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C:\Users\KC3511\Desktop\エクセル様式（制限）\区分2\"/>
    </mc:Choice>
  </mc:AlternateContent>
  <xr:revisionPtr revIDLastSave="0" documentId="13_ncr:1_{EA06F4A0-559F-4466-87F7-32039B600E83}" xr6:coauthVersionLast="47" xr6:coauthVersionMax="47" xr10:uidLastSave="{00000000-0000-0000-0000-000000000000}"/>
  <bookViews>
    <workbookView xWindow="-120" yWindow="-120" windowWidth="24240" windowHeight="13140" firstSheet="13" activeTab="14" xr2:uid="{4F6AB7BB-4DB2-4554-82D2-3437A9CA652A}"/>
  </bookViews>
  <sheets>
    <sheet name="基本情報入力シート" sheetId="1" r:id="rId1"/>
    <sheet name="(附表１－３)年間実施計画" sheetId="3" r:id="rId2"/>
    <sheet name="(附表１－１)(附表１－２)補助金所要額調" sheetId="23" r:id="rId3"/>
    <sheet name="(附表2)実施状況報告（４月）" sheetId="4" r:id="rId4"/>
    <sheet name="(附表2)実施状況報告（５月）" sheetId="41" r:id="rId5"/>
    <sheet name="(附表2)実施状況報告（６月）" sheetId="42" r:id="rId6"/>
    <sheet name="(附表2)実施状況報告（７月）" sheetId="43" r:id="rId7"/>
    <sheet name="(附表2)実施状況報告（８月）" sheetId="44" r:id="rId8"/>
    <sheet name="(附表2)実施状況報告（９月）" sheetId="45" r:id="rId9"/>
    <sheet name="(附表2)実施状況報告（１０月）" sheetId="46" r:id="rId10"/>
    <sheet name="(附表2)実施状況報告（１１月）" sheetId="47" r:id="rId11"/>
    <sheet name="(附表2)実施状況報告（１２月）" sheetId="48" r:id="rId12"/>
    <sheet name="(附表2)実施状況報告（１月）" sheetId="49" r:id="rId13"/>
    <sheet name="(附表2)実施状況報告（２月）" sheetId="50" r:id="rId14"/>
    <sheet name="(附表2)実施状況報告（３月）" sheetId="51" r:id="rId15"/>
    <sheet name="(附表3)実施状況集計表" sheetId="25" r:id="rId16"/>
    <sheet name="(附表４－１)(附表４－２)補助金所要額変更調" sheetId="40" r:id="rId17"/>
    <sheet name="(附表５－１)(附表５－２)年間実績報告" sheetId="22" r:id="rId18"/>
    <sheet name="Sheet1" sheetId="52" r:id="rId19"/>
    <sheet name="Sheet2" sheetId="26" r:id="rId20"/>
    <sheet name="Sheet3" sheetId="27" r:id="rId21"/>
    <sheet name="訪問介護費" sheetId="5" r:id="rId22"/>
    <sheet name="対象区分" sheetId="6" r:id="rId23"/>
    <sheet name="対象地域一覧" sheetId="24" r:id="rId24"/>
    <sheet name="対象サービス一覧" sheetId="7" r:id="rId25"/>
  </sheets>
  <definedNames>
    <definedName name="_xlnm.Print_Area" localSheetId="2">'(附表１－１)(附表１－２)補助金所要額調'!$A$1:$DF$25</definedName>
    <definedName name="_xlnm.Print_Area" localSheetId="1">'(附表１－３)年間実施計画'!$A$1:$J$112</definedName>
    <definedName name="_xlnm.Print_Area" localSheetId="9">'(附表2)実施状況報告（１０月）'!$A$1:$I$70</definedName>
    <definedName name="_xlnm.Print_Area" localSheetId="10">'(附表2)実施状況報告（１１月）'!$A$1:$I$70</definedName>
    <definedName name="_xlnm.Print_Area" localSheetId="11">'(附表2)実施状況報告（１２月）'!$A$1:$I$70</definedName>
    <definedName name="_xlnm.Print_Area" localSheetId="12">'(附表2)実施状況報告（１月）'!$A$1:$I$70</definedName>
    <definedName name="_xlnm.Print_Area" localSheetId="13">'(附表2)実施状況報告（２月）'!$A$1:$I$70</definedName>
    <definedName name="_xlnm.Print_Area" localSheetId="14">'(附表2)実施状況報告（３月）'!$A$1:$I$70</definedName>
    <definedName name="_xlnm.Print_Area" localSheetId="3">'(附表2)実施状況報告（４月）'!$A$1:$I$70</definedName>
    <definedName name="_xlnm.Print_Area" localSheetId="4">'(附表2)実施状況報告（５月）'!$A$1:$I$70</definedName>
    <definedName name="_xlnm.Print_Area" localSheetId="5">'(附表2)実施状況報告（６月）'!$A$1:$I$70</definedName>
    <definedName name="_xlnm.Print_Area" localSheetId="6">'(附表2)実施状況報告（７月）'!$A$1:$I$70</definedName>
    <definedName name="_xlnm.Print_Area" localSheetId="7">'(附表2)実施状況報告（８月）'!$A$1:$I$70</definedName>
    <definedName name="_xlnm.Print_Area" localSheetId="8">'(附表2)実施状況報告（９月）'!$A$1:$I$70</definedName>
    <definedName name="_xlnm.Print_Area" localSheetId="15">'(附表3)実施状況集計表'!$A$1:$M$14</definedName>
    <definedName name="_xlnm.Print_Area" localSheetId="16">'(附表４－１)(附表４－２)補助金所要額変更調'!$A$1:$DV$28</definedName>
    <definedName name="_xlnm.Print_Area" localSheetId="17">'(附表５－１)(附表５－２)年間実績報告'!$A$1:$DF$26</definedName>
    <definedName name="_xlnm.Print_Area" localSheetId="0">基本情報入力シート!$A$1:$BW$22</definedName>
    <definedName name="_xlnm.Print_Titles" localSheetId="1">'(附表１－３)年間実施計画'!$1:$12</definedName>
    <definedName name="_xlnm.Print_Titles" localSheetId="9">'(附表2)実施状況報告（１０月）'!$1:$12</definedName>
    <definedName name="_xlnm.Print_Titles" localSheetId="10">'(附表2)実施状況報告（１１月）'!$1:$12</definedName>
    <definedName name="_xlnm.Print_Titles" localSheetId="11">'(附表2)実施状況報告（１２月）'!$1:$12</definedName>
    <definedName name="_xlnm.Print_Titles" localSheetId="12">'(附表2)実施状況報告（１月）'!$1:$12</definedName>
    <definedName name="_xlnm.Print_Titles" localSheetId="13">'(附表2)実施状況報告（２月）'!$1:$12</definedName>
    <definedName name="_xlnm.Print_Titles" localSheetId="14">'(附表2)実施状況報告（３月）'!$1:$12</definedName>
    <definedName name="_xlnm.Print_Titles" localSheetId="3">'(附表2)実施状況報告（４月）'!$1:$12</definedName>
    <definedName name="_xlnm.Print_Titles" localSheetId="4">'(附表2)実施状況報告（５月）'!$1:$12</definedName>
    <definedName name="_xlnm.Print_Titles" localSheetId="5">'(附表2)実施状況報告（６月）'!$1:$12</definedName>
    <definedName name="_xlnm.Print_Titles" localSheetId="6">'(附表2)実施状況報告（７月）'!$1:$12</definedName>
    <definedName name="_xlnm.Print_Titles" localSheetId="7">'(附表2)実施状況報告（８月）'!$1:$12</definedName>
    <definedName name="_xlnm.Print_Titles" localSheetId="8">'(附表2)実施状況報告（９月）'!$1:$12</definedName>
    <definedName name="サービス提供時間">#REF!</definedName>
    <definedName name="サービス提供時間1">#REF!</definedName>
    <definedName name="サービス提供時間2">#REF!</definedName>
    <definedName name="サービス提供時間3">#REF!</definedName>
    <definedName name="サービス提供時間4">#REF!</definedName>
    <definedName name="サービス提供時間5">#REF!</definedName>
    <definedName name="サービス提供時間6">#REF!</definedName>
    <definedName name="介護度">#REF!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3" i="3" l="1"/>
  <c r="R3" i="3"/>
  <c r="S47" i="43"/>
  <c r="R47" i="43"/>
  <c r="S47" i="42"/>
  <c r="R47" i="42"/>
  <c r="S47" i="41"/>
  <c r="R47" i="41"/>
  <c r="S47" i="4"/>
  <c r="R47" i="4"/>
  <c r="H16" i="41"/>
  <c r="R47" i="51"/>
  <c r="S47" i="51"/>
  <c r="R47" i="50"/>
  <c r="S47" i="50"/>
  <c r="R47" i="49"/>
  <c r="R47" i="48"/>
  <c r="S47" i="48"/>
  <c r="R47" i="47"/>
  <c r="S47" i="47"/>
  <c r="R47" i="46"/>
  <c r="S47" i="46"/>
  <c r="R47" i="45"/>
  <c r="S47" i="45"/>
  <c r="R47" i="44"/>
  <c r="S47" i="44"/>
  <c r="R47" i="3"/>
  <c r="CJ20" i="23" s="1"/>
  <c r="CR23" i="40" s="1"/>
  <c r="S47" i="3"/>
  <c r="CQ20" i="23" s="1"/>
  <c r="CZ23" i="40" s="1"/>
  <c r="S46" i="3"/>
  <c r="CQ19" i="23" s="1"/>
  <c r="CZ22" i="40" s="1"/>
  <c r="R46" i="3"/>
  <c r="CJ19" i="23" s="1"/>
  <c r="CR22" i="40" s="1"/>
  <c r="S46" i="51"/>
  <c r="R46" i="51"/>
  <c r="S46" i="50"/>
  <c r="R46" i="50"/>
  <c r="S46" i="49"/>
  <c r="S47" i="49"/>
  <c r="R46" i="49"/>
  <c r="S46" i="48"/>
  <c r="R46" i="48"/>
  <c r="S46" i="47"/>
  <c r="R46" i="47"/>
  <c r="S46" i="46"/>
  <c r="R46" i="46"/>
  <c r="S46" i="45"/>
  <c r="R46" i="45"/>
  <c r="S46" i="44"/>
  <c r="R46" i="44"/>
  <c r="S46" i="43"/>
  <c r="R46" i="43"/>
  <c r="S46" i="4"/>
  <c r="R46" i="4"/>
  <c r="S46" i="41"/>
  <c r="R46" i="41"/>
  <c r="S46" i="42"/>
  <c r="R46" i="42"/>
  <c r="H58" i="51"/>
  <c r="I58" i="51" s="1"/>
  <c r="H57" i="51"/>
  <c r="I57" i="51" s="1"/>
  <c r="H56" i="51"/>
  <c r="I56" i="51" s="1"/>
  <c r="H55" i="51"/>
  <c r="I55" i="51" s="1"/>
  <c r="H54" i="51"/>
  <c r="I54" i="51" s="1"/>
  <c r="H53" i="51"/>
  <c r="I53" i="51" s="1"/>
  <c r="H52" i="51"/>
  <c r="I52" i="51" s="1"/>
  <c r="H51" i="51"/>
  <c r="I51" i="51" s="1"/>
  <c r="H50" i="51"/>
  <c r="I50" i="51" s="1"/>
  <c r="H49" i="51"/>
  <c r="I49" i="51" s="1"/>
  <c r="H48" i="51"/>
  <c r="I48" i="51" s="1"/>
  <c r="H47" i="51"/>
  <c r="I47" i="51" s="1"/>
  <c r="H46" i="51"/>
  <c r="I46" i="51" s="1"/>
  <c r="H45" i="51"/>
  <c r="I45" i="51" s="1"/>
  <c r="H44" i="51"/>
  <c r="I44" i="51" s="1"/>
  <c r="H58" i="50"/>
  <c r="I58" i="50" s="1"/>
  <c r="H57" i="50"/>
  <c r="I57" i="50" s="1"/>
  <c r="H56" i="50"/>
  <c r="I56" i="50" s="1"/>
  <c r="H55" i="50"/>
  <c r="I55" i="50" s="1"/>
  <c r="H54" i="50"/>
  <c r="I54" i="50" s="1"/>
  <c r="H53" i="50"/>
  <c r="I53" i="50" s="1"/>
  <c r="H52" i="50"/>
  <c r="I52" i="50" s="1"/>
  <c r="H51" i="50"/>
  <c r="I51" i="50" s="1"/>
  <c r="H50" i="50"/>
  <c r="I50" i="50" s="1"/>
  <c r="H49" i="50"/>
  <c r="I49" i="50" s="1"/>
  <c r="H48" i="50"/>
  <c r="I48" i="50" s="1"/>
  <c r="H47" i="50"/>
  <c r="I47" i="50" s="1"/>
  <c r="H46" i="50"/>
  <c r="I46" i="50" s="1"/>
  <c r="H45" i="50"/>
  <c r="I45" i="50" s="1"/>
  <c r="H44" i="50"/>
  <c r="I44" i="50" s="1"/>
  <c r="H58" i="49"/>
  <c r="I58" i="49" s="1"/>
  <c r="H57" i="49"/>
  <c r="I57" i="49" s="1"/>
  <c r="H56" i="49"/>
  <c r="I56" i="49" s="1"/>
  <c r="H55" i="49"/>
  <c r="I55" i="49" s="1"/>
  <c r="H54" i="49"/>
  <c r="I54" i="49" s="1"/>
  <c r="H53" i="49"/>
  <c r="I53" i="49" s="1"/>
  <c r="H52" i="49"/>
  <c r="I52" i="49" s="1"/>
  <c r="H51" i="49"/>
  <c r="I51" i="49" s="1"/>
  <c r="H50" i="49"/>
  <c r="I50" i="49" s="1"/>
  <c r="H49" i="49"/>
  <c r="I49" i="49" s="1"/>
  <c r="H48" i="49"/>
  <c r="I48" i="49" s="1"/>
  <c r="H47" i="49"/>
  <c r="I47" i="49" s="1"/>
  <c r="H46" i="49"/>
  <c r="I46" i="49" s="1"/>
  <c r="H45" i="49"/>
  <c r="I45" i="49" s="1"/>
  <c r="H44" i="49"/>
  <c r="I44" i="49" s="1"/>
  <c r="H58" i="48"/>
  <c r="I58" i="48" s="1"/>
  <c r="H57" i="48"/>
  <c r="I57" i="48" s="1"/>
  <c r="H56" i="48"/>
  <c r="I56" i="48" s="1"/>
  <c r="H55" i="48"/>
  <c r="I55" i="48" s="1"/>
  <c r="H54" i="48"/>
  <c r="I54" i="48" s="1"/>
  <c r="H53" i="48"/>
  <c r="I53" i="48" s="1"/>
  <c r="H52" i="48"/>
  <c r="I52" i="48" s="1"/>
  <c r="H51" i="48"/>
  <c r="I51" i="48" s="1"/>
  <c r="H50" i="48"/>
  <c r="I50" i="48" s="1"/>
  <c r="H49" i="48"/>
  <c r="I49" i="48" s="1"/>
  <c r="H48" i="48"/>
  <c r="I48" i="48" s="1"/>
  <c r="H47" i="48"/>
  <c r="I47" i="48" s="1"/>
  <c r="H46" i="48"/>
  <c r="I46" i="48" s="1"/>
  <c r="H45" i="48"/>
  <c r="I45" i="48" s="1"/>
  <c r="H44" i="48"/>
  <c r="I44" i="48" s="1"/>
  <c r="H58" i="47"/>
  <c r="I58" i="47" s="1"/>
  <c r="H57" i="47"/>
  <c r="I57" i="47" s="1"/>
  <c r="H56" i="47"/>
  <c r="I56" i="47" s="1"/>
  <c r="H55" i="47"/>
  <c r="I55" i="47" s="1"/>
  <c r="H54" i="47"/>
  <c r="I54" i="47" s="1"/>
  <c r="H53" i="47"/>
  <c r="I53" i="47" s="1"/>
  <c r="H52" i="47"/>
  <c r="I52" i="47" s="1"/>
  <c r="H51" i="47"/>
  <c r="I51" i="47" s="1"/>
  <c r="H50" i="47"/>
  <c r="I50" i="47" s="1"/>
  <c r="H49" i="47"/>
  <c r="I49" i="47" s="1"/>
  <c r="H48" i="47"/>
  <c r="I48" i="47" s="1"/>
  <c r="H47" i="47"/>
  <c r="I47" i="47" s="1"/>
  <c r="H46" i="47"/>
  <c r="I46" i="47" s="1"/>
  <c r="H45" i="47"/>
  <c r="I45" i="47" s="1"/>
  <c r="H44" i="47"/>
  <c r="I44" i="47" s="1"/>
  <c r="H58" i="46"/>
  <c r="I58" i="46" s="1"/>
  <c r="H57" i="46"/>
  <c r="I57" i="46" s="1"/>
  <c r="H56" i="46"/>
  <c r="I56" i="46" s="1"/>
  <c r="H55" i="46"/>
  <c r="I55" i="46" s="1"/>
  <c r="H54" i="46"/>
  <c r="I54" i="46" s="1"/>
  <c r="H53" i="46"/>
  <c r="I53" i="46" s="1"/>
  <c r="H52" i="46"/>
  <c r="I52" i="46" s="1"/>
  <c r="H51" i="46"/>
  <c r="I51" i="46" s="1"/>
  <c r="H50" i="46"/>
  <c r="I50" i="46" s="1"/>
  <c r="H49" i="46"/>
  <c r="I49" i="46" s="1"/>
  <c r="H48" i="46"/>
  <c r="I48" i="46" s="1"/>
  <c r="H47" i="46"/>
  <c r="I47" i="46" s="1"/>
  <c r="H46" i="46"/>
  <c r="I46" i="46" s="1"/>
  <c r="H45" i="46"/>
  <c r="I45" i="46" s="1"/>
  <c r="H44" i="46"/>
  <c r="I44" i="46" s="1"/>
  <c r="H58" i="45"/>
  <c r="I58" i="45" s="1"/>
  <c r="H57" i="45"/>
  <c r="I57" i="45" s="1"/>
  <c r="H56" i="45"/>
  <c r="I56" i="45" s="1"/>
  <c r="H55" i="45"/>
  <c r="I55" i="45" s="1"/>
  <c r="H54" i="45"/>
  <c r="I54" i="45" s="1"/>
  <c r="H53" i="45"/>
  <c r="I53" i="45" s="1"/>
  <c r="H52" i="45"/>
  <c r="I52" i="45" s="1"/>
  <c r="H51" i="45"/>
  <c r="I51" i="45" s="1"/>
  <c r="H50" i="45"/>
  <c r="I50" i="45" s="1"/>
  <c r="H49" i="45"/>
  <c r="I49" i="45" s="1"/>
  <c r="H48" i="45"/>
  <c r="I48" i="45" s="1"/>
  <c r="H47" i="45"/>
  <c r="I47" i="45" s="1"/>
  <c r="H46" i="45"/>
  <c r="I46" i="45" s="1"/>
  <c r="H45" i="45"/>
  <c r="I45" i="45" s="1"/>
  <c r="H44" i="45"/>
  <c r="I44" i="45" s="1"/>
  <c r="H58" i="44"/>
  <c r="I58" i="44" s="1"/>
  <c r="H57" i="44"/>
  <c r="I57" i="44" s="1"/>
  <c r="H56" i="44"/>
  <c r="I56" i="44" s="1"/>
  <c r="H55" i="44"/>
  <c r="I55" i="44" s="1"/>
  <c r="H54" i="44"/>
  <c r="I54" i="44" s="1"/>
  <c r="H53" i="44"/>
  <c r="I53" i="44" s="1"/>
  <c r="H52" i="44"/>
  <c r="I52" i="44" s="1"/>
  <c r="H51" i="44"/>
  <c r="I51" i="44" s="1"/>
  <c r="H50" i="44"/>
  <c r="I50" i="44" s="1"/>
  <c r="H49" i="44"/>
  <c r="I49" i="44" s="1"/>
  <c r="H48" i="44"/>
  <c r="I48" i="44" s="1"/>
  <c r="H47" i="44"/>
  <c r="I47" i="44" s="1"/>
  <c r="H46" i="44"/>
  <c r="I46" i="44" s="1"/>
  <c r="H45" i="44"/>
  <c r="I45" i="44" s="1"/>
  <c r="H44" i="44"/>
  <c r="I44" i="44" s="1"/>
  <c r="H58" i="43"/>
  <c r="I58" i="43" s="1"/>
  <c r="H57" i="43"/>
  <c r="I57" i="43" s="1"/>
  <c r="H56" i="43"/>
  <c r="I56" i="43" s="1"/>
  <c r="H55" i="43"/>
  <c r="I55" i="43" s="1"/>
  <c r="H54" i="43"/>
  <c r="I54" i="43" s="1"/>
  <c r="H53" i="43"/>
  <c r="I53" i="43" s="1"/>
  <c r="H52" i="43"/>
  <c r="I52" i="43" s="1"/>
  <c r="H51" i="43"/>
  <c r="I51" i="43" s="1"/>
  <c r="H50" i="43"/>
  <c r="I50" i="43" s="1"/>
  <c r="H49" i="43"/>
  <c r="I49" i="43" s="1"/>
  <c r="H48" i="43"/>
  <c r="I48" i="43" s="1"/>
  <c r="H47" i="43"/>
  <c r="I47" i="43" s="1"/>
  <c r="H46" i="43"/>
  <c r="I46" i="43" s="1"/>
  <c r="H45" i="43"/>
  <c r="I45" i="43" s="1"/>
  <c r="H44" i="43"/>
  <c r="I44" i="43" s="1"/>
  <c r="H58" i="42"/>
  <c r="I58" i="42" s="1"/>
  <c r="H57" i="42"/>
  <c r="I57" i="42" s="1"/>
  <c r="H56" i="42"/>
  <c r="I56" i="42" s="1"/>
  <c r="H55" i="42"/>
  <c r="I55" i="42" s="1"/>
  <c r="H54" i="42"/>
  <c r="I54" i="42" s="1"/>
  <c r="H53" i="42"/>
  <c r="I53" i="42" s="1"/>
  <c r="H52" i="42"/>
  <c r="I52" i="42" s="1"/>
  <c r="H51" i="42"/>
  <c r="I51" i="42" s="1"/>
  <c r="H50" i="42"/>
  <c r="I50" i="42" s="1"/>
  <c r="H49" i="42"/>
  <c r="I49" i="42" s="1"/>
  <c r="H48" i="42"/>
  <c r="I48" i="42" s="1"/>
  <c r="H47" i="42"/>
  <c r="I47" i="42" s="1"/>
  <c r="H46" i="42"/>
  <c r="I46" i="42" s="1"/>
  <c r="H45" i="42"/>
  <c r="I45" i="42" s="1"/>
  <c r="H44" i="42"/>
  <c r="I44" i="42" s="1"/>
  <c r="H58" i="41"/>
  <c r="I58" i="41" s="1"/>
  <c r="H57" i="41"/>
  <c r="I57" i="41" s="1"/>
  <c r="H56" i="41"/>
  <c r="I56" i="41" s="1"/>
  <c r="H55" i="41"/>
  <c r="I55" i="41" s="1"/>
  <c r="H54" i="41"/>
  <c r="I54" i="41" s="1"/>
  <c r="H53" i="41"/>
  <c r="I53" i="41" s="1"/>
  <c r="H52" i="41"/>
  <c r="I52" i="41" s="1"/>
  <c r="H51" i="41"/>
  <c r="I51" i="41" s="1"/>
  <c r="H50" i="41"/>
  <c r="I50" i="41" s="1"/>
  <c r="H49" i="41"/>
  <c r="I49" i="41" s="1"/>
  <c r="H48" i="41"/>
  <c r="I48" i="41" s="1"/>
  <c r="H47" i="41"/>
  <c r="I47" i="41" s="1"/>
  <c r="H46" i="41"/>
  <c r="I46" i="41" s="1"/>
  <c r="H45" i="41"/>
  <c r="I45" i="41" s="1"/>
  <c r="H44" i="41"/>
  <c r="I44" i="41" s="1"/>
  <c r="H45" i="4"/>
  <c r="H46" i="4"/>
  <c r="I46" i="4" s="1"/>
  <c r="H47" i="4"/>
  <c r="I47" i="4" s="1"/>
  <c r="H48" i="4"/>
  <c r="I48" i="4" s="1"/>
  <c r="H49" i="4"/>
  <c r="I49" i="4" s="1"/>
  <c r="H50" i="4"/>
  <c r="I50" i="4" s="1"/>
  <c r="H51" i="4"/>
  <c r="I51" i="4" s="1"/>
  <c r="H52" i="4"/>
  <c r="I52" i="4" s="1"/>
  <c r="H53" i="4"/>
  <c r="I53" i="4" s="1"/>
  <c r="H54" i="4"/>
  <c r="I54" i="4" s="1"/>
  <c r="H55" i="4"/>
  <c r="I55" i="4" s="1"/>
  <c r="H56" i="4"/>
  <c r="I56" i="4" s="1"/>
  <c r="H57" i="4"/>
  <c r="I57" i="4" s="1"/>
  <c r="H58" i="4"/>
  <c r="I58" i="4" s="1"/>
  <c r="H44" i="4"/>
  <c r="I36" i="51"/>
  <c r="I37" i="51"/>
  <c r="I38" i="51"/>
  <c r="I39" i="51"/>
  <c r="H17" i="51"/>
  <c r="I17" i="51" s="1"/>
  <c r="H18" i="51"/>
  <c r="I18" i="51" s="1"/>
  <c r="H19" i="51"/>
  <c r="I19" i="51" s="1"/>
  <c r="H20" i="51"/>
  <c r="I20" i="51" s="1"/>
  <c r="H21" i="51"/>
  <c r="I21" i="51"/>
  <c r="H22" i="51"/>
  <c r="I22" i="51" s="1"/>
  <c r="H23" i="51"/>
  <c r="I23" i="51" s="1"/>
  <c r="H24" i="51"/>
  <c r="I24" i="51" s="1"/>
  <c r="H25" i="51"/>
  <c r="I25" i="51" s="1"/>
  <c r="H26" i="51"/>
  <c r="I26" i="51" s="1"/>
  <c r="H27" i="51"/>
  <c r="I27" i="51"/>
  <c r="H28" i="51"/>
  <c r="I28" i="51" s="1"/>
  <c r="H29" i="51"/>
  <c r="I29" i="51" s="1"/>
  <c r="H30" i="51"/>
  <c r="I30" i="51"/>
  <c r="I36" i="50"/>
  <c r="I37" i="50"/>
  <c r="I38" i="50"/>
  <c r="I39" i="50"/>
  <c r="H17" i="50"/>
  <c r="I17" i="50" s="1"/>
  <c r="H18" i="50"/>
  <c r="I18" i="50" s="1"/>
  <c r="H19" i="50"/>
  <c r="I19" i="50"/>
  <c r="H20" i="50"/>
  <c r="I20" i="50"/>
  <c r="H21" i="50"/>
  <c r="I21" i="50"/>
  <c r="H22" i="50"/>
  <c r="I22" i="50" s="1"/>
  <c r="H23" i="50"/>
  <c r="I23" i="50" s="1"/>
  <c r="H24" i="50"/>
  <c r="I24" i="50" s="1"/>
  <c r="H25" i="50"/>
  <c r="I25" i="50"/>
  <c r="H26" i="50"/>
  <c r="I26" i="50"/>
  <c r="H27" i="50"/>
  <c r="I27" i="50"/>
  <c r="H28" i="50"/>
  <c r="I28" i="50"/>
  <c r="H29" i="50"/>
  <c r="I29" i="50" s="1"/>
  <c r="H30" i="50"/>
  <c r="I30" i="50" s="1"/>
  <c r="I36" i="49"/>
  <c r="I37" i="49"/>
  <c r="I38" i="49"/>
  <c r="I39" i="49"/>
  <c r="H17" i="49"/>
  <c r="I17" i="49" s="1"/>
  <c r="H18" i="49"/>
  <c r="I18" i="49" s="1"/>
  <c r="H19" i="49"/>
  <c r="I19" i="49" s="1"/>
  <c r="H20" i="49"/>
  <c r="I20" i="49"/>
  <c r="H21" i="49"/>
  <c r="I21" i="49" s="1"/>
  <c r="H22" i="49"/>
  <c r="I22" i="49" s="1"/>
  <c r="H23" i="49"/>
  <c r="I23" i="49" s="1"/>
  <c r="H24" i="49"/>
  <c r="I24" i="49" s="1"/>
  <c r="H25" i="49"/>
  <c r="I25" i="49" s="1"/>
  <c r="H26" i="49"/>
  <c r="I26" i="49" s="1"/>
  <c r="H27" i="49"/>
  <c r="I27" i="49"/>
  <c r="H28" i="49"/>
  <c r="I28" i="49" s="1"/>
  <c r="H29" i="49"/>
  <c r="I29" i="49" s="1"/>
  <c r="H30" i="49"/>
  <c r="I30" i="49"/>
  <c r="I36" i="48"/>
  <c r="I37" i="48"/>
  <c r="I38" i="48"/>
  <c r="I39" i="48"/>
  <c r="H17" i="48"/>
  <c r="I17" i="48" s="1"/>
  <c r="H18" i="48"/>
  <c r="I18" i="48" s="1"/>
  <c r="H19" i="48"/>
  <c r="I19" i="48" s="1"/>
  <c r="H20" i="48"/>
  <c r="I20" i="48" s="1"/>
  <c r="H21" i="48"/>
  <c r="I21" i="48" s="1"/>
  <c r="H22" i="48"/>
  <c r="I22" i="48"/>
  <c r="H23" i="48"/>
  <c r="I23" i="48" s="1"/>
  <c r="H24" i="48"/>
  <c r="I24" i="48" s="1"/>
  <c r="H25" i="48"/>
  <c r="I25" i="48"/>
  <c r="H26" i="48"/>
  <c r="I26" i="48" s="1"/>
  <c r="H27" i="48"/>
  <c r="I27" i="48"/>
  <c r="H28" i="48"/>
  <c r="I28" i="48" s="1"/>
  <c r="H29" i="48"/>
  <c r="I29" i="48" s="1"/>
  <c r="H30" i="48"/>
  <c r="I30" i="48"/>
  <c r="I36" i="47"/>
  <c r="I37" i="47"/>
  <c r="I38" i="47"/>
  <c r="I39" i="47"/>
  <c r="H17" i="47"/>
  <c r="I17" i="47" s="1"/>
  <c r="H18" i="47"/>
  <c r="I18" i="47" s="1"/>
  <c r="H19" i="47"/>
  <c r="I19" i="47"/>
  <c r="H20" i="47"/>
  <c r="I20" i="47" s="1"/>
  <c r="H21" i="47"/>
  <c r="I21" i="47" s="1"/>
  <c r="H22" i="47"/>
  <c r="I22" i="47" s="1"/>
  <c r="H23" i="47"/>
  <c r="I23" i="47" s="1"/>
  <c r="H24" i="47"/>
  <c r="I24" i="47" s="1"/>
  <c r="H25" i="47"/>
  <c r="I25" i="47" s="1"/>
  <c r="H26" i="47"/>
  <c r="I26" i="47"/>
  <c r="H27" i="47"/>
  <c r="I27" i="47" s="1"/>
  <c r="H28" i="47"/>
  <c r="I28" i="47" s="1"/>
  <c r="H29" i="47"/>
  <c r="I29" i="47" s="1"/>
  <c r="H30" i="47"/>
  <c r="I30" i="47"/>
  <c r="I35" i="46"/>
  <c r="I36" i="46"/>
  <c r="I37" i="46"/>
  <c r="I38" i="46"/>
  <c r="I39" i="46"/>
  <c r="H17" i="46"/>
  <c r="I17" i="46" s="1"/>
  <c r="H18" i="46"/>
  <c r="I18" i="46" s="1"/>
  <c r="H19" i="46"/>
  <c r="I19" i="46" s="1"/>
  <c r="H20" i="46"/>
  <c r="I20" i="46" s="1"/>
  <c r="H21" i="46"/>
  <c r="I21" i="46" s="1"/>
  <c r="H22" i="46"/>
  <c r="I22" i="46" s="1"/>
  <c r="H23" i="46"/>
  <c r="I23" i="46" s="1"/>
  <c r="H24" i="46"/>
  <c r="I24" i="46" s="1"/>
  <c r="H25" i="46"/>
  <c r="I25" i="46"/>
  <c r="H26" i="46"/>
  <c r="I26" i="46" s="1"/>
  <c r="H27" i="46"/>
  <c r="I27" i="46" s="1"/>
  <c r="H28" i="46"/>
  <c r="I28" i="46" s="1"/>
  <c r="H29" i="46"/>
  <c r="I29" i="46" s="1"/>
  <c r="H30" i="46"/>
  <c r="I30" i="46" s="1"/>
  <c r="G63" i="45"/>
  <c r="I36" i="45"/>
  <c r="I37" i="45"/>
  <c r="I38" i="45"/>
  <c r="I39" i="45"/>
  <c r="I35" i="45"/>
  <c r="H17" i="45"/>
  <c r="I17" i="45" s="1"/>
  <c r="H18" i="45"/>
  <c r="I18" i="45" s="1"/>
  <c r="H19" i="45"/>
  <c r="I19" i="45"/>
  <c r="H20" i="45"/>
  <c r="I20" i="45" s="1"/>
  <c r="H21" i="45"/>
  <c r="I21" i="45"/>
  <c r="H22" i="45"/>
  <c r="I22" i="45" s="1"/>
  <c r="H23" i="45"/>
  <c r="I23" i="45"/>
  <c r="H24" i="45"/>
  <c r="I24" i="45" s="1"/>
  <c r="H25" i="45"/>
  <c r="I25" i="45"/>
  <c r="H26" i="45"/>
  <c r="I26" i="45"/>
  <c r="H27" i="45"/>
  <c r="I27" i="45" s="1"/>
  <c r="H28" i="45"/>
  <c r="I28" i="45" s="1"/>
  <c r="H29" i="45"/>
  <c r="I29" i="45"/>
  <c r="H30" i="45"/>
  <c r="I30" i="45" s="1"/>
  <c r="G63" i="44"/>
  <c r="I36" i="44"/>
  <c r="I37" i="44"/>
  <c r="I38" i="44"/>
  <c r="I39" i="44"/>
  <c r="H17" i="44"/>
  <c r="I17" i="44" s="1"/>
  <c r="H18" i="44"/>
  <c r="I18" i="44" s="1"/>
  <c r="H19" i="44"/>
  <c r="I19" i="44" s="1"/>
  <c r="H20" i="44"/>
  <c r="I20" i="44" s="1"/>
  <c r="H21" i="44"/>
  <c r="I21" i="44"/>
  <c r="H22" i="44"/>
  <c r="I22" i="44" s="1"/>
  <c r="H23" i="44"/>
  <c r="I23" i="44" s="1"/>
  <c r="H24" i="44"/>
  <c r="I24" i="44" s="1"/>
  <c r="H25" i="44"/>
  <c r="I25" i="44" s="1"/>
  <c r="H26" i="44"/>
  <c r="I26" i="44"/>
  <c r="H27" i="44"/>
  <c r="I27" i="44"/>
  <c r="H28" i="44"/>
  <c r="I28" i="44" s="1"/>
  <c r="H29" i="44"/>
  <c r="I29" i="44" s="1"/>
  <c r="H30" i="44"/>
  <c r="I30" i="44" s="1"/>
  <c r="G63" i="43"/>
  <c r="I36" i="43"/>
  <c r="I37" i="43"/>
  <c r="I38" i="43"/>
  <c r="I39" i="43"/>
  <c r="I35" i="43"/>
  <c r="H17" i="43"/>
  <c r="I17" i="43" s="1"/>
  <c r="H18" i="43"/>
  <c r="I18" i="43" s="1"/>
  <c r="H19" i="43"/>
  <c r="I19" i="43"/>
  <c r="H20" i="43"/>
  <c r="I20" i="43" s="1"/>
  <c r="H21" i="43"/>
  <c r="I21" i="43" s="1"/>
  <c r="H22" i="43"/>
  <c r="I22" i="43" s="1"/>
  <c r="H23" i="43"/>
  <c r="I23" i="43" s="1"/>
  <c r="H24" i="43"/>
  <c r="I24" i="43" s="1"/>
  <c r="H25" i="43"/>
  <c r="I25" i="43" s="1"/>
  <c r="H26" i="43"/>
  <c r="I26" i="43" s="1"/>
  <c r="H27" i="43"/>
  <c r="I27" i="43" s="1"/>
  <c r="H28" i="43"/>
  <c r="I28" i="43" s="1"/>
  <c r="H29" i="43"/>
  <c r="I29" i="43" s="1"/>
  <c r="H30" i="43"/>
  <c r="I30" i="43" s="1"/>
  <c r="G63" i="42"/>
  <c r="I36" i="42"/>
  <c r="I37" i="42"/>
  <c r="I38" i="42"/>
  <c r="I39" i="42"/>
  <c r="I35" i="42"/>
  <c r="H17" i="42"/>
  <c r="I17" i="42" s="1"/>
  <c r="H18" i="42"/>
  <c r="I18" i="42" s="1"/>
  <c r="H19" i="42"/>
  <c r="I19" i="42" s="1"/>
  <c r="H20" i="42"/>
  <c r="I20" i="42" s="1"/>
  <c r="H21" i="42"/>
  <c r="I21" i="42"/>
  <c r="H22" i="42"/>
  <c r="I22" i="42" s="1"/>
  <c r="H23" i="42"/>
  <c r="I23" i="42" s="1"/>
  <c r="H24" i="42"/>
  <c r="I24" i="42" s="1"/>
  <c r="H25" i="42"/>
  <c r="I25" i="42"/>
  <c r="H26" i="42"/>
  <c r="I26" i="42"/>
  <c r="H27" i="42"/>
  <c r="I27" i="42"/>
  <c r="H28" i="42"/>
  <c r="I28" i="42" s="1"/>
  <c r="H29" i="42"/>
  <c r="I29" i="42" s="1"/>
  <c r="H30" i="42"/>
  <c r="I30" i="42" s="1"/>
  <c r="G64" i="41"/>
  <c r="I36" i="41"/>
  <c r="I37" i="41"/>
  <c r="I38" i="41"/>
  <c r="I39" i="41"/>
  <c r="I35" i="41"/>
  <c r="H17" i="41"/>
  <c r="I17" i="41" s="1"/>
  <c r="H18" i="41"/>
  <c r="I18" i="41"/>
  <c r="H19" i="41"/>
  <c r="I19" i="41"/>
  <c r="H20" i="41"/>
  <c r="I20" i="41" s="1"/>
  <c r="H21" i="41"/>
  <c r="I21" i="41" s="1"/>
  <c r="H22" i="41"/>
  <c r="I22" i="41"/>
  <c r="H23" i="41"/>
  <c r="I23" i="41" s="1"/>
  <c r="H24" i="41"/>
  <c r="I24" i="41"/>
  <c r="H25" i="41"/>
  <c r="I25" i="41" s="1"/>
  <c r="H26" i="41"/>
  <c r="I26" i="41"/>
  <c r="H27" i="41"/>
  <c r="I27" i="41" s="1"/>
  <c r="H28" i="41"/>
  <c r="I28" i="41" s="1"/>
  <c r="H29" i="41"/>
  <c r="I29" i="41" s="1"/>
  <c r="H30" i="41"/>
  <c r="I30" i="41" s="1"/>
  <c r="G65" i="41"/>
  <c r="G65" i="42"/>
  <c r="G65" i="43"/>
  <c r="G65" i="44"/>
  <c r="G65" i="45"/>
  <c r="G65" i="46"/>
  <c r="G65" i="47"/>
  <c r="G65" i="48"/>
  <c r="G65" i="49"/>
  <c r="G65" i="50"/>
  <c r="G65" i="51"/>
  <c r="G65" i="4"/>
  <c r="H65" i="4" s="1"/>
  <c r="G64" i="42"/>
  <c r="G64" i="43"/>
  <c r="G64" i="44"/>
  <c r="G64" i="45"/>
  <c r="G64" i="46"/>
  <c r="G64" i="47"/>
  <c r="G64" i="48"/>
  <c r="G64" i="49"/>
  <c r="G64" i="50"/>
  <c r="G64" i="51"/>
  <c r="G64" i="4"/>
  <c r="H64" i="4" s="1"/>
  <c r="G63" i="41"/>
  <c r="G63" i="46"/>
  <c r="G63" i="47"/>
  <c r="G63" i="48"/>
  <c r="G63" i="49"/>
  <c r="G63" i="50"/>
  <c r="G63" i="51"/>
  <c r="G63" i="4"/>
  <c r="H63" i="4" s="1"/>
  <c r="I35" i="4"/>
  <c r="I36" i="4"/>
  <c r="I37" i="4"/>
  <c r="I38" i="4"/>
  <c r="I39" i="4"/>
  <c r="H19" i="4"/>
  <c r="I19" i="4" s="1"/>
  <c r="H20" i="4"/>
  <c r="I20" i="4" s="1"/>
  <c r="H21" i="4"/>
  <c r="I21" i="4" s="1"/>
  <c r="H22" i="4"/>
  <c r="I22" i="4"/>
  <c r="H23" i="4"/>
  <c r="I23" i="4" s="1"/>
  <c r="H24" i="4"/>
  <c r="I24" i="4"/>
  <c r="H25" i="4"/>
  <c r="I25" i="4" s="1"/>
  <c r="H26" i="4"/>
  <c r="I26" i="4"/>
  <c r="H27" i="4"/>
  <c r="I27" i="4" s="1"/>
  <c r="H28" i="4"/>
  <c r="I28" i="4" s="1"/>
  <c r="H29" i="4"/>
  <c r="I29" i="4" s="1"/>
  <c r="H30" i="4"/>
  <c r="I30" i="4"/>
  <c r="G104" i="3"/>
  <c r="H104" i="3" s="1"/>
  <c r="I104" i="3" s="1"/>
  <c r="G105" i="3"/>
  <c r="H105" i="3" s="1"/>
  <c r="I105" i="3" s="1"/>
  <c r="G106" i="3"/>
  <c r="H106" i="3" s="1"/>
  <c r="I106" i="3" s="1"/>
  <c r="G107" i="3"/>
  <c r="H107" i="3"/>
  <c r="I107" i="3" s="1"/>
  <c r="G103" i="3"/>
  <c r="H71" i="3"/>
  <c r="I71" i="3" s="1"/>
  <c r="J71" i="3" s="1"/>
  <c r="H72" i="3"/>
  <c r="I72" i="3" s="1"/>
  <c r="J72" i="3" s="1"/>
  <c r="H73" i="3"/>
  <c r="I73" i="3" s="1"/>
  <c r="J73" i="3" s="1"/>
  <c r="H74" i="3"/>
  <c r="I74" i="3" s="1"/>
  <c r="J74" i="3" s="1"/>
  <c r="H75" i="3"/>
  <c r="I75" i="3" s="1"/>
  <c r="J75" i="3" s="1"/>
  <c r="H76" i="3"/>
  <c r="I76" i="3" s="1"/>
  <c r="J76" i="3" s="1"/>
  <c r="H77" i="3"/>
  <c r="I77" i="3" s="1"/>
  <c r="J77" i="3" s="1"/>
  <c r="H78" i="3"/>
  <c r="I78" i="3" s="1"/>
  <c r="J78" i="3" s="1"/>
  <c r="H79" i="3"/>
  <c r="I79" i="3" s="1"/>
  <c r="J79" i="3" s="1"/>
  <c r="H80" i="3"/>
  <c r="I80" i="3" s="1"/>
  <c r="J80" i="3" s="1"/>
  <c r="H81" i="3"/>
  <c r="I81" i="3" s="1"/>
  <c r="J81" i="3" s="1"/>
  <c r="H82" i="3"/>
  <c r="I82" i="3" s="1"/>
  <c r="J82" i="3" s="1"/>
  <c r="H83" i="3"/>
  <c r="I83" i="3" s="1"/>
  <c r="J83" i="3" s="1"/>
  <c r="H84" i="3"/>
  <c r="I84" i="3" s="1"/>
  <c r="J84" i="3" s="1"/>
  <c r="H85" i="3"/>
  <c r="I85" i="3" s="1"/>
  <c r="J85" i="3" s="1"/>
  <c r="H86" i="3"/>
  <c r="I86" i="3" s="1"/>
  <c r="J86" i="3" s="1"/>
  <c r="H87" i="3"/>
  <c r="I87" i="3" s="1"/>
  <c r="J87" i="3" s="1"/>
  <c r="H88" i="3"/>
  <c r="I88" i="3" s="1"/>
  <c r="J88" i="3" s="1"/>
  <c r="H89" i="3"/>
  <c r="I89" i="3" s="1"/>
  <c r="J89" i="3" s="1"/>
  <c r="H90" i="3"/>
  <c r="I90" i="3" s="1"/>
  <c r="J90" i="3" s="1"/>
  <c r="H91" i="3"/>
  <c r="I91" i="3" s="1"/>
  <c r="J91" i="3" s="1"/>
  <c r="H92" i="3"/>
  <c r="I92" i="3" s="1"/>
  <c r="J92" i="3" s="1"/>
  <c r="H93" i="3"/>
  <c r="I93" i="3" s="1"/>
  <c r="J93" i="3" s="1"/>
  <c r="H94" i="3"/>
  <c r="I94" i="3"/>
  <c r="J94" i="3"/>
  <c r="H95" i="3"/>
  <c r="I95" i="3" s="1"/>
  <c r="J95" i="3" s="1"/>
  <c r="H96" i="3"/>
  <c r="I96" i="3" s="1"/>
  <c r="J96" i="3" s="1"/>
  <c r="H97" i="3"/>
  <c r="I97" i="3"/>
  <c r="J97" i="3" s="1"/>
  <c r="H98" i="3"/>
  <c r="I98" i="3" s="1"/>
  <c r="J98" i="3" s="1"/>
  <c r="H69" i="3"/>
  <c r="I56" i="3"/>
  <c r="J56" i="3" s="1"/>
  <c r="I51" i="3"/>
  <c r="J51" i="3" s="1"/>
  <c r="I52" i="3"/>
  <c r="J52" i="3"/>
  <c r="I53" i="3"/>
  <c r="J53" i="3" s="1"/>
  <c r="I54" i="3"/>
  <c r="J54" i="3" s="1"/>
  <c r="I55" i="3"/>
  <c r="J55" i="3" s="1"/>
  <c r="I57" i="3"/>
  <c r="J57" i="3" s="1"/>
  <c r="I58" i="3"/>
  <c r="J58" i="3" s="1"/>
  <c r="I59" i="3"/>
  <c r="J59" i="3" s="1"/>
  <c r="I60" i="3"/>
  <c r="J60" i="3" s="1"/>
  <c r="I61" i="3"/>
  <c r="J61" i="3" s="1"/>
  <c r="I62" i="3"/>
  <c r="J62" i="3"/>
  <c r="I63" i="3"/>
  <c r="J63" i="3" s="1"/>
  <c r="I64" i="3"/>
  <c r="J64" i="3"/>
  <c r="I50" i="3"/>
  <c r="J50" i="3" s="1"/>
  <c r="H19" i="3"/>
  <c r="I19" i="3" s="1"/>
  <c r="J19" i="3" s="1"/>
  <c r="H20" i="3"/>
  <c r="I20" i="3" s="1"/>
  <c r="J20" i="3" s="1"/>
  <c r="H21" i="3"/>
  <c r="I21" i="3" s="1"/>
  <c r="J21" i="3" s="1"/>
  <c r="H22" i="3"/>
  <c r="I22" i="3" s="1"/>
  <c r="J22" i="3" s="1"/>
  <c r="H23" i="3"/>
  <c r="I23" i="3" s="1"/>
  <c r="J23" i="3" s="1"/>
  <c r="H24" i="3"/>
  <c r="I24" i="3" s="1"/>
  <c r="J24" i="3" s="1"/>
  <c r="H25" i="3"/>
  <c r="I25" i="3" s="1"/>
  <c r="J25" i="3" s="1"/>
  <c r="H26" i="3"/>
  <c r="I26" i="3" s="1"/>
  <c r="J26" i="3" s="1"/>
  <c r="H27" i="3"/>
  <c r="I27" i="3" s="1"/>
  <c r="J27" i="3" s="1"/>
  <c r="H28" i="3"/>
  <c r="I28" i="3" s="1"/>
  <c r="J28" i="3" s="1"/>
  <c r="H29" i="3"/>
  <c r="I29" i="3" s="1"/>
  <c r="J29" i="3" s="1"/>
  <c r="H30" i="3"/>
  <c r="I30" i="3"/>
  <c r="J30" i="3" s="1"/>
  <c r="H31" i="3"/>
  <c r="I31" i="3" s="1"/>
  <c r="J31" i="3" s="1"/>
  <c r="H32" i="3"/>
  <c r="I32" i="3"/>
  <c r="J32" i="3"/>
  <c r="H33" i="3"/>
  <c r="I33" i="3" s="1"/>
  <c r="J33" i="3" s="1"/>
  <c r="H34" i="3"/>
  <c r="I34" i="3"/>
  <c r="J34" i="3" s="1"/>
  <c r="H35" i="3"/>
  <c r="I35" i="3" s="1"/>
  <c r="J35" i="3" s="1"/>
  <c r="H36" i="3"/>
  <c r="I36" i="3"/>
  <c r="J36" i="3" s="1"/>
  <c r="H37" i="3"/>
  <c r="I37" i="3" s="1"/>
  <c r="J37" i="3" s="1"/>
  <c r="H38" i="3"/>
  <c r="I38" i="3"/>
  <c r="J38" i="3" s="1"/>
  <c r="H39" i="3"/>
  <c r="I39" i="3" s="1"/>
  <c r="J39" i="3" s="1"/>
  <c r="H40" i="3"/>
  <c r="I40" i="3" s="1"/>
  <c r="J40" i="3" s="1"/>
  <c r="H41" i="3"/>
  <c r="I41" i="3" s="1"/>
  <c r="J41" i="3" s="1"/>
  <c r="H42" i="3"/>
  <c r="I42" i="3"/>
  <c r="J42" i="3" s="1"/>
  <c r="H43" i="3"/>
  <c r="I43" i="3"/>
  <c r="J43" i="3" s="1"/>
  <c r="H44" i="3"/>
  <c r="I44" i="3"/>
  <c r="J44" i="3" s="1"/>
  <c r="H45" i="3"/>
  <c r="I45" i="3" s="1"/>
  <c r="J45" i="3" s="1"/>
  <c r="CJ21" i="22" l="1"/>
  <c r="CV23" i="40" s="1"/>
  <c r="CQ21" i="22"/>
  <c r="DD23" i="40" s="1"/>
  <c r="CJ20" i="22"/>
  <c r="CV22" i="40" s="1"/>
  <c r="CQ20" i="22"/>
  <c r="DD22" i="40" s="1"/>
  <c r="B70" i="51"/>
  <c r="A70" i="51"/>
  <c r="F66" i="51"/>
  <c r="H65" i="51"/>
  <c r="H64" i="51"/>
  <c r="H63" i="51"/>
  <c r="H66" i="51" s="1"/>
  <c r="G59" i="51"/>
  <c r="S45" i="51"/>
  <c r="R45" i="51"/>
  <c r="S44" i="51"/>
  <c r="R44" i="51"/>
  <c r="S43" i="51"/>
  <c r="R43" i="51"/>
  <c r="S42" i="51"/>
  <c r="R42" i="51"/>
  <c r="S41" i="51"/>
  <c r="R41" i="51"/>
  <c r="S40" i="51"/>
  <c r="R40" i="51"/>
  <c r="H40" i="51"/>
  <c r="G40" i="51"/>
  <c r="S39" i="51"/>
  <c r="R39" i="51"/>
  <c r="S38" i="51"/>
  <c r="R38" i="51"/>
  <c r="S37" i="51"/>
  <c r="R37" i="51"/>
  <c r="S36" i="51"/>
  <c r="R36" i="51"/>
  <c r="S35" i="51"/>
  <c r="R35" i="51"/>
  <c r="I35" i="51"/>
  <c r="S34" i="51"/>
  <c r="R34" i="51"/>
  <c r="S33" i="51"/>
  <c r="R33" i="51"/>
  <c r="S32" i="51"/>
  <c r="R32" i="51"/>
  <c r="S31" i="51"/>
  <c r="R31" i="51"/>
  <c r="G31" i="51"/>
  <c r="S30" i="51"/>
  <c r="R30" i="51"/>
  <c r="S29" i="51"/>
  <c r="R29" i="51"/>
  <c r="S28" i="51"/>
  <c r="R28" i="51"/>
  <c r="S27" i="51"/>
  <c r="R27" i="51"/>
  <c r="S26" i="51"/>
  <c r="R26" i="51"/>
  <c r="S25" i="51"/>
  <c r="R25" i="51"/>
  <c r="S24" i="51"/>
  <c r="R24" i="51"/>
  <c r="S23" i="51"/>
  <c r="R23" i="51"/>
  <c r="S22" i="51"/>
  <c r="R22" i="51"/>
  <c r="S21" i="51"/>
  <c r="R21" i="51"/>
  <c r="S20" i="51"/>
  <c r="R20" i="51"/>
  <c r="S19" i="51"/>
  <c r="R19" i="51"/>
  <c r="S18" i="51"/>
  <c r="R18" i="51"/>
  <c r="S17" i="51"/>
  <c r="R17" i="51"/>
  <c r="S16" i="51"/>
  <c r="R16" i="51"/>
  <c r="H16" i="51"/>
  <c r="S15" i="51"/>
  <c r="R15" i="51"/>
  <c r="S14" i="51"/>
  <c r="R14" i="51"/>
  <c r="S13" i="51"/>
  <c r="R13" i="51"/>
  <c r="S12" i="51"/>
  <c r="R12" i="51"/>
  <c r="S11" i="51"/>
  <c r="R11" i="51"/>
  <c r="B11" i="51"/>
  <c r="S10" i="51"/>
  <c r="R10" i="51"/>
  <c r="B10" i="51"/>
  <c r="S9" i="51"/>
  <c r="R9" i="51"/>
  <c r="B9" i="51"/>
  <c r="S8" i="51"/>
  <c r="R8" i="51"/>
  <c r="B8" i="51"/>
  <c r="S7" i="51"/>
  <c r="R7" i="51"/>
  <c r="B7" i="51"/>
  <c r="S6" i="51"/>
  <c r="R6" i="51"/>
  <c r="S5" i="51"/>
  <c r="R5" i="51"/>
  <c r="S4" i="51"/>
  <c r="R4" i="51"/>
  <c r="S3" i="51"/>
  <c r="R3" i="51"/>
  <c r="B70" i="50"/>
  <c r="A70" i="50"/>
  <c r="F66" i="50"/>
  <c r="H65" i="50"/>
  <c r="H63" i="50"/>
  <c r="G59" i="50"/>
  <c r="S45" i="50"/>
  <c r="R45" i="50"/>
  <c r="S44" i="50"/>
  <c r="R44" i="50"/>
  <c r="S43" i="50"/>
  <c r="R43" i="50"/>
  <c r="S42" i="50"/>
  <c r="R42" i="50"/>
  <c r="S41" i="50"/>
  <c r="R41" i="50"/>
  <c r="S40" i="50"/>
  <c r="R40" i="50"/>
  <c r="H40" i="50"/>
  <c r="G40" i="50"/>
  <c r="S39" i="50"/>
  <c r="R39" i="50"/>
  <c r="S38" i="50"/>
  <c r="R38" i="50"/>
  <c r="S37" i="50"/>
  <c r="R37" i="50"/>
  <c r="S36" i="50"/>
  <c r="R36" i="50"/>
  <c r="S35" i="50"/>
  <c r="R35" i="50"/>
  <c r="I35" i="50"/>
  <c r="S34" i="50"/>
  <c r="R34" i="50"/>
  <c r="S33" i="50"/>
  <c r="R33" i="50"/>
  <c r="S32" i="50"/>
  <c r="R32" i="50"/>
  <c r="S31" i="50"/>
  <c r="R31" i="50"/>
  <c r="G31" i="50"/>
  <c r="S30" i="50"/>
  <c r="R30" i="50"/>
  <c r="S29" i="50"/>
  <c r="R29" i="50"/>
  <c r="S28" i="50"/>
  <c r="R28" i="50"/>
  <c r="S27" i="50"/>
  <c r="R27" i="50"/>
  <c r="S26" i="50"/>
  <c r="R26" i="50"/>
  <c r="S25" i="50"/>
  <c r="R25" i="50"/>
  <c r="S24" i="50"/>
  <c r="R24" i="50"/>
  <c r="S23" i="50"/>
  <c r="R23" i="50"/>
  <c r="S22" i="50"/>
  <c r="R22" i="50"/>
  <c r="S21" i="50"/>
  <c r="R21" i="50"/>
  <c r="S20" i="50"/>
  <c r="R20" i="50"/>
  <c r="S19" i="50"/>
  <c r="R19" i="50"/>
  <c r="S18" i="50"/>
  <c r="R18" i="50"/>
  <c r="S17" i="50"/>
  <c r="R17" i="50"/>
  <c r="S16" i="50"/>
  <c r="R16" i="50"/>
  <c r="H16" i="50"/>
  <c r="S15" i="50"/>
  <c r="R15" i="50"/>
  <c r="S14" i="50"/>
  <c r="R14" i="50"/>
  <c r="S13" i="50"/>
  <c r="R13" i="50"/>
  <c r="S12" i="50"/>
  <c r="R12" i="50"/>
  <c r="S11" i="50"/>
  <c r="R11" i="50"/>
  <c r="B11" i="50"/>
  <c r="S10" i="50"/>
  <c r="R10" i="50"/>
  <c r="B10" i="50"/>
  <c r="S9" i="50"/>
  <c r="R9" i="50"/>
  <c r="B9" i="50"/>
  <c r="S8" i="50"/>
  <c r="R8" i="50"/>
  <c r="B8" i="50"/>
  <c r="S7" i="50"/>
  <c r="R7" i="50"/>
  <c r="B7" i="50"/>
  <c r="S6" i="50"/>
  <c r="R6" i="50"/>
  <c r="S5" i="50"/>
  <c r="R5" i="50"/>
  <c r="S4" i="50"/>
  <c r="R4" i="50"/>
  <c r="S3" i="50"/>
  <c r="R3" i="50"/>
  <c r="B70" i="49"/>
  <c r="A70" i="49"/>
  <c r="F66" i="49"/>
  <c r="H65" i="49"/>
  <c r="H63" i="49"/>
  <c r="G59" i="49"/>
  <c r="S45" i="49"/>
  <c r="R45" i="49"/>
  <c r="S44" i="49"/>
  <c r="R44" i="49"/>
  <c r="S43" i="49"/>
  <c r="R43" i="49"/>
  <c r="S42" i="49"/>
  <c r="R42" i="49"/>
  <c r="S41" i="49"/>
  <c r="R41" i="49"/>
  <c r="S40" i="49"/>
  <c r="R40" i="49"/>
  <c r="H40" i="49"/>
  <c r="G40" i="49"/>
  <c r="S39" i="49"/>
  <c r="R39" i="49"/>
  <c r="S38" i="49"/>
  <c r="R38" i="49"/>
  <c r="S37" i="49"/>
  <c r="R37" i="49"/>
  <c r="S36" i="49"/>
  <c r="R36" i="49"/>
  <c r="S35" i="49"/>
  <c r="R35" i="49"/>
  <c r="I35" i="49"/>
  <c r="S34" i="49"/>
  <c r="R34" i="49"/>
  <c r="S33" i="49"/>
  <c r="R33" i="49"/>
  <c r="S32" i="49"/>
  <c r="R32" i="49"/>
  <c r="S31" i="49"/>
  <c r="R31" i="49"/>
  <c r="G31" i="49"/>
  <c r="S30" i="49"/>
  <c r="R30" i="49"/>
  <c r="S29" i="49"/>
  <c r="R29" i="49"/>
  <c r="S28" i="49"/>
  <c r="R28" i="49"/>
  <c r="S27" i="49"/>
  <c r="R27" i="49"/>
  <c r="S26" i="49"/>
  <c r="R26" i="49"/>
  <c r="S25" i="49"/>
  <c r="R25" i="49"/>
  <c r="S24" i="49"/>
  <c r="R24" i="49"/>
  <c r="S23" i="49"/>
  <c r="R23" i="49"/>
  <c r="S22" i="49"/>
  <c r="R22" i="49"/>
  <c r="S21" i="49"/>
  <c r="R21" i="49"/>
  <c r="S20" i="49"/>
  <c r="R20" i="49"/>
  <c r="S19" i="49"/>
  <c r="R19" i="49"/>
  <c r="S18" i="49"/>
  <c r="R18" i="49"/>
  <c r="S17" i="49"/>
  <c r="R17" i="49"/>
  <c r="S16" i="49"/>
  <c r="R16" i="49"/>
  <c r="H16" i="49"/>
  <c r="H31" i="49" s="1"/>
  <c r="S15" i="49"/>
  <c r="R15" i="49"/>
  <c r="S14" i="49"/>
  <c r="R14" i="49"/>
  <c r="S13" i="49"/>
  <c r="R13" i="49"/>
  <c r="S12" i="49"/>
  <c r="R12" i="49"/>
  <c r="S11" i="49"/>
  <c r="R11" i="49"/>
  <c r="B11" i="49"/>
  <c r="S10" i="49"/>
  <c r="R10" i="49"/>
  <c r="B10" i="49"/>
  <c r="S9" i="49"/>
  <c r="R9" i="49"/>
  <c r="B9" i="49"/>
  <c r="S8" i="49"/>
  <c r="R8" i="49"/>
  <c r="B8" i="49"/>
  <c r="S7" i="49"/>
  <c r="R7" i="49"/>
  <c r="B7" i="49"/>
  <c r="S6" i="49"/>
  <c r="R6" i="49"/>
  <c r="S5" i="49"/>
  <c r="R5" i="49"/>
  <c r="S4" i="49"/>
  <c r="R4" i="49"/>
  <c r="S3" i="49"/>
  <c r="R3" i="49"/>
  <c r="B70" i="48"/>
  <c r="A70" i="48"/>
  <c r="F66" i="48"/>
  <c r="H65" i="48"/>
  <c r="G66" i="48"/>
  <c r="H63" i="48"/>
  <c r="G59" i="48"/>
  <c r="S45" i="48"/>
  <c r="R45" i="48"/>
  <c r="S44" i="48"/>
  <c r="R44" i="48"/>
  <c r="S43" i="48"/>
  <c r="R43" i="48"/>
  <c r="S42" i="48"/>
  <c r="R42" i="48"/>
  <c r="S41" i="48"/>
  <c r="R41" i="48"/>
  <c r="S40" i="48"/>
  <c r="R40" i="48"/>
  <c r="H40" i="48"/>
  <c r="G40" i="48"/>
  <c r="S39" i="48"/>
  <c r="R39" i="48"/>
  <c r="S38" i="48"/>
  <c r="R38" i="48"/>
  <c r="S37" i="48"/>
  <c r="R37" i="48"/>
  <c r="S36" i="48"/>
  <c r="R36" i="48"/>
  <c r="S35" i="48"/>
  <c r="R35" i="48"/>
  <c r="I35" i="48"/>
  <c r="I40" i="48" s="1"/>
  <c r="S34" i="48"/>
  <c r="R34" i="48"/>
  <c r="S33" i="48"/>
  <c r="R33" i="48"/>
  <c r="S32" i="48"/>
  <c r="R32" i="48"/>
  <c r="S31" i="48"/>
  <c r="R31" i="48"/>
  <c r="G31" i="48"/>
  <c r="S30" i="48"/>
  <c r="R30" i="48"/>
  <c r="S29" i="48"/>
  <c r="R29" i="48"/>
  <c r="S28" i="48"/>
  <c r="R28" i="48"/>
  <c r="S27" i="48"/>
  <c r="R27" i="48"/>
  <c r="S26" i="48"/>
  <c r="R26" i="48"/>
  <c r="S25" i="48"/>
  <c r="R25" i="48"/>
  <c r="S24" i="48"/>
  <c r="R24" i="48"/>
  <c r="S23" i="48"/>
  <c r="R23" i="48"/>
  <c r="S22" i="48"/>
  <c r="R22" i="48"/>
  <c r="S21" i="48"/>
  <c r="R21" i="48"/>
  <c r="S20" i="48"/>
  <c r="R20" i="48"/>
  <c r="S19" i="48"/>
  <c r="R19" i="48"/>
  <c r="S18" i="48"/>
  <c r="R18" i="48"/>
  <c r="S17" i="48"/>
  <c r="R17" i="48"/>
  <c r="S16" i="48"/>
  <c r="R16" i="48"/>
  <c r="H16" i="48"/>
  <c r="S15" i="48"/>
  <c r="R15" i="48"/>
  <c r="S14" i="48"/>
  <c r="R14" i="48"/>
  <c r="S13" i="48"/>
  <c r="R13" i="48"/>
  <c r="S12" i="48"/>
  <c r="R12" i="48"/>
  <c r="S11" i="48"/>
  <c r="R11" i="48"/>
  <c r="B11" i="48"/>
  <c r="S10" i="48"/>
  <c r="R10" i="48"/>
  <c r="B10" i="48"/>
  <c r="S9" i="48"/>
  <c r="R9" i="48"/>
  <c r="B9" i="48"/>
  <c r="S8" i="48"/>
  <c r="R8" i="48"/>
  <c r="B8" i="48"/>
  <c r="S7" i="48"/>
  <c r="R7" i="48"/>
  <c r="B7" i="48"/>
  <c r="S6" i="48"/>
  <c r="R6" i="48"/>
  <c r="S5" i="48"/>
  <c r="R5" i="48"/>
  <c r="S4" i="48"/>
  <c r="R4" i="48"/>
  <c r="S3" i="48"/>
  <c r="R3" i="48"/>
  <c r="B70" i="47"/>
  <c r="A70" i="47"/>
  <c r="F66" i="47"/>
  <c r="H65" i="47"/>
  <c r="H63" i="47"/>
  <c r="G59" i="47"/>
  <c r="S45" i="47"/>
  <c r="R45" i="47"/>
  <c r="S44" i="47"/>
  <c r="R44" i="47"/>
  <c r="S43" i="47"/>
  <c r="R43" i="47"/>
  <c r="S42" i="47"/>
  <c r="R42" i="47"/>
  <c r="S41" i="47"/>
  <c r="R41" i="47"/>
  <c r="S40" i="47"/>
  <c r="R40" i="47"/>
  <c r="H40" i="47"/>
  <c r="G40" i="47"/>
  <c r="S39" i="47"/>
  <c r="R39" i="47"/>
  <c r="S38" i="47"/>
  <c r="R38" i="47"/>
  <c r="S37" i="47"/>
  <c r="R37" i="47"/>
  <c r="S36" i="47"/>
  <c r="R36" i="47"/>
  <c r="S35" i="47"/>
  <c r="R35" i="47"/>
  <c r="I35" i="47"/>
  <c r="S34" i="47"/>
  <c r="R34" i="47"/>
  <c r="S33" i="47"/>
  <c r="R33" i="47"/>
  <c r="S32" i="47"/>
  <c r="R32" i="47"/>
  <c r="S31" i="47"/>
  <c r="R31" i="47"/>
  <c r="G31" i="47"/>
  <c r="S30" i="47"/>
  <c r="R30" i="47"/>
  <c r="S29" i="47"/>
  <c r="R29" i="47"/>
  <c r="S28" i="47"/>
  <c r="R28" i="47"/>
  <c r="S27" i="47"/>
  <c r="R27" i="47"/>
  <c r="S26" i="47"/>
  <c r="R26" i="47"/>
  <c r="S25" i="47"/>
  <c r="R25" i="47"/>
  <c r="S24" i="47"/>
  <c r="R24" i="47"/>
  <c r="S23" i="47"/>
  <c r="R23" i="47"/>
  <c r="S22" i="47"/>
  <c r="R22" i="47"/>
  <c r="S21" i="47"/>
  <c r="R21" i="47"/>
  <c r="S20" i="47"/>
  <c r="R20" i="47"/>
  <c r="S19" i="47"/>
  <c r="R19" i="47"/>
  <c r="S18" i="47"/>
  <c r="R18" i="47"/>
  <c r="S17" i="47"/>
  <c r="R17" i="47"/>
  <c r="S16" i="47"/>
  <c r="R16" i="47"/>
  <c r="H16" i="47"/>
  <c r="S15" i="47"/>
  <c r="R15" i="47"/>
  <c r="S14" i="47"/>
  <c r="R14" i="47"/>
  <c r="S13" i="47"/>
  <c r="R13" i="47"/>
  <c r="S12" i="47"/>
  <c r="R12" i="47"/>
  <c r="S11" i="47"/>
  <c r="R11" i="47"/>
  <c r="B11" i="47"/>
  <c r="S10" i="47"/>
  <c r="R10" i="47"/>
  <c r="B10" i="47"/>
  <c r="S9" i="47"/>
  <c r="R9" i="47"/>
  <c r="B9" i="47"/>
  <c r="S8" i="47"/>
  <c r="R8" i="47"/>
  <c r="B8" i="47"/>
  <c r="S7" i="47"/>
  <c r="R7" i="47"/>
  <c r="B7" i="47"/>
  <c r="S6" i="47"/>
  <c r="R6" i="47"/>
  <c r="S5" i="47"/>
  <c r="R5" i="47"/>
  <c r="S4" i="47"/>
  <c r="R4" i="47"/>
  <c r="S3" i="47"/>
  <c r="R3" i="47"/>
  <c r="B70" i="46"/>
  <c r="A70" i="46"/>
  <c r="F66" i="46"/>
  <c r="H65" i="46"/>
  <c r="H64" i="46"/>
  <c r="H63" i="46"/>
  <c r="H66" i="46" s="1"/>
  <c r="G59" i="46"/>
  <c r="S45" i="46"/>
  <c r="R45" i="46"/>
  <c r="S44" i="46"/>
  <c r="R44" i="46"/>
  <c r="S43" i="46"/>
  <c r="R43" i="46"/>
  <c r="S42" i="46"/>
  <c r="R42" i="46"/>
  <c r="S41" i="46"/>
  <c r="R41" i="46"/>
  <c r="S40" i="46"/>
  <c r="R40" i="46"/>
  <c r="H40" i="46"/>
  <c r="G40" i="46"/>
  <c r="S39" i="46"/>
  <c r="R39" i="46"/>
  <c r="S38" i="46"/>
  <c r="R38" i="46"/>
  <c r="S37" i="46"/>
  <c r="R37" i="46"/>
  <c r="S36" i="46"/>
  <c r="R36" i="46"/>
  <c r="S35" i="46"/>
  <c r="R35" i="46"/>
  <c r="S34" i="46"/>
  <c r="R34" i="46"/>
  <c r="S33" i="46"/>
  <c r="R33" i="46"/>
  <c r="S32" i="46"/>
  <c r="R32" i="46"/>
  <c r="S31" i="46"/>
  <c r="R31" i="46"/>
  <c r="G31" i="46"/>
  <c r="S30" i="46"/>
  <c r="R30" i="46"/>
  <c r="S29" i="46"/>
  <c r="R29" i="46"/>
  <c r="S28" i="46"/>
  <c r="R28" i="46"/>
  <c r="S27" i="46"/>
  <c r="R27" i="46"/>
  <c r="S26" i="46"/>
  <c r="R26" i="46"/>
  <c r="S25" i="46"/>
  <c r="R25" i="46"/>
  <c r="S24" i="46"/>
  <c r="R24" i="46"/>
  <c r="S23" i="46"/>
  <c r="R23" i="46"/>
  <c r="S22" i="46"/>
  <c r="R22" i="46"/>
  <c r="S21" i="46"/>
  <c r="R21" i="46"/>
  <c r="S20" i="46"/>
  <c r="R20" i="46"/>
  <c r="S19" i="46"/>
  <c r="R19" i="46"/>
  <c r="S18" i="46"/>
  <c r="R18" i="46"/>
  <c r="S17" i="46"/>
  <c r="R17" i="46"/>
  <c r="S16" i="46"/>
  <c r="R16" i="46"/>
  <c r="H16" i="46"/>
  <c r="S15" i="46"/>
  <c r="R15" i="46"/>
  <c r="S14" i="46"/>
  <c r="R14" i="46"/>
  <c r="S13" i="46"/>
  <c r="R13" i="46"/>
  <c r="S12" i="46"/>
  <c r="R12" i="46"/>
  <c r="S11" i="46"/>
  <c r="R11" i="46"/>
  <c r="B11" i="46"/>
  <c r="S10" i="46"/>
  <c r="R10" i="46"/>
  <c r="B10" i="46"/>
  <c r="S9" i="46"/>
  <c r="R9" i="46"/>
  <c r="B9" i="46"/>
  <c r="S8" i="46"/>
  <c r="R8" i="46"/>
  <c r="B8" i="46"/>
  <c r="S7" i="46"/>
  <c r="R7" i="46"/>
  <c r="B7" i="46"/>
  <c r="S6" i="46"/>
  <c r="R6" i="46"/>
  <c r="S5" i="46"/>
  <c r="R5" i="46"/>
  <c r="S4" i="46"/>
  <c r="R4" i="46"/>
  <c r="S3" i="46"/>
  <c r="R3" i="46"/>
  <c r="B70" i="45"/>
  <c r="A70" i="45"/>
  <c r="F66" i="45"/>
  <c r="H65" i="45"/>
  <c r="G66" i="45"/>
  <c r="H63" i="45"/>
  <c r="G59" i="45"/>
  <c r="S45" i="45"/>
  <c r="R45" i="45"/>
  <c r="S44" i="45"/>
  <c r="R44" i="45"/>
  <c r="S43" i="45"/>
  <c r="R43" i="45"/>
  <c r="S42" i="45"/>
  <c r="R42" i="45"/>
  <c r="S41" i="45"/>
  <c r="R41" i="45"/>
  <c r="S40" i="45"/>
  <c r="R40" i="45"/>
  <c r="H40" i="45"/>
  <c r="G40" i="45"/>
  <c r="S39" i="45"/>
  <c r="R39" i="45"/>
  <c r="S38" i="45"/>
  <c r="R38" i="45"/>
  <c r="S37" i="45"/>
  <c r="R37" i="45"/>
  <c r="S36" i="45"/>
  <c r="R36" i="45"/>
  <c r="S35" i="45"/>
  <c r="R35" i="45"/>
  <c r="S34" i="45"/>
  <c r="R34" i="45"/>
  <c r="S33" i="45"/>
  <c r="R33" i="45"/>
  <c r="S32" i="45"/>
  <c r="R32" i="45"/>
  <c r="S31" i="45"/>
  <c r="R31" i="45"/>
  <c r="G31" i="45"/>
  <c r="S30" i="45"/>
  <c r="R30" i="45"/>
  <c r="S29" i="45"/>
  <c r="R29" i="45"/>
  <c r="S28" i="45"/>
  <c r="R28" i="45"/>
  <c r="S27" i="45"/>
  <c r="R27" i="45"/>
  <c r="S26" i="45"/>
  <c r="R26" i="45"/>
  <c r="S25" i="45"/>
  <c r="R25" i="45"/>
  <c r="S24" i="45"/>
  <c r="R24" i="45"/>
  <c r="S23" i="45"/>
  <c r="R23" i="45"/>
  <c r="S22" i="45"/>
  <c r="R22" i="45"/>
  <c r="S21" i="45"/>
  <c r="R21" i="45"/>
  <c r="S20" i="45"/>
  <c r="R20" i="45"/>
  <c r="S19" i="45"/>
  <c r="R19" i="45"/>
  <c r="S18" i="45"/>
  <c r="R18" i="45"/>
  <c r="S17" i="45"/>
  <c r="R17" i="45"/>
  <c r="S16" i="45"/>
  <c r="R16" i="45"/>
  <c r="H16" i="45"/>
  <c r="I16" i="45" s="1"/>
  <c r="S15" i="45"/>
  <c r="R15" i="45"/>
  <c r="S14" i="45"/>
  <c r="R14" i="45"/>
  <c r="S13" i="45"/>
  <c r="R13" i="45"/>
  <c r="S12" i="45"/>
  <c r="R12" i="45"/>
  <c r="S11" i="45"/>
  <c r="R11" i="45"/>
  <c r="B11" i="45"/>
  <c r="S10" i="45"/>
  <c r="R10" i="45"/>
  <c r="B10" i="45"/>
  <c r="S9" i="45"/>
  <c r="R9" i="45"/>
  <c r="B9" i="45"/>
  <c r="S8" i="45"/>
  <c r="R8" i="45"/>
  <c r="B8" i="45"/>
  <c r="S7" i="45"/>
  <c r="R7" i="45"/>
  <c r="B7" i="45"/>
  <c r="S6" i="45"/>
  <c r="R6" i="45"/>
  <c r="S5" i="45"/>
  <c r="R5" i="45"/>
  <c r="S4" i="45"/>
  <c r="R4" i="45"/>
  <c r="S3" i="45"/>
  <c r="R3" i="45"/>
  <c r="B70" i="44"/>
  <c r="A70" i="44"/>
  <c r="F66" i="44"/>
  <c r="H65" i="44"/>
  <c r="H63" i="44"/>
  <c r="G59" i="44"/>
  <c r="S45" i="44"/>
  <c r="R45" i="44"/>
  <c r="S44" i="44"/>
  <c r="R44" i="44"/>
  <c r="S43" i="44"/>
  <c r="R43" i="44"/>
  <c r="S42" i="44"/>
  <c r="R42" i="44"/>
  <c r="S41" i="44"/>
  <c r="R41" i="44"/>
  <c r="S40" i="44"/>
  <c r="R40" i="44"/>
  <c r="H40" i="44"/>
  <c r="G40" i="44"/>
  <c r="S39" i="44"/>
  <c r="R39" i="44"/>
  <c r="S38" i="44"/>
  <c r="R38" i="44"/>
  <c r="S37" i="44"/>
  <c r="R37" i="44"/>
  <c r="S36" i="44"/>
  <c r="R36" i="44"/>
  <c r="S35" i="44"/>
  <c r="R35" i="44"/>
  <c r="I35" i="44"/>
  <c r="S34" i="44"/>
  <c r="R34" i="44"/>
  <c r="S33" i="44"/>
  <c r="R33" i="44"/>
  <c r="S32" i="44"/>
  <c r="R32" i="44"/>
  <c r="S31" i="44"/>
  <c r="R31" i="44"/>
  <c r="G31" i="44"/>
  <c r="S30" i="44"/>
  <c r="R30" i="44"/>
  <c r="S29" i="44"/>
  <c r="R29" i="44"/>
  <c r="S28" i="44"/>
  <c r="R28" i="44"/>
  <c r="S27" i="44"/>
  <c r="R27" i="44"/>
  <c r="S26" i="44"/>
  <c r="R26" i="44"/>
  <c r="S25" i="44"/>
  <c r="R25" i="44"/>
  <c r="S24" i="44"/>
  <c r="R24" i="44"/>
  <c r="S23" i="44"/>
  <c r="R23" i="44"/>
  <c r="S22" i="44"/>
  <c r="R22" i="44"/>
  <c r="S21" i="44"/>
  <c r="R21" i="44"/>
  <c r="S20" i="44"/>
  <c r="R20" i="44"/>
  <c r="S19" i="44"/>
  <c r="R19" i="44"/>
  <c r="S18" i="44"/>
  <c r="R18" i="44"/>
  <c r="S17" i="44"/>
  <c r="R17" i="44"/>
  <c r="S16" i="44"/>
  <c r="R16" i="44"/>
  <c r="H16" i="44"/>
  <c r="S15" i="44"/>
  <c r="R15" i="44"/>
  <c r="S14" i="44"/>
  <c r="R14" i="44"/>
  <c r="S13" i="44"/>
  <c r="R13" i="44"/>
  <c r="S12" i="44"/>
  <c r="R12" i="44"/>
  <c r="S11" i="44"/>
  <c r="R11" i="44"/>
  <c r="B11" i="44"/>
  <c r="S10" i="44"/>
  <c r="R10" i="44"/>
  <c r="B10" i="44"/>
  <c r="S9" i="44"/>
  <c r="R9" i="44"/>
  <c r="B9" i="44"/>
  <c r="S8" i="44"/>
  <c r="R8" i="44"/>
  <c r="B8" i="44"/>
  <c r="S7" i="44"/>
  <c r="R7" i="44"/>
  <c r="B7" i="44"/>
  <c r="S6" i="44"/>
  <c r="R6" i="44"/>
  <c r="S5" i="44"/>
  <c r="R5" i="44"/>
  <c r="S4" i="44"/>
  <c r="R4" i="44"/>
  <c r="S3" i="44"/>
  <c r="R3" i="44"/>
  <c r="B70" i="43"/>
  <c r="A70" i="43"/>
  <c r="F66" i="43"/>
  <c r="H65" i="43"/>
  <c r="H64" i="43"/>
  <c r="H63" i="43"/>
  <c r="G59" i="43"/>
  <c r="S45" i="43"/>
  <c r="R45" i="43"/>
  <c r="S44" i="43"/>
  <c r="R44" i="43"/>
  <c r="S43" i="43"/>
  <c r="R43" i="43"/>
  <c r="S42" i="43"/>
  <c r="R42" i="43"/>
  <c r="S41" i="43"/>
  <c r="R41" i="43"/>
  <c r="S40" i="43"/>
  <c r="R40" i="43"/>
  <c r="H40" i="43"/>
  <c r="G40" i="43"/>
  <c r="S39" i="43"/>
  <c r="R39" i="43"/>
  <c r="S38" i="43"/>
  <c r="R38" i="43"/>
  <c r="S37" i="43"/>
  <c r="R37" i="43"/>
  <c r="S36" i="43"/>
  <c r="R36" i="43"/>
  <c r="S35" i="43"/>
  <c r="R35" i="43"/>
  <c r="S34" i="43"/>
  <c r="R34" i="43"/>
  <c r="S33" i="43"/>
  <c r="R33" i="43"/>
  <c r="S32" i="43"/>
  <c r="R32" i="43"/>
  <c r="S31" i="43"/>
  <c r="R31" i="43"/>
  <c r="G31" i="43"/>
  <c r="C70" i="43" s="1"/>
  <c r="S30" i="43"/>
  <c r="R30" i="43"/>
  <c r="S29" i="43"/>
  <c r="R29" i="43"/>
  <c r="S28" i="43"/>
  <c r="R28" i="43"/>
  <c r="S27" i="43"/>
  <c r="R27" i="43"/>
  <c r="S26" i="43"/>
  <c r="R26" i="43"/>
  <c r="S25" i="43"/>
  <c r="R25" i="43"/>
  <c r="S24" i="43"/>
  <c r="R24" i="43"/>
  <c r="S23" i="43"/>
  <c r="R23" i="43"/>
  <c r="S22" i="43"/>
  <c r="R22" i="43"/>
  <c r="S21" i="43"/>
  <c r="R21" i="43"/>
  <c r="S20" i="43"/>
  <c r="R20" i="43"/>
  <c r="S19" i="43"/>
  <c r="R19" i="43"/>
  <c r="S18" i="43"/>
  <c r="R18" i="43"/>
  <c r="S17" i="43"/>
  <c r="R17" i="43"/>
  <c r="S16" i="43"/>
  <c r="R16" i="43"/>
  <c r="H16" i="43"/>
  <c r="S15" i="43"/>
  <c r="R15" i="43"/>
  <c r="S14" i="43"/>
  <c r="R14" i="43"/>
  <c r="S13" i="43"/>
  <c r="R13" i="43"/>
  <c r="S12" i="43"/>
  <c r="R12" i="43"/>
  <c r="S11" i="43"/>
  <c r="R11" i="43"/>
  <c r="B11" i="43"/>
  <c r="S10" i="43"/>
  <c r="R10" i="43"/>
  <c r="B10" i="43"/>
  <c r="S9" i="43"/>
  <c r="R9" i="43"/>
  <c r="B9" i="43"/>
  <c r="S8" i="43"/>
  <c r="R8" i="43"/>
  <c r="B8" i="43"/>
  <c r="S7" i="43"/>
  <c r="R7" i="43"/>
  <c r="B7" i="43"/>
  <c r="S6" i="43"/>
  <c r="R6" i="43"/>
  <c r="S5" i="43"/>
  <c r="R5" i="43"/>
  <c r="S4" i="43"/>
  <c r="R4" i="43"/>
  <c r="S3" i="43"/>
  <c r="R3" i="43"/>
  <c r="B70" i="42"/>
  <c r="A70" i="42"/>
  <c r="F66" i="42"/>
  <c r="H65" i="42"/>
  <c r="H64" i="42"/>
  <c r="H63" i="42"/>
  <c r="G59" i="42"/>
  <c r="S45" i="42"/>
  <c r="R45" i="42"/>
  <c r="S44" i="42"/>
  <c r="R44" i="42"/>
  <c r="S43" i="42"/>
  <c r="R43" i="42"/>
  <c r="S42" i="42"/>
  <c r="R42" i="42"/>
  <c r="S41" i="42"/>
  <c r="R41" i="42"/>
  <c r="S40" i="42"/>
  <c r="R40" i="42"/>
  <c r="H40" i="42"/>
  <c r="G40" i="42"/>
  <c r="S39" i="42"/>
  <c r="R39" i="42"/>
  <c r="S38" i="42"/>
  <c r="R38" i="42"/>
  <c r="S37" i="42"/>
  <c r="R37" i="42"/>
  <c r="S36" i="42"/>
  <c r="R36" i="42"/>
  <c r="S35" i="42"/>
  <c r="R35" i="42"/>
  <c r="S34" i="42"/>
  <c r="R34" i="42"/>
  <c r="S33" i="42"/>
  <c r="R33" i="42"/>
  <c r="S32" i="42"/>
  <c r="R32" i="42"/>
  <c r="S31" i="42"/>
  <c r="R31" i="42"/>
  <c r="G31" i="42"/>
  <c r="S30" i="42"/>
  <c r="R30" i="42"/>
  <c r="S29" i="42"/>
  <c r="R29" i="42"/>
  <c r="S28" i="42"/>
  <c r="R28" i="42"/>
  <c r="S27" i="42"/>
  <c r="R27" i="42"/>
  <c r="S26" i="42"/>
  <c r="R26" i="42"/>
  <c r="S25" i="42"/>
  <c r="R25" i="42"/>
  <c r="S24" i="42"/>
  <c r="R24" i="42"/>
  <c r="S23" i="42"/>
  <c r="R23" i="42"/>
  <c r="S22" i="42"/>
  <c r="R22" i="42"/>
  <c r="S21" i="42"/>
  <c r="R21" i="42"/>
  <c r="S20" i="42"/>
  <c r="R20" i="42"/>
  <c r="S19" i="42"/>
  <c r="R19" i="42"/>
  <c r="S18" i="42"/>
  <c r="R18" i="42"/>
  <c r="S17" i="42"/>
  <c r="R17" i="42"/>
  <c r="S16" i="42"/>
  <c r="R16" i="42"/>
  <c r="H16" i="42"/>
  <c r="S15" i="42"/>
  <c r="R15" i="42"/>
  <c r="S14" i="42"/>
  <c r="R14" i="42"/>
  <c r="S13" i="42"/>
  <c r="R13" i="42"/>
  <c r="S12" i="42"/>
  <c r="R12" i="42"/>
  <c r="S11" i="42"/>
  <c r="R11" i="42"/>
  <c r="B11" i="42"/>
  <c r="S10" i="42"/>
  <c r="R10" i="42"/>
  <c r="B10" i="42"/>
  <c r="S9" i="42"/>
  <c r="R9" i="42"/>
  <c r="B9" i="42"/>
  <c r="S8" i="42"/>
  <c r="R8" i="42"/>
  <c r="B8" i="42"/>
  <c r="S7" i="42"/>
  <c r="R7" i="42"/>
  <c r="B7" i="42"/>
  <c r="S6" i="42"/>
  <c r="R6" i="42"/>
  <c r="S5" i="42"/>
  <c r="R5" i="42"/>
  <c r="S4" i="42"/>
  <c r="R4" i="42"/>
  <c r="S3" i="42"/>
  <c r="R3" i="42"/>
  <c r="B70" i="41"/>
  <c r="A70" i="41"/>
  <c r="F66" i="41"/>
  <c r="H65" i="41"/>
  <c r="H63" i="41"/>
  <c r="G59" i="41"/>
  <c r="S45" i="41"/>
  <c r="R45" i="41"/>
  <c r="S44" i="41"/>
  <c r="R44" i="41"/>
  <c r="S43" i="41"/>
  <c r="R43" i="41"/>
  <c r="S42" i="41"/>
  <c r="R42" i="41"/>
  <c r="S41" i="41"/>
  <c r="R41" i="41"/>
  <c r="S40" i="41"/>
  <c r="R40" i="41"/>
  <c r="H40" i="41"/>
  <c r="G40" i="41"/>
  <c r="S39" i="41"/>
  <c r="R39" i="41"/>
  <c r="S38" i="41"/>
  <c r="R38" i="41"/>
  <c r="S37" i="41"/>
  <c r="R37" i="41"/>
  <c r="S36" i="41"/>
  <c r="R36" i="41"/>
  <c r="S35" i="41"/>
  <c r="R35" i="41"/>
  <c r="I40" i="41"/>
  <c r="S34" i="41"/>
  <c r="R34" i="41"/>
  <c r="S33" i="41"/>
  <c r="R33" i="41"/>
  <c r="S32" i="41"/>
  <c r="R32" i="41"/>
  <c r="S31" i="41"/>
  <c r="R31" i="41"/>
  <c r="G31" i="41"/>
  <c r="S30" i="41"/>
  <c r="R30" i="41"/>
  <c r="S29" i="41"/>
  <c r="R29" i="41"/>
  <c r="S28" i="41"/>
  <c r="R28" i="41"/>
  <c r="S27" i="41"/>
  <c r="R27" i="41"/>
  <c r="S26" i="41"/>
  <c r="R26" i="41"/>
  <c r="S25" i="41"/>
  <c r="R25" i="41"/>
  <c r="S24" i="41"/>
  <c r="R24" i="41"/>
  <c r="S23" i="41"/>
  <c r="R23" i="41"/>
  <c r="S22" i="41"/>
  <c r="R22" i="41"/>
  <c r="S21" i="41"/>
  <c r="R21" i="41"/>
  <c r="S20" i="41"/>
  <c r="R20" i="41"/>
  <c r="S19" i="41"/>
  <c r="R19" i="41"/>
  <c r="S18" i="41"/>
  <c r="R18" i="41"/>
  <c r="S17" i="41"/>
  <c r="R17" i="41"/>
  <c r="S16" i="41"/>
  <c r="R16" i="41"/>
  <c r="S15" i="41"/>
  <c r="R15" i="41"/>
  <c r="S14" i="41"/>
  <c r="R14" i="41"/>
  <c r="S13" i="41"/>
  <c r="R13" i="41"/>
  <c r="S12" i="41"/>
  <c r="R12" i="41"/>
  <c r="S11" i="41"/>
  <c r="R11" i="41"/>
  <c r="B11" i="41"/>
  <c r="S10" i="41"/>
  <c r="R10" i="41"/>
  <c r="B10" i="41"/>
  <c r="S9" i="41"/>
  <c r="R9" i="41"/>
  <c r="B9" i="41"/>
  <c r="S8" i="41"/>
  <c r="R8" i="41"/>
  <c r="B8" i="41"/>
  <c r="S7" i="41"/>
  <c r="R7" i="41"/>
  <c r="B7" i="41"/>
  <c r="S6" i="41"/>
  <c r="R6" i="41"/>
  <c r="S5" i="41"/>
  <c r="R5" i="41"/>
  <c r="S4" i="41"/>
  <c r="R4" i="41"/>
  <c r="S3" i="41"/>
  <c r="R3" i="41"/>
  <c r="B70" i="4"/>
  <c r="A70" i="4"/>
  <c r="R4" i="4"/>
  <c r="S4" i="4"/>
  <c r="R5" i="4"/>
  <c r="S5" i="4"/>
  <c r="R6" i="4"/>
  <c r="S6" i="4"/>
  <c r="R7" i="4"/>
  <c r="S7" i="4"/>
  <c r="R8" i="4"/>
  <c r="S8" i="4"/>
  <c r="R9" i="4"/>
  <c r="S9" i="4"/>
  <c r="R10" i="4"/>
  <c r="S10" i="4"/>
  <c r="R11" i="4"/>
  <c r="S11" i="4"/>
  <c r="R12" i="4"/>
  <c r="S12" i="4"/>
  <c r="R13" i="4"/>
  <c r="S13" i="4"/>
  <c r="R14" i="4"/>
  <c r="S14" i="4"/>
  <c r="R15" i="4"/>
  <c r="S15" i="4"/>
  <c r="R16" i="4"/>
  <c r="S16" i="4"/>
  <c r="R17" i="4"/>
  <c r="S17" i="4"/>
  <c r="R18" i="4"/>
  <c r="S18" i="4"/>
  <c r="R19" i="4"/>
  <c r="S19" i="4"/>
  <c r="R20" i="4"/>
  <c r="S20" i="4"/>
  <c r="R21" i="4"/>
  <c r="S21" i="4"/>
  <c r="R22" i="4"/>
  <c r="S22" i="4"/>
  <c r="R23" i="4"/>
  <c r="S23" i="4"/>
  <c r="R24" i="4"/>
  <c r="S24" i="4"/>
  <c r="R25" i="4"/>
  <c r="S25" i="4"/>
  <c r="R26" i="4"/>
  <c r="S26" i="4"/>
  <c r="R27" i="4"/>
  <c r="S27" i="4"/>
  <c r="R28" i="4"/>
  <c r="S28" i="4"/>
  <c r="R29" i="4"/>
  <c r="S29" i="4"/>
  <c r="R30" i="4"/>
  <c r="S30" i="4"/>
  <c r="R31" i="4"/>
  <c r="S31" i="4"/>
  <c r="R32" i="4"/>
  <c r="S32" i="4"/>
  <c r="R33" i="4"/>
  <c r="S33" i="4"/>
  <c r="R34" i="4"/>
  <c r="S34" i="4"/>
  <c r="R35" i="4"/>
  <c r="S35" i="4"/>
  <c r="R36" i="4"/>
  <c r="S36" i="4"/>
  <c r="R37" i="4"/>
  <c r="S37" i="4"/>
  <c r="R38" i="4"/>
  <c r="S38" i="4"/>
  <c r="R39" i="4"/>
  <c r="S39" i="4"/>
  <c r="R40" i="4"/>
  <c r="S40" i="4"/>
  <c r="R41" i="4"/>
  <c r="S41" i="4"/>
  <c r="R42" i="4"/>
  <c r="S42" i="4"/>
  <c r="R43" i="4"/>
  <c r="S43" i="4"/>
  <c r="R44" i="4"/>
  <c r="S44" i="4"/>
  <c r="R45" i="4"/>
  <c r="S45" i="4"/>
  <c r="S3" i="4"/>
  <c r="R3" i="4"/>
  <c r="BS8" i="22" l="1"/>
  <c r="BI8" i="22"/>
  <c r="R48" i="49"/>
  <c r="S48" i="49"/>
  <c r="R48" i="46"/>
  <c r="S48" i="51"/>
  <c r="R48" i="51"/>
  <c r="R48" i="50"/>
  <c r="S48" i="50"/>
  <c r="R48" i="48"/>
  <c r="S48" i="48"/>
  <c r="R48" i="47"/>
  <c r="S48" i="47"/>
  <c r="S48" i="46"/>
  <c r="R48" i="45"/>
  <c r="S48" i="45"/>
  <c r="R48" i="44"/>
  <c r="S48" i="44"/>
  <c r="R48" i="43"/>
  <c r="S48" i="43"/>
  <c r="R48" i="42"/>
  <c r="S48" i="42"/>
  <c r="R48" i="41"/>
  <c r="S48" i="41"/>
  <c r="S48" i="4"/>
  <c r="R48" i="4"/>
  <c r="H66" i="43"/>
  <c r="C70" i="50"/>
  <c r="H59" i="49"/>
  <c r="C70" i="48"/>
  <c r="C70" i="42"/>
  <c r="I40" i="47"/>
  <c r="G66" i="47"/>
  <c r="H31" i="48"/>
  <c r="H59" i="48"/>
  <c r="C70" i="49"/>
  <c r="C70" i="41"/>
  <c r="H31" i="47"/>
  <c r="H59" i="47"/>
  <c r="H31" i="41"/>
  <c r="H59" i="46"/>
  <c r="I40" i="44"/>
  <c r="G66" i="50"/>
  <c r="H31" i="51"/>
  <c r="H59" i="51"/>
  <c r="I40" i="46"/>
  <c r="H31" i="46"/>
  <c r="I40" i="45"/>
  <c r="G66" i="44"/>
  <c r="C70" i="46"/>
  <c r="H31" i="44"/>
  <c r="H59" i="44"/>
  <c r="C70" i="45"/>
  <c r="I40" i="50"/>
  <c r="C70" i="47"/>
  <c r="H59" i="45"/>
  <c r="I40" i="51"/>
  <c r="I40" i="42"/>
  <c r="H66" i="42"/>
  <c r="I40" i="43"/>
  <c r="G66" i="49"/>
  <c r="H31" i="50"/>
  <c r="H59" i="50"/>
  <c r="C70" i="51"/>
  <c r="H59" i="41"/>
  <c r="G66" i="41"/>
  <c r="H31" i="42"/>
  <c r="H59" i="42"/>
  <c r="H31" i="43"/>
  <c r="H59" i="43"/>
  <c r="C70" i="44"/>
  <c r="I40" i="49"/>
  <c r="G66" i="51"/>
  <c r="I16" i="51"/>
  <c r="I31" i="51" s="1"/>
  <c r="I59" i="51"/>
  <c r="I16" i="50"/>
  <c r="I31" i="50" s="1"/>
  <c r="H64" i="50"/>
  <c r="H66" i="50" s="1"/>
  <c r="I59" i="50"/>
  <c r="H64" i="49"/>
  <c r="H66" i="49" s="1"/>
  <c r="I59" i="49"/>
  <c r="I16" i="49"/>
  <c r="I31" i="49" s="1"/>
  <c r="H64" i="48"/>
  <c r="H66" i="48" s="1"/>
  <c r="I16" i="48"/>
  <c r="I31" i="48" s="1"/>
  <c r="I59" i="48"/>
  <c r="H64" i="47"/>
  <c r="H66" i="47" s="1"/>
  <c r="I16" i="47"/>
  <c r="I31" i="47" s="1"/>
  <c r="I59" i="47"/>
  <c r="G66" i="46"/>
  <c r="I16" i="46"/>
  <c r="I31" i="46" s="1"/>
  <c r="I59" i="46"/>
  <c r="I31" i="45"/>
  <c r="H64" i="45"/>
  <c r="H66" i="45" s="1"/>
  <c r="H31" i="45"/>
  <c r="I59" i="45"/>
  <c r="H64" i="44"/>
  <c r="H66" i="44" s="1"/>
  <c r="I16" i="44"/>
  <c r="I31" i="44" s="1"/>
  <c r="I59" i="44"/>
  <c r="G66" i="43"/>
  <c r="I16" i="43"/>
  <c r="I31" i="43" s="1"/>
  <c r="I59" i="43"/>
  <c r="G66" i="42"/>
  <c r="I16" i="42"/>
  <c r="I31" i="42" s="1"/>
  <c r="I59" i="42"/>
  <c r="I16" i="41"/>
  <c r="I31" i="41" s="1"/>
  <c r="I59" i="41"/>
  <c r="H64" i="41"/>
  <c r="H66" i="41" s="1"/>
  <c r="D70" i="44" l="1"/>
  <c r="F12" i="25" s="1"/>
  <c r="D70" i="51"/>
  <c r="M12" i="25" s="1"/>
  <c r="D70" i="48"/>
  <c r="J12" i="25" s="1"/>
  <c r="D70" i="47"/>
  <c r="I12" i="25" s="1"/>
  <c r="D70" i="49"/>
  <c r="K12" i="25" s="1"/>
  <c r="D70" i="50"/>
  <c r="L12" i="25" s="1"/>
  <c r="D70" i="46"/>
  <c r="H12" i="25" s="1"/>
  <c r="D70" i="45"/>
  <c r="G12" i="25" s="1"/>
  <c r="D70" i="43"/>
  <c r="E12" i="25" s="1"/>
  <c r="D70" i="42"/>
  <c r="D12" i="25" s="1"/>
  <c r="D70" i="41"/>
  <c r="C12" i="25" s="1"/>
  <c r="CA15" i="40" l="1"/>
  <c r="CA14" i="40"/>
  <c r="AB9" i="40"/>
  <c r="O9" i="40"/>
  <c r="B9" i="40"/>
  <c r="CY5" i="40"/>
  <c r="BQ14" i="22"/>
  <c r="BQ13" i="22"/>
  <c r="Z8" i="22"/>
  <c r="N8" i="22"/>
  <c r="B8" i="22"/>
  <c r="CJ5" i="22"/>
  <c r="B8" i="25"/>
  <c r="B7" i="25"/>
  <c r="B6" i="25"/>
  <c r="B5" i="25"/>
  <c r="B4" i="25"/>
  <c r="BQ13" i="23" l="1"/>
  <c r="BQ12" i="23"/>
  <c r="Z7" i="23"/>
  <c r="N7" i="23"/>
  <c r="B7" i="23"/>
  <c r="CJ4" i="23"/>
  <c r="O18" i="22" l="1"/>
  <c r="O19" i="22"/>
  <c r="T21" i="40" s="1"/>
  <c r="O20" i="22"/>
  <c r="T22" i="40" s="1"/>
  <c r="O21" i="22"/>
  <c r="T23" i="40" s="1"/>
  <c r="O22" i="22"/>
  <c r="T24" i="40" s="1"/>
  <c r="O23" i="22"/>
  <c r="T25" i="40" s="1"/>
  <c r="O24" i="22"/>
  <c r="T26" i="40" s="1"/>
  <c r="O25" i="22"/>
  <c r="T27" i="40" s="1"/>
  <c r="O26" i="22"/>
  <c r="T28" i="40" s="1"/>
  <c r="AI17" i="22"/>
  <c r="AP19" i="40" s="1"/>
  <c r="AI18" i="22"/>
  <c r="AP20" i="40" s="1"/>
  <c r="AI19" i="22"/>
  <c r="AP21" i="40" s="1"/>
  <c r="AI20" i="22"/>
  <c r="AP22" i="40" s="1"/>
  <c r="AI21" i="22"/>
  <c r="AP23" i="40" s="1"/>
  <c r="AI22" i="22"/>
  <c r="AP24" i="40" s="1"/>
  <c r="AI23" i="22"/>
  <c r="AP25" i="40" s="1"/>
  <c r="AI24" i="22"/>
  <c r="AP26" i="40" s="1"/>
  <c r="AI25" i="22"/>
  <c r="AP27" i="40" s="1"/>
  <c r="AI26" i="22"/>
  <c r="AP28" i="40" s="1"/>
  <c r="BC17" i="22"/>
  <c r="BL19" i="40" s="1"/>
  <c r="BC18" i="22"/>
  <c r="BL20" i="40" s="1"/>
  <c r="BC19" i="22"/>
  <c r="BL21" i="40" s="1"/>
  <c r="BC20" i="22"/>
  <c r="BL22" i="40" s="1"/>
  <c r="BC21" i="22"/>
  <c r="BL23" i="40" s="1"/>
  <c r="BC22" i="22"/>
  <c r="BL24" i="40" s="1"/>
  <c r="BC23" i="22"/>
  <c r="BL25" i="40" s="1"/>
  <c r="BC24" i="22"/>
  <c r="BL26" i="40" s="1"/>
  <c r="BC25" i="22"/>
  <c r="BL27" i="40" s="1"/>
  <c r="BC26" i="22"/>
  <c r="BL28" i="40" s="1"/>
  <c r="BW17" i="22"/>
  <c r="CH19" i="40" s="1"/>
  <c r="BW18" i="22"/>
  <c r="CH20" i="40" s="1"/>
  <c r="BW19" i="22"/>
  <c r="CH21" i="40" s="1"/>
  <c r="BW20" i="22"/>
  <c r="CH22" i="40" s="1"/>
  <c r="BW21" i="22"/>
  <c r="CH23" i="40" s="1"/>
  <c r="BW22" i="22"/>
  <c r="CH24" i="40" s="1"/>
  <c r="BW23" i="22"/>
  <c r="CH25" i="40" s="1"/>
  <c r="BW24" i="22"/>
  <c r="CH26" i="40" s="1"/>
  <c r="BW25" i="22"/>
  <c r="CH27" i="40" s="1"/>
  <c r="BW26" i="22"/>
  <c r="CH28" i="40" s="1"/>
  <c r="CQ17" i="22"/>
  <c r="DD19" i="40" s="1"/>
  <c r="CQ18" i="22"/>
  <c r="DD20" i="40" s="1"/>
  <c r="CQ19" i="22"/>
  <c r="DD21" i="40" s="1"/>
  <c r="O17" i="22"/>
  <c r="H18" i="22"/>
  <c r="H19" i="22"/>
  <c r="L21" i="40" s="1"/>
  <c r="H20" i="22"/>
  <c r="L22" i="40" s="1"/>
  <c r="H21" i="22"/>
  <c r="L23" i="40" s="1"/>
  <c r="H22" i="22"/>
  <c r="L24" i="40" s="1"/>
  <c r="H23" i="22"/>
  <c r="L25" i="40" s="1"/>
  <c r="H24" i="22"/>
  <c r="L26" i="40" s="1"/>
  <c r="H25" i="22"/>
  <c r="L27" i="40" s="1"/>
  <c r="H26" i="22"/>
  <c r="L28" i="40" s="1"/>
  <c r="AB17" i="22"/>
  <c r="AH19" i="40" s="1"/>
  <c r="AB18" i="22"/>
  <c r="AH20" i="40" s="1"/>
  <c r="AB19" i="22"/>
  <c r="AH21" i="40" s="1"/>
  <c r="AB20" i="22"/>
  <c r="AH22" i="40" s="1"/>
  <c r="AB21" i="22"/>
  <c r="AH23" i="40" s="1"/>
  <c r="AB22" i="22"/>
  <c r="AH24" i="40" s="1"/>
  <c r="AB23" i="22"/>
  <c r="AH25" i="40" s="1"/>
  <c r="AB24" i="22"/>
  <c r="AH26" i="40" s="1"/>
  <c r="AB25" i="22"/>
  <c r="AH27" i="40" s="1"/>
  <c r="AB26" i="22"/>
  <c r="AH28" i="40" s="1"/>
  <c r="AV17" i="22"/>
  <c r="BD19" i="40" s="1"/>
  <c r="AV18" i="22"/>
  <c r="BD20" i="40" s="1"/>
  <c r="AV19" i="22"/>
  <c r="BD21" i="40" s="1"/>
  <c r="AV20" i="22"/>
  <c r="BD22" i="40" s="1"/>
  <c r="AV21" i="22"/>
  <c r="BD23" i="40" s="1"/>
  <c r="AV22" i="22"/>
  <c r="BD24" i="40" s="1"/>
  <c r="AV23" i="22"/>
  <c r="BD25" i="40" s="1"/>
  <c r="AV24" i="22"/>
  <c r="BD26" i="40" s="1"/>
  <c r="AV25" i="22"/>
  <c r="BD27" i="40" s="1"/>
  <c r="AV26" i="22"/>
  <c r="BD28" i="40" s="1"/>
  <c r="BP17" i="22"/>
  <c r="BZ19" i="40" s="1"/>
  <c r="BP18" i="22"/>
  <c r="BZ20" i="40" s="1"/>
  <c r="BP19" i="22"/>
  <c r="BZ21" i="40" s="1"/>
  <c r="BP20" i="22"/>
  <c r="BZ22" i="40" s="1"/>
  <c r="BP21" i="22"/>
  <c r="BZ23" i="40" s="1"/>
  <c r="BP22" i="22"/>
  <c r="BZ24" i="40" s="1"/>
  <c r="BP23" i="22"/>
  <c r="BZ25" i="40" s="1"/>
  <c r="BP24" i="22"/>
  <c r="BZ26" i="40" s="1"/>
  <c r="BP25" i="22"/>
  <c r="BZ27" i="40" s="1"/>
  <c r="BP26" i="22"/>
  <c r="BZ28" i="40" s="1"/>
  <c r="CJ17" i="22"/>
  <c r="CV19" i="40" s="1"/>
  <c r="CJ18" i="22"/>
  <c r="CV20" i="40" s="1"/>
  <c r="CJ19" i="22"/>
  <c r="CV21" i="40" s="1"/>
  <c r="H17" i="22"/>
  <c r="CG9" i="40"/>
  <c r="BU9" i="40"/>
  <c r="G31" i="4"/>
  <c r="H17" i="4"/>
  <c r="H18" i="4"/>
  <c r="H16" i="4"/>
  <c r="I16" i="4" s="1"/>
  <c r="B7" i="4"/>
  <c r="S4" i="3"/>
  <c r="O17" i="23" s="1"/>
  <c r="S5" i="3"/>
  <c r="O18" i="23" s="1"/>
  <c r="P21" i="40" s="1"/>
  <c r="S6" i="3"/>
  <c r="O19" i="23" s="1"/>
  <c r="P22" i="40" s="1"/>
  <c r="S7" i="3"/>
  <c r="O20" i="23" s="1"/>
  <c r="P23" i="40" s="1"/>
  <c r="S8" i="3"/>
  <c r="O21" i="23" s="1"/>
  <c r="P24" i="40" s="1"/>
  <c r="S9" i="3"/>
  <c r="O22" i="23" s="1"/>
  <c r="P25" i="40" s="1"/>
  <c r="S10" i="3"/>
  <c r="O23" i="23" s="1"/>
  <c r="P26" i="40" s="1"/>
  <c r="S11" i="3"/>
  <c r="O24" i="23" s="1"/>
  <c r="P27" i="40" s="1"/>
  <c r="S12" i="3"/>
  <c r="O25" i="23" s="1"/>
  <c r="P28" i="40" s="1"/>
  <c r="S13" i="3"/>
  <c r="AI16" i="23" s="1"/>
  <c r="AL19" i="40" s="1"/>
  <c r="S14" i="3"/>
  <c r="AI17" i="23" s="1"/>
  <c r="AL20" i="40" s="1"/>
  <c r="S15" i="3"/>
  <c r="AI18" i="23" s="1"/>
  <c r="AL21" i="40" s="1"/>
  <c r="S16" i="3"/>
  <c r="AI19" i="23" s="1"/>
  <c r="AL22" i="40" s="1"/>
  <c r="S17" i="3"/>
  <c r="AI20" i="23" s="1"/>
  <c r="AL23" i="40" s="1"/>
  <c r="S18" i="3"/>
  <c r="AI21" i="23" s="1"/>
  <c r="AL24" i="40" s="1"/>
  <c r="S19" i="3"/>
  <c r="AI22" i="23" s="1"/>
  <c r="AL25" i="40" s="1"/>
  <c r="S20" i="3"/>
  <c r="AI23" i="23" s="1"/>
  <c r="AL26" i="40" s="1"/>
  <c r="S21" i="3"/>
  <c r="AI24" i="23" s="1"/>
  <c r="AL27" i="40" s="1"/>
  <c r="S22" i="3"/>
  <c r="AI25" i="23" s="1"/>
  <c r="AL28" i="40" s="1"/>
  <c r="S23" i="3"/>
  <c r="BC16" i="23" s="1"/>
  <c r="BH19" i="40" s="1"/>
  <c r="S24" i="3"/>
  <c r="BC17" i="23" s="1"/>
  <c r="BH20" i="40" s="1"/>
  <c r="S25" i="3"/>
  <c r="BC18" i="23" s="1"/>
  <c r="BH21" i="40" s="1"/>
  <c r="S26" i="3"/>
  <c r="BC19" i="23" s="1"/>
  <c r="BH22" i="40" s="1"/>
  <c r="S27" i="3"/>
  <c r="BC20" i="23" s="1"/>
  <c r="BH23" i="40" s="1"/>
  <c r="S28" i="3"/>
  <c r="BC21" i="23" s="1"/>
  <c r="BH24" i="40" s="1"/>
  <c r="S29" i="3"/>
  <c r="BC22" i="23" s="1"/>
  <c r="BH25" i="40" s="1"/>
  <c r="S30" i="3"/>
  <c r="BC23" i="23" s="1"/>
  <c r="BH26" i="40" s="1"/>
  <c r="S31" i="3"/>
  <c r="BC24" i="23" s="1"/>
  <c r="BH27" i="40" s="1"/>
  <c r="S32" i="3"/>
  <c r="BC25" i="23" s="1"/>
  <c r="BH28" i="40" s="1"/>
  <c r="S33" i="3"/>
  <c r="BW16" i="23" s="1"/>
  <c r="CD19" i="40" s="1"/>
  <c r="S34" i="3"/>
  <c r="BW17" i="23" s="1"/>
  <c r="CD20" i="40" s="1"/>
  <c r="S35" i="3"/>
  <c r="BW18" i="23" s="1"/>
  <c r="CD21" i="40" s="1"/>
  <c r="S36" i="3"/>
  <c r="BW19" i="23" s="1"/>
  <c r="CD22" i="40" s="1"/>
  <c r="S37" i="3"/>
  <c r="BW20" i="23" s="1"/>
  <c r="CD23" i="40" s="1"/>
  <c r="S38" i="3"/>
  <c r="BW21" i="23" s="1"/>
  <c r="CD24" i="40" s="1"/>
  <c r="S39" i="3"/>
  <c r="BW22" i="23" s="1"/>
  <c r="CD25" i="40" s="1"/>
  <c r="S40" i="3"/>
  <c r="BW23" i="23" s="1"/>
  <c r="CD26" i="40" s="1"/>
  <c r="S41" i="3"/>
  <c r="BW24" i="23" s="1"/>
  <c r="CD27" i="40" s="1"/>
  <c r="S42" i="3"/>
  <c r="BW25" i="23" s="1"/>
  <c r="CD28" i="40" s="1"/>
  <c r="S43" i="3"/>
  <c r="CQ16" i="23" s="1"/>
  <c r="CZ19" i="40" s="1"/>
  <c r="S44" i="3"/>
  <c r="CQ17" i="23" s="1"/>
  <c r="CZ20" i="40" s="1"/>
  <c r="S45" i="3"/>
  <c r="CQ18" i="23" s="1"/>
  <c r="CZ21" i="40" s="1"/>
  <c r="R4" i="3"/>
  <c r="H17" i="23" s="1"/>
  <c r="R5" i="3"/>
  <c r="H18" i="23" s="1"/>
  <c r="H21" i="40" s="1"/>
  <c r="R6" i="3"/>
  <c r="H19" i="23" s="1"/>
  <c r="H22" i="40" s="1"/>
  <c r="R7" i="3"/>
  <c r="H20" i="23" s="1"/>
  <c r="H23" i="40" s="1"/>
  <c r="R8" i="3"/>
  <c r="H21" i="23" s="1"/>
  <c r="H24" i="40" s="1"/>
  <c r="R9" i="3"/>
  <c r="H22" i="23" s="1"/>
  <c r="H25" i="40" s="1"/>
  <c r="R10" i="3"/>
  <c r="H23" i="23" s="1"/>
  <c r="H26" i="40" s="1"/>
  <c r="R11" i="3"/>
  <c r="H24" i="23" s="1"/>
  <c r="H27" i="40" s="1"/>
  <c r="R12" i="3"/>
  <c r="H25" i="23" s="1"/>
  <c r="H28" i="40" s="1"/>
  <c r="R13" i="3"/>
  <c r="AB16" i="23" s="1"/>
  <c r="AD19" i="40" s="1"/>
  <c r="R14" i="3"/>
  <c r="AB17" i="23" s="1"/>
  <c r="AD20" i="40" s="1"/>
  <c r="R15" i="3"/>
  <c r="AB18" i="23" s="1"/>
  <c r="AD21" i="40" s="1"/>
  <c r="R16" i="3"/>
  <c r="AB19" i="23" s="1"/>
  <c r="AD22" i="40" s="1"/>
  <c r="R17" i="3"/>
  <c r="AB20" i="23" s="1"/>
  <c r="AD23" i="40" s="1"/>
  <c r="R18" i="3"/>
  <c r="AB21" i="23" s="1"/>
  <c r="AD24" i="40" s="1"/>
  <c r="R19" i="3"/>
  <c r="AB22" i="23" s="1"/>
  <c r="AD25" i="40" s="1"/>
  <c r="R20" i="3"/>
  <c r="AB23" i="23" s="1"/>
  <c r="AD26" i="40" s="1"/>
  <c r="R21" i="3"/>
  <c r="AB24" i="23" s="1"/>
  <c r="AD27" i="40" s="1"/>
  <c r="R22" i="3"/>
  <c r="AB25" i="23" s="1"/>
  <c r="AD28" i="40" s="1"/>
  <c r="R23" i="3"/>
  <c r="AV16" i="23" s="1"/>
  <c r="AZ19" i="40" s="1"/>
  <c r="R24" i="3"/>
  <c r="AV17" i="23" s="1"/>
  <c r="AZ20" i="40" s="1"/>
  <c r="R25" i="3"/>
  <c r="AV18" i="23" s="1"/>
  <c r="AZ21" i="40" s="1"/>
  <c r="R26" i="3"/>
  <c r="AV19" i="23" s="1"/>
  <c r="AZ22" i="40" s="1"/>
  <c r="R27" i="3"/>
  <c r="AV20" i="23" s="1"/>
  <c r="AZ23" i="40" s="1"/>
  <c r="R28" i="3"/>
  <c r="AV21" i="23" s="1"/>
  <c r="AZ24" i="40" s="1"/>
  <c r="R29" i="3"/>
  <c r="AV22" i="23" s="1"/>
  <c r="AZ25" i="40" s="1"/>
  <c r="R30" i="3"/>
  <c r="AV23" i="23" s="1"/>
  <c r="AZ26" i="40" s="1"/>
  <c r="R31" i="3"/>
  <c r="AV24" i="23" s="1"/>
  <c r="AZ27" i="40" s="1"/>
  <c r="R32" i="3"/>
  <c r="AV25" i="23" s="1"/>
  <c r="AZ28" i="40" s="1"/>
  <c r="R33" i="3"/>
  <c r="BP16" i="23" s="1"/>
  <c r="BV19" i="40" s="1"/>
  <c r="R34" i="3"/>
  <c r="BP17" i="23" s="1"/>
  <c r="BV20" i="40" s="1"/>
  <c r="R35" i="3"/>
  <c r="BP18" i="23" s="1"/>
  <c r="BV21" i="40" s="1"/>
  <c r="R36" i="3"/>
  <c r="BP19" i="23" s="1"/>
  <c r="BV22" i="40" s="1"/>
  <c r="R37" i="3"/>
  <c r="BP20" i="23" s="1"/>
  <c r="BV23" i="40" s="1"/>
  <c r="R38" i="3"/>
  <c r="BP21" i="23" s="1"/>
  <c r="BV24" i="40" s="1"/>
  <c r="R39" i="3"/>
  <c r="BP22" i="23" s="1"/>
  <c r="BV25" i="40" s="1"/>
  <c r="R40" i="3"/>
  <c r="BP23" i="23" s="1"/>
  <c r="BV26" i="40" s="1"/>
  <c r="R41" i="3"/>
  <c r="BP24" i="23" s="1"/>
  <c r="BV27" i="40" s="1"/>
  <c r="R42" i="3"/>
  <c r="BP25" i="23" s="1"/>
  <c r="BV28" i="40" s="1"/>
  <c r="R43" i="3"/>
  <c r="CJ16" i="23" s="1"/>
  <c r="CR19" i="40" s="1"/>
  <c r="R44" i="3"/>
  <c r="CJ17" i="23" s="1"/>
  <c r="CR20" i="40" s="1"/>
  <c r="R45" i="3"/>
  <c r="CJ18" i="23" s="1"/>
  <c r="CR21" i="40" s="1"/>
  <c r="B112" i="3"/>
  <c r="BS7" i="23" s="1"/>
  <c r="CA9" i="40" s="1"/>
  <c r="A112" i="3"/>
  <c r="BI7" i="23" s="1"/>
  <c r="BO9" i="40" s="1"/>
  <c r="B7" i="3"/>
  <c r="F108" i="3"/>
  <c r="H70" i="3"/>
  <c r="I70" i="3" s="1"/>
  <c r="J70" i="3" s="1"/>
  <c r="I69" i="3"/>
  <c r="J69" i="3" s="1"/>
  <c r="G99" i="3"/>
  <c r="H65" i="3"/>
  <c r="G65" i="3"/>
  <c r="G46" i="3"/>
  <c r="H17" i="3"/>
  <c r="I17" i="3" s="1"/>
  <c r="J17" i="3" s="1"/>
  <c r="H18" i="3"/>
  <c r="I18" i="3" s="1"/>
  <c r="J18" i="3" s="1"/>
  <c r="H16" i="3"/>
  <c r="I16" i="3" s="1"/>
  <c r="CJ22" i="22" l="1"/>
  <c r="CQ22" i="22"/>
  <c r="S48" i="3"/>
  <c r="L20" i="40"/>
  <c r="T20" i="40"/>
  <c r="P20" i="40"/>
  <c r="H20" i="40"/>
  <c r="R48" i="3"/>
  <c r="O16" i="23"/>
  <c r="CQ21" i="23" s="1"/>
  <c r="H16" i="23"/>
  <c r="CJ21" i="23" s="1"/>
  <c r="C112" i="3"/>
  <c r="CC7" i="23" s="1"/>
  <c r="CM9" i="40" s="1"/>
  <c r="T19" i="40"/>
  <c r="L19" i="40"/>
  <c r="CV24" i="40" s="1"/>
  <c r="G108" i="3"/>
  <c r="H103" i="3"/>
  <c r="I65" i="3"/>
  <c r="H46" i="3"/>
  <c r="H99" i="3"/>
  <c r="I46" i="3"/>
  <c r="DD24" i="40" l="1"/>
  <c r="H19" i="40"/>
  <c r="CR24" i="40" s="1"/>
  <c r="P19" i="40"/>
  <c r="CZ24" i="40" s="1"/>
  <c r="B11" i="3"/>
  <c r="B8" i="3"/>
  <c r="B9" i="3"/>
  <c r="F66" i="4"/>
  <c r="G59" i="4"/>
  <c r="I45" i="4"/>
  <c r="I44" i="4"/>
  <c r="H40" i="4"/>
  <c r="G40" i="4"/>
  <c r="I40" i="4"/>
  <c r="I18" i="4"/>
  <c r="I17" i="4"/>
  <c r="B11" i="4"/>
  <c r="B10" i="4"/>
  <c r="B9" i="4"/>
  <c r="B8" i="4"/>
  <c r="B10" i="3"/>
  <c r="C70" i="4" l="1"/>
  <c r="G66" i="4"/>
  <c r="J65" i="3"/>
  <c r="H59" i="4"/>
  <c r="H108" i="3"/>
  <c r="I31" i="4"/>
  <c r="H31" i="4"/>
  <c r="I99" i="3"/>
  <c r="I59" i="4"/>
  <c r="H66" i="4"/>
  <c r="CC8" i="22" l="1"/>
  <c r="CS9" i="40" s="1"/>
  <c r="D70" i="4"/>
  <c r="CM8" i="22" s="1"/>
  <c r="D112" i="3"/>
  <c r="J99" i="3"/>
  <c r="J16" i="3"/>
  <c r="J46" i="3" s="1"/>
  <c r="I103" i="3"/>
  <c r="I108" i="3" s="1"/>
  <c r="B12" i="25" l="1"/>
  <c r="DE9" i="40"/>
  <c r="E112" i="3"/>
  <c r="CM7" i="23" s="1"/>
  <c r="CW7" i="23" l="1"/>
  <c r="DK9" i="40" s="1"/>
  <c r="CY9" i="40"/>
  <c r="CW8" i="22"/>
  <c r="DQ9" i="40" s="1"/>
  <c r="M13" i="25"/>
  <c r="M14" i="25" s="1"/>
  <c r="E13" i="25"/>
  <c r="E14" i="25" s="1"/>
  <c r="I13" i="25"/>
  <c r="I14" i="25" s="1"/>
  <c r="L13" i="25"/>
  <c r="L14" i="25" s="1"/>
  <c r="H13" i="25"/>
  <c r="H14" i="25" s="1"/>
  <c r="J13" i="25"/>
  <c r="J14" i="25" s="1"/>
  <c r="K13" i="25"/>
  <c r="K14" i="25" s="1"/>
  <c r="D13" i="25"/>
  <c r="D14" i="25" s="1"/>
  <c r="C13" i="25"/>
  <c r="C14" i="25" s="1"/>
  <c r="B13" i="25"/>
  <c r="B14" i="25" s="1"/>
  <c r="F13" i="25"/>
  <c r="F14" i="25" s="1"/>
  <c r="G13" i="25"/>
  <c r="G14" i="25" s="1"/>
  <c r="F11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山本　彩佳</author>
  </authors>
  <commentList>
    <comment ref="H49" authorId="0" shapeId="0" xr:uid="{043FD409-EC38-4493-9EB3-297EC62D756C}">
      <text>
        <r>
          <rPr>
            <b/>
            <sz val="22"/>
            <color indexed="81"/>
            <rFont val="MS P ゴシック"/>
            <family val="3"/>
            <charset val="128"/>
          </rPr>
          <t>サービス提供時間が1時間以上の場合は、基本報酬を直接入力してください。</t>
        </r>
      </text>
    </comment>
  </commentList>
</comments>
</file>

<file path=xl/sharedStrings.xml><?xml version="1.0" encoding="utf-8"?>
<sst xmlns="http://schemas.openxmlformats.org/spreadsheetml/2006/main" count="1838" uniqueCount="238">
  <si>
    <t>1.基本情報</t>
    <rPh sb="2" eb="6">
      <t>キホンジョウホウ</t>
    </rPh>
    <phoneticPr fontId="3"/>
  </si>
  <si>
    <t>フリガナ</t>
    <phoneticPr fontId="3"/>
  </si>
  <si>
    <t>名称</t>
    <rPh sb="0" eb="2">
      <t>メイショウ</t>
    </rPh>
    <phoneticPr fontId="3"/>
  </si>
  <si>
    <t>〒</t>
    <phoneticPr fontId="3"/>
  </si>
  <si>
    <t>-</t>
    <phoneticPr fontId="7"/>
  </si>
  <si>
    <t>住所１（番地・住居番号まで）</t>
    <rPh sb="0" eb="2">
      <t>ジュウショ</t>
    </rPh>
    <rPh sb="4" eb="6">
      <t>バンチ</t>
    </rPh>
    <rPh sb="7" eb="9">
      <t>ジュウキョ</t>
    </rPh>
    <rPh sb="9" eb="11">
      <t>バンゴウ</t>
    </rPh>
    <phoneticPr fontId="3"/>
  </si>
  <si>
    <t>住所２（建物名等）</t>
    <rPh sb="0" eb="2">
      <t>ジュウショ</t>
    </rPh>
    <rPh sb="4" eb="6">
      <t>タテモノ</t>
    </rPh>
    <rPh sb="6" eb="7">
      <t>メイ</t>
    </rPh>
    <rPh sb="7" eb="8">
      <t>トウ</t>
    </rPh>
    <phoneticPr fontId="3"/>
  </si>
  <si>
    <t>職名</t>
    <rPh sb="0" eb="2">
      <t>ショクメイ</t>
    </rPh>
    <phoneticPr fontId="7"/>
  </si>
  <si>
    <t>氏名</t>
    <rPh sb="0" eb="2">
      <t>シメイ</t>
    </rPh>
    <phoneticPr fontId="7"/>
  </si>
  <si>
    <t>法人番号</t>
    <rPh sb="0" eb="4">
      <t>ホウジンバンゴウ</t>
    </rPh>
    <phoneticPr fontId="3"/>
  </si>
  <si>
    <t>書類作成
担当者</t>
    <phoneticPr fontId="7"/>
  </si>
  <si>
    <t>フリガナ</t>
    <phoneticPr fontId="7"/>
  </si>
  <si>
    <t>連絡先</t>
    <phoneticPr fontId="7"/>
  </si>
  <si>
    <t>電話番号</t>
    <rPh sb="0" eb="2">
      <t>デンワ</t>
    </rPh>
    <rPh sb="2" eb="4">
      <t>バンゴウ</t>
    </rPh>
    <phoneticPr fontId="7"/>
  </si>
  <si>
    <t>E-mail</t>
    <phoneticPr fontId="7"/>
  </si>
  <si>
    <t>事業所名</t>
    <rPh sb="0" eb="3">
      <t>ジギョウショ</t>
    </rPh>
    <rPh sb="3" eb="4">
      <t>メイ</t>
    </rPh>
    <phoneticPr fontId="3"/>
  </si>
  <si>
    <t>事業所所在地</t>
    <rPh sb="0" eb="3">
      <t>ジギョウショ</t>
    </rPh>
    <rPh sb="3" eb="6">
      <t>ショザイチ</t>
    </rPh>
    <phoneticPr fontId="3"/>
  </si>
  <si>
    <t>サービス種別</t>
    <rPh sb="4" eb="6">
      <t>シュベツ</t>
    </rPh>
    <phoneticPr fontId="3"/>
  </si>
  <si>
    <t>訪問介護</t>
    <rPh sb="0" eb="4">
      <t>ホウモンカイゴ</t>
    </rPh>
    <phoneticPr fontId="3"/>
  </si>
  <si>
    <t>地域名</t>
    <rPh sb="0" eb="2">
      <t>チイキ</t>
    </rPh>
    <rPh sb="2" eb="3">
      <t>メイ</t>
    </rPh>
    <phoneticPr fontId="3"/>
  </si>
  <si>
    <t>令和　　　年　　　月　　　日</t>
    <phoneticPr fontId="3"/>
  </si>
  <si>
    <t>1.事業所情報</t>
    <rPh sb="2" eb="5">
      <t>ジギョウショ</t>
    </rPh>
    <rPh sb="5" eb="7">
      <t>ジョウホウ</t>
    </rPh>
    <phoneticPr fontId="3"/>
  </si>
  <si>
    <t>イ　身体介護が中心である場合</t>
    <phoneticPr fontId="3"/>
  </si>
  <si>
    <t>地区名</t>
    <rPh sb="0" eb="2">
      <t>チク</t>
    </rPh>
    <rPh sb="2" eb="3">
      <t>メイ</t>
    </rPh>
    <phoneticPr fontId="3"/>
  </si>
  <si>
    <t>サービス提供時間</t>
    <rPh sb="4" eb="6">
      <t>テイキョウ</t>
    </rPh>
    <rPh sb="6" eb="8">
      <t>ジカン</t>
    </rPh>
    <phoneticPr fontId="3"/>
  </si>
  <si>
    <t>月間予定回数
(月平均回数)</t>
    <rPh sb="9" eb="11">
      <t>ヘイキン</t>
    </rPh>
    <rPh sb="11" eb="13">
      <t>カイスウ</t>
    </rPh>
    <phoneticPr fontId="3"/>
  </si>
  <si>
    <t>基本報酬
（月単位数）</t>
    <rPh sb="6" eb="7">
      <t>ツキ</t>
    </rPh>
    <rPh sb="7" eb="9">
      <t>タンイ</t>
    </rPh>
    <rPh sb="9" eb="10">
      <t>スウ</t>
    </rPh>
    <phoneticPr fontId="3"/>
  </si>
  <si>
    <t>②所要時間20分以上30分未満の場合</t>
    <rPh sb="1" eb="5">
      <t>ショヨウジカン</t>
    </rPh>
    <rPh sb="7" eb="8">
      <t>フン</t>
    </rPh>
    <rPh sb="8" eb="10">
      <t>イジョウ</t>
    </rPh>
    <rPh sb="12" eb="13">
      <t>フン</t>
    </rPh>
    <rPh sb="13" eb="15">
      <t>ミマン</t>
    </rPh>
    <rPh sb="16" eb="18">
      <t>バアイ</t>
    </rPh>
    <phoneticPr fontId="3"/>
  </si>
  <si>
    <t>①所要時間20分未満の場合</t>
    <rPh sb="1" eb="5">
      <t>ショヨウジカン</t>
    </rPh>
    <rPh sb="7" eb="8">
      <t>フン</t>
    </rPh>
    <rPh sb="8" eb="10">
      <t>ミマン</t>
    </rPh>
    <rPh sb="11" eb="13">
      <t>バアイ</t>
    </rPh>
    <phoneticPr fontId="3"/>
  </si>
  <si>
    <t>合計</t>
    <rPh sb="0" eb="2">
      <t>ゴウケイ</t>
    </rPh>
    <phoneticPr fontId="3"/>
  </si>
  <si>
    <t>イ　身体介護が中心である場合　※サービス提供時間が所要時間1時間以上の場合</t>
    <rPh sb="20" eb="24">
      <t>テイキョウジカン</t>
    </rPh>
    <phoneticPr fontId="3"/>
  </si>
  <si>
    <t>④所要時間1時間以上の場合</t>
    <phoneticPr fontId="3"/>
  </si>
  <si>
    <t>ロ　生活援助が中心である場合</t>
    <rPh sb="2" eb="4">
      <t>セイカツ</t>
    </rPh>
    <rPh sb="4" eb="6">
      <t>エンジョ</t>
    </rPh>
    <rPh sb="7" eb="9">
      <t>チュウシン</t>
    </rPh>
    <rPh sb="12" eb="14">
      <t>バアイ</t>
    </rPh>
    <phoneticPr fontId="3"/>
  </si>
  <si>
    <t>①所要時間20分以上45分未満の場合</t>
    <rPh sb="1" eb="3">
      <t>ショヨウ</t>
    </rPh>
    <rPh sb="3" eb="5">
      <t>ジカン</t>
    </rPh>
    <rPh sb="7" eb="8">
      <t>フン</t>
    </rPh>
    <rPh sb="8" eb="10">
      <t>イジョウ</t>
    </rPh>
    <rPh sb="12" eb="15">
      <t>フンミマン</t>
    </rPh>
    <rPh sb="16" eb="18">
      <t>バアイ</t>
    </rPh>
    <phoneticPr fontId="3"/>
  </si>
  <si>
    <t>ハ　通院等のための乗車又は降車の介助が中心である場合</t>
    <rPh sb="2" eb="5">
      <t>ツウインナド</t>
    </rPh>
    <rPh sb="9" eb="11">
      <t>ジョウシャ</t>
    </rPh>
    <rPh sb="11" eb="12">
      <t>マタ</t>
    </rPh>
    <rPh sb="13" eb="15">
      <t>コウシャ</t>
    </rPh>
    <rPh sb="16" eb="18">
      <t>カイジョ</t>
    </rPh>
    <rPh sb="19" eb="21">
      <t>チュウシン</t>
    </rPh>
    <rPh sb="24" eb="26">
      <t>バアイ</t>
    </rPh>
    <phoneticPr fontId="3"/>
  </si>
  <si>
    <t>3.集計</t>
    <rPh sb="2" eb="4">
      <t>シュウケイ</t>
    </rPh>
    <phoneticPr fontId="3"/>
  </si>
  <si>
    <t>対象地区数</t>
    <rPh sb="0" eb="2">
      <t>タイショウ</t>
    </rPh>
    <rPh sb="2" eb="5">
      <t>チクスウ</t>
    </rPh>
    <phoneticPr fontId="3"/>
  </si>
  <si>
    <t>対象者数</t>
    <phoneticPr fontId="3"/>
  </si>
  <si>
    <t>月間予定回数</t>
    <phoneticPr fontId="3"/>
  </si>
  <si>
    <t>被保険者番号</t>
    <rPh sb="0" eb="4">
      <t>ヒホケンシャ</t>
    </rPh>
    <rPh sb="4" eb="6">
      <t>バンゴウ</t>
    </rPh>
    <phoneticPr fontId="3"/>
  </si>
  <si>
    <t>被保険者氏名</t>
    <rPh sb="0" eb="4">
      <t>ヒホケンシャ</t>
    </rPh>
    <rPh sb="4" eb="6">
      <t>シメイ</t>
    </rPh>
    <phoneticPr fontId="3"/>
  </si>
  <si>
    <t>サービス
提供回数</t>
    <phoneticPr fontId="3"/>
  </si>
  <si>
    <t>③所要時間30分以上1時間未満の場合</t>
    <rPh sb="1" eb="3">
      <t>ショヨウ</t>
    </rPh>
    <rPh sb="3" eb="5">
      <t>ジカン</t>
    </rPh>
    <rPh sb="7" eb="8">
      <t>フン</t>
    </rPh>
    <rPh sb="8" eb="10">
      <t>イジョウ</t>
    </rPh>
    <rPh sb="11" eb="13">
      <t>ジカン</t>
    </rPh>
    <rPh sb="13" eb="15">
      <t>ミマン</t>
    </rPh>
    <rPh sb="16" eb="18">
      <t>バアイ</t>
    </rPh>
    <phoneticPr fontId="3"/>
  </si>
  <si>
    <t>イ　身体介護が中心である場合　※サービス提供時間が所要時間1時間以上の場合</t>
  </si>
  <si>
    <t>補助
申請額(月)</t>
    <phoneticPr fontId="3"/>
  </si>
  <si>
    <t>④所要時間1時間以上の場合</t>
  </si>
  <si>
    <t>ロ　生活援助が中心である場合</t>
  </si>
  <si>
    <t>サービス提供回数</t>
    <phoneticPr fontId="3"/>
  </si>
  <si>
    <t>対象者数</t>
    <rPh sb="0" eb="3">
      <t>タイショウシャ</t>
    </rPh>
    <rPh sb="3" eb="4">
      <t>スウ</t>
    </rPh>
    <phoneticPr fontId="3"/>
  </si>
  <si>
    <t>訪問介護費</t>
    <rPh sb="0" eb="4">
      <t>ホウモンカイゴ</t>
    </rPh>
    <rPh sb="4" eb="5">
      <t>ヒ</t>
    </rPh>
    <phoneticPr fontId="3"/>
  </si>
  <si>
    <t>イ　身体介護が中心である場合</t>
    <rPh sb="2" eb="4">
      <t>シンタイ</t>
    </rPh>
    <rPh sb="4" eb="6">
      <t>カイゴ</t>
    </rPh>
    <rPh sb="7" eb="9">
      <t>チュウシン</t>
    </rPh>
    <rPh sb="12" eb="14">
      <t>バアイ</t>
    </rPh>
    <phoneticPr fontId="3"/>
  </si>
  <si>
    <t>④所要時間1時間以上の場合</t>
    <rPh sb="1" eb="3">
      <t>ショヨウ</t>
    </rPh>
    <rPh sb="3" eb="5">
      <t>ジカン</t>
    </rPh>
    <rPh sb="6" eb="8">
      <t>ジカン</t>
    </rPh>
    <rPh sb="8" eb="10">
      <t>イジョウ</t>
    </rPh>
    <rPh sb="11" eb="13">
      <t>バアイ</t>
    </rPh>
    <phoneticPr fontId="3"/>
  </si>
  <si>
    <t>ロ　生活援助が中心である場合</t>
    <rPh sb="2" eb="6">
      <t>セイカツエンジョ</t>
    </rPh>
    <rPh sb="7" eb="9">
      <t>チュウシン</t>
    </rPh>
    <rPh sb="12" eb="14">
      <t>バアイ</t>
    </rPh>
    <phoneticPr fontId="3"/>
  </si>
  <si>
    <t>②所要時間45分以上の場合</t>
    <rPh sb="1" eb="3">
      <t>ショヨウ</t>
    </rPh>
    <rPh sb="3" eb="5">
      <t>ジカン</t>
    </rPh>
    <rPh sb="7" eb="8">
      <t>フン</t>
    </rPh>
    <rPh sb="8" eb="10">
      <t>イジョウ</t>
    </rPh>
    <rPh sb="11" eb="13">
      <t>バアイ</t>
    </rPh>
    <phoneticPr fontId="3"/>
  </si>
  <si>
    <t>ハ　通院等のための乗車又は降車の介助が中心である場合</t>
    <rPh sb="2" eb="4">
      <t>ツウイン</t>
    </rPh>
    <rPh sb="4" eb="5">
      <t>ナド</t>
    </rPh>
    <rPh sb="9" eb="11">
      <t>ジョウシャ</t>
    </rPh>
    <rPh sb="11" eb="12">
      <t>マタ</t>
    </rPh>
    <rPh sb="13" eb="15">
      <t>コウシャ</t>
    </rPh>
    <rPh sb="16" eb="18">
      <t>カイジョ</t>
    </rPh>
    <rPh sb="19" eb="21">
      <t>チュウシン</t>
    </rPh>
    <rPh sb="24" eb="26">
      <t>バアイ</t>
    </rPh>
    <phoneticPr fontId="3"/>
  </si>
  <si>
    <t>対象区分</t>
    <rPh sb="0" eb="2">
      <t>タイショウ</t>
    </rPh>
    <rPh sb="2" eb="4">
      <t>クブン</t>
    </rPh>
    <phoneticPr fontId="3"/>
  </si>
  <si>
    <t>対象サービス一覧</t>
  </si>
  <si>
    <t>訪問入浴介護</t>
    <rPh sb="0" eb="4">
      <t>ホウモンニュウヨク</t>
    </rPh>
    <rPh sb="4" eb="6">
      <t>カイゴ</t>
    </rPh>
    <phoneticPr fontId="3"/>
  </si>
  <si>
    <t>訪問看護</t>
    <rPh sb="0" eb="4">
      <t>ホウモンカンゴ</t>
    </rPh>
    <phoneticPr fontId="3"/>
  </si>
  <si>
    <t>訪問リハビリテーション</t>
    <rPh sb="0" eb="2">
      <t>ホウモン</t>
    </rPh>
    <phoneticPr fontId="3"/>
  </si>
  <si>
    <t>通所介護</t>
    <rPh sb="0" eb="2">
      <t>ツウショ</t>
    </rPh>
    <rPh sb="2" eb="4">
      <t>カイゴ</t>
    </rPh>
    <phoneticPr fontId="3"/>
  </si>
  <si>
    <t>通所リハビリテーション</t>
    <rPh sb="0" eb="2">
      <t>ツウショ</t>
    </rPh>
    <phoneticPr fontId="3"/>
  </si>
  <si>
    <t>地域密着型通所介護</t>
    <rPh sb="0" eb="9">
      <t>チイキミッチャクガタツウショカイゴ</t>
    </rPh>
    <phoneticPr fontId="3"/>
  </si>
  <si>
    <t>小規模多機能型居宅介護</t>
    <phoneticPr fontId="3"/>
  </si>
  <si>
    <t>事業者名</t>
    <rPh sb="0" eb="3">
      <t>ジギョウシャ</t>
    </rPh>
    <rPh sb="3" eb="4">
      <t>メイ</t>
    </rPh>
    <phoneticPr fontId="3"/>
  </si>
  <si>
    <t>事業者</t>
    <phoneticPr fontId="3"/>
  </si>
  <si>
    <t>事業者
所在地</t>
    <rPh sb="0" eb="3">
      <t>ジギョウシャ</t>
    </rPh>
    <rPh sb="4" eb="7">
      <t>ショザイチ</t>
    </rPh>
    <phoneticPr fontId="3"/>
  </si>
  <si>
    <t>事業者
代表者</t>
    <phoneticPr fontId="7"/>
  </si>
  <si>
    <t>基準額</t>
    <rPh sb="0" eb="3">
      <t>キジュンガク</t>
    </rPh>
    <phoneticPr fontId="3"/>
  </si>
  <si>
    <t>2. 実績内訳</t>
    <phoneticPr fontId="3"/>
  </si>
  <si>
    <t>移動に片道20分以上の時間を要するサービス（特別地域加算対象地域内に居住する利用者を対象に行う場合）</t>
    <phoneticPr fontId="3"/>
  </si>
  <si>
    <t>移動に片道20分以上の時間を要するサービス（特別地域加算対象地域内に所在する事業者が中山間地域等に居住する利用者を対象に行う場合）</t>
    <phoneticPr fontId="3"/>
  </si>
  <si>
    <t>地区数</t>
  </si>
  <si>
    <t>サービス
提供回数</t>
    <rPh sb="5" eb="9">
      <t>テイキョウカイスウ</t>
    </rPh>
    <phoneticPr fontId="3"/>
  </si>
  <si>
    <t>補助金所要額</t>
    <rPh sb="0" eb="3">
      <t>ホジョキン</t>
    </rPh>
    <rPh sb="3" eb="6">
      <t>ショヨウガク</t>
    </rPh>
    <phoneticPr fontId="3"/>
  </si>
  <si>
    <t>対象人数</t>
    <rPh sb="0" eb="4">
      <t>タイショウニンズウ</t>
    </rPh>
    <phoneticPr fontId="3"/>
  </si>
  <si>
    <t>サービス
提供回数</t>
    <rPh sb="5" eb="7">
      <t>テイキョウ</t>
    </rPh>
    <rPh sb="7" eb="9">
      <t>カイスウ</t>
    </rPh>
    <phoneticPr fontId="3"/>
  </si>
  <si>
    <t>対象者人数</t>
    <rPh sb="0" eb="3">
      <t>タイショウシャ</t>
    </rPh>
    <rPh sb="3" eb="5">
      <t>ニンズウ</t>
    </rPh>
    <phoneticPr fontId="3"/>
  </si>
  <si>
    <t>年間計画内訳</t>
    <rPh sb="0" eb="2">
      <t>ネンカン</t>
    </rPh>
    <rPh sb="2" eb="4">
      <t>ケイカク</t>
    </rPh>
    <rPh sb="4" eb="6">
      <t>ウチワケ</t>
    </rPh>
    <phoneticPr fontId="3"/>
  </si>
  <si>
    <t>（注）補助金所要額欄は、事業所ごとに千円未満の額を切り捨てた額を記入すること。　</t>
  </si>
  <si>
    <t>４月</t>
    <rPh sb="1" eb="2">
      <t>ガツ</t>
    </rPh>
    <phoneticPr fontId="3"/>
  </si>
  <si>
    <t>５月</t>
  </si>
  <si>
    <t>６月</t>
  </si>
  <si>
    <t>７月</t>
  </si>
  <si>
    <t>８月</t>
  </si>
  <si>
    <t>９月</t>
  </si>
  <si>
    <t>１０月</t>
  </si>
  <si>
    <t>１１月</t>
  </si>
  <si>
    <t>１２月</t>
  </si>
  <si>
    <t>１月</t>
  </si>
  <si>
    <t>２月</t>
  </si>
  <si>
    <t>３月</t>
  </si>
  <si>
    <t>累積</t>
    <rPh sb="0" eb="2">
      <t>ルイセキ</t>
    </rPh>
    <phoneticPr fontId="3"/>
  </si>
  <si>
    <t>申請可否チェック</t>
    <rPh sb="2" eb="4">
      <t>カヒ</t>
    </rPh>
    <phoneticPr fontId="3"/>
  </si>
  <si>
    <t>実 施 状 況 報 告 明 細 書 （訪問介護事業所用）　令和８年４月分</t>
    <rPh sb="19" eb="23">
      <t>ホウモンカイゴ</t>
    </rPh>
    <rPh sb="23" eb="26">
      <t>ジギョウショ</t>
    </rPh>
    <rPh sb="26" eb="27">
      <t>ヨウ</t>
    </rPh>
    <rPh sb="29" eb="31">
      <t>レイワ</t>
    </rPh>
    <rPh sb="32" eb="33">
      <t>ネン</t>
    </rPh>
    <rPh sb="34" eb="35">
      <t>ガツ</t>
    </rPh>
    <rPh sb="35" eb="36">
      <t>ブン</t>
    </rPh>
    <phoneticPr fontId="3"/>
  </si>
  <si>
    <t>実 施 状 況 報 告 明 細 書 （訪問介護事業所用）　令和８年10月分</t>
    <rPh sb="19" eb="23">
      <t>ホウモンカイゴ</t>
    </rPh>
    <rPh sb="23" eb="26">
      <t>ジギョウショ</t>
    </rPh>
    <rPh sb="26" eb="27">
      <t>ヨウ</t>
    </rPh>
    <rPh sb="29" eb="31">
      <t>レイワ</t>
    </rPh>
    <rPh sb="32" eb="33">
      <t>ネン</t>
    </rPh>
    <rPh sb="35" eb="36">
      <t>ガツ</t>
    </rPh>
    <rPh sb="36" eb="37">
      <t>ブン</t>
    </rPh>
    <phoneticPr fontId="3"/>
  </si>
  <si>
    <t>実 施 状 況 報 告 明 細 書 （訪問介護事業所用）　令和８年11月分</t>
    <rPh sb="19" eb="23">
      <t>ホウモンカイゴ</t>
    </rPh>
    <rPh sb="23" eb="26">
      <t>ジギョウショ</t>
    </rPh>
    <rPh sb="26" eb="27">
      <t>ヨウ</t>
    </rPh>
    <rPh sb="29" eb="31">
      <t>レイワ</t>
    </rPh>
    <rPh sb="32" eb="33">
      <t>ネン</t>
    </rPh>
    <rPh sb="35" eb="36">
      <t>ガツ</t>
    </rPh>
    <rPh sb="36" eb="37">
      <t>ブン</t>
    </rPh>
    <phoneticPr fontId="3"/>
  </si>
  <si>
    <t>実 施 状 況 報 告 明 細 書 （訪問介護事業所用）　令和８年12月分</t>
    <rPh sb="19" eb="23">
      <t>ホウモンカイゴ</t>
    </rPh>
    <rPh sb="23" eb="26">
      <t>ジギョウショ</t>
    </rPh>
    <rPh sb="26" eb="27">
      <t>ヨウ</t>
    </rPh>
    <rPh sb="29" eb="31">
      <t>レイワ</t>
    </rPh>
    <rPh sb="32" eb="33">
      <t>ネン</t>
    </rPh>
    <rPh sb="35" eb="36">
      <t>ガツ</t>
    </rPh>
    <rPh sb="36" eb="37">
      <t>ブン</t>
    </rPh>
    <phoneticPr fontId="3"/>
  </si>
  <si>
    <t>年 間 実 施 計 画 （訪問介護事業所用）</t>
    <rPh sb="13" eb="17">
      <t>ホウモンカイゴ</t>
    </rPh>
    <rPh sb="17" eb="20">
      <t>ジギョウショ</t>
    </rPh>
    <rPh sb="20" eb="21">
      <t>ヨウ</t>
    </rPh>
    <phoneticPr fontId="3"/>
  </si>
  <si>
    <t>変更前</t>
    <rPh sb="0" eb="3">
      <t>ヘンコウマエ</t>
    </rPh>
    <phoneticPr fontId="3"/>
  </si>
  <si>
    <t>変更後</t>
    <rPh sb="0" eb="3">
      <t>ヘンコウゴ</t>
    </rPh>
    <phoneticPr fontId="3"/>
  </si>
  <si>
    <t>補助対象事業区分</t>
    <rPh sb="0" eb="2">
      <t>ホジョ</t>
    </rPh>
    <rPh sb="2" eb="4">
      <t>タイショウ</t>
    </rPh>
    <rPh sb="4" eb="6">
      <t>ジギョウ</t>
    </rPh>
    <rPh sb="6" eb="8">
      <t>クブン</t>
    </rPh>
    <phoneticPr fontId="3"/>
  </si>
  <si>
    <t>基 本 情 報 入 力 シ ー ト （訪問介護事業所用）</t>
    <phoneticPr fontId="3"/>
  </si>
  <si>
    <t>附表１－３</t>
  </si>
  <si>
    <t>被保険者氏名</t>
  </si>
  <si>
    <t>基準額(月)</t>
    <rPh sb="0" eb="3">
      <t>キジュンガク</t>
    </rPh>
    <rPh sb="4" eb="5">
      <t>ツキ</t>
    </rPh>
    <phoneticPr fontId="3"/>
  </si>
  <si>
    <t>基準額(年)</t>
    <rPh sb="0" eb="3">
      <t>キジュンガク</t>
    </rPh>
    <rPh sb="4" eb="5">
      <t>ネン</t>
    </rPh>
    <phoneticPr fontId="3"/>
  </si>
  <si>
    <t>申請額チェック</t>
    <rPh sb="0" eb="2">
      <t>シンセイ</t>
    </rPh>
    <rPh sb="2" eb="3">
      <t>ガク</t>
    </rPh>
    <phoneticPr fontId="3"/>
  </si>
  <si>
    <t>附表１－２</t>
    <phoneticPr fontId="15"/>
  </si>
  <si>
    <t>基準額(月)</t>
    <phoneticPr fontId="3"/>
  </si>
  <si>
    <t>附表2</t>
    <phoneticPr fontId="3"/>
  </si>
  <si>
    <t>実 施 状 況 報 告 明 細 書 （訪問介護事業所用）　令和８年８月分</t>
    <rPh sb="19" eb="23">
      <t>ホウモンカイゴ</t>
    </rPh>
    <rPh sb="23" eb="26">
      <t>ジギョウショ</t>
    </rPh>
    <rPh sb="26" eb="27">
      <t>ヨウ</t>
    </rPh>
    <rPh sb="29" eb="31">
      <t>レイワ</t>
    </rPh>
    <rPh sb="32" eb="33">
      <t>ネン</t>
    </rPh>
    <rPh sb="34" eb="35">
      <t>ガツ</t>
    </rPh>
    <rPh sb="35" eb="36">
      <t>ブン</t>
    </rPh>
    <phoneticPr fontId="3"/>
  </si>
  <si>
    <t>実 施 状 況 報 告 明 細 書 （訪問介護事業所用）　令和８年９月分</t>
    <rPh sb="19" eb="23">
      <t>ホウモンカイゴ</t>
    </rPh>
    <rPh sb="23" eb="26">
      <t>ジギョウショ</t>
    </rPh>
    <rPh sb="26" eb="27">
      <t>ヨウ</t>
    </rPh>
    <rPh sb="29" eb="31">
      <t>レイワ</t>
    </rPh>
    <rPh sb="32" eb="33">
      <t>ネン</t>
    </rPh>
    <rPh sb="34" eb="35">
      <t>ガツ</t>
    </rPh>
    <rPh sb="35" eb="36">
      <t>ブン</t>
    </rPh>
    <phoneticPr fontId="3"/>
  </si>
  <si>
    <t>実 施 状 況 報 告 明 細 書 （訪問介護事業所用）　令和９年１月分</t>
    <rPh sb="19" eb="23">
      <t>ホウモンカイゴ</t>
    </rPh>
    <rPh sb="23" eb="26">
      <t>ジギョウショ</t>
    </rPh>
    <rPh sb="26" eb="27">
      <t>ヨウ</t>
    </rPh>
    <rPh sb="29" eb="31">
      <t>レイワ</t>
    </rPh>
    <rPh sb="32" eb="33">
      <t>ネン</t>
    </rPh>
    <rPh sb="34" eb="35">
      <t>ガツ</t>
    </rPh>
    <rPh sb="35" eb="36">
      <t>ブン</t>
    </rPh>
    <phoneticPr fontId="3"/>
  </si>
  <si>
    <t>実 施 状 況 報 告 明 細 書 （訪問介護事業所用）　令和９年２月分</t>
    <rPh sb="19" eb="23">
      <t>ホウモンカイゴ</t>
    </rPh>
    <rPh sb="23" eb="26">
      <t>ジギョウショ</t>
    </rPh>
    <rPh sb="26" eb="27">
      <t>ヨウ</t>
    </rPh>
    <rPh sb="29" eb="31">
      <t>レイワ</t>
    </rPh>
    <rPh sb="32" eb="33">
      <t>ネン</t>
    </rPh>
    <rPh sb="34" eb="35">
      <t>ガツ</t>
    </rPh>
    <rPh sb="35" eb="36">
      <t>ブン</t>
    </rPh>
    <phoneticPr fontId="3"/>
  </si>
  <si>
    <t>実 施 状 況 報 告 明 細 書 （訪問介護事業所用）　令和９年３月分</t>
    <rPh sb="19" eb="23">
      <t>ホウモンカイゴ</t>
    </rPh>
    <rPh sb="23" eb="26">
      <t>ジギョウショ</t>
    </rPh>
    <rPh sb="26" eb="27">
      <t>ヨウ</t>
    </rPh>
    <rPh sb="29" eb="31">
      <t>レイワ</t>
    </rPh>
    <rPh sb="32" eb="33">
      <t>ネン</t>
    </rPh>
    <rPh sb="34" eb="35">
      <t>ガツ</t>
    </rPh>
    <rPh sb="35" eb="36">
      <t>ブン</t>
    </rPh>
    <phoneticPr fontId="3"/>
  </si>
  <si>
    <t>附表3</t>
    <phoneticPr fontId="3"/>
  </si>
  <si>
    <t>実施状況集計表</t>
    <rPh sb="0" eb="4">
      <t>ジッシジョウキョウ</t>
    </rPh>
    <rPh sb="4" eb="7">
      <t>シュウケイヒョウ</t>
    </rPh>
    <phoneticPr fontId="3"/>
  </si>
  <si>
    <t>事業者名</t>
    <phoneticPr fontId="3"/>
  </si>
  <si>
    <t>実施状況集計（月ごと）</t>
    <rPh sb="0" eb="4">
      <t>ジッシジョウキョウ</t>
    </rPh>
    <rPh sb="4" eb="6">
      <t>シュウケイ</t>
    </rPh>
    <rPh sb="7" eb="8">
      <t>ツキ</t>
    </rPh>
    <phoneticPr fontId="3"/>
  </si>
  <si>
    <t>基準額</t>
    <rPh sb="0" eb="2">
      <t>キジュン</t>
    </rPh>
    <rPh sb="2" eb="3">
      <t>ガク</t>
    </rPh>
    <phoneticPr fontId="3"/>
  </si>
  <si>
    <t>附表５－１</t>
    <phoneticPr fontId="3"/>
  </si>
  <si>
    <t>補助対象事業区分</t>
    <rPh sb="0" eb="8">
      <t>ホジョタイショウジギョウクブン</t>
    </rPh>
    <phoneticPr fontId="3"/>
  </si>
  <si>
    <t>附表５－２</t>
    <phoneticPr fontId="3"/>
  </si>
  <si>
    <t>年間実績報告　内訳</t>
    <rPh sb="0" eb="2">
      <t>ネンカン</t>
    </rPh>
    <rPh sb="2" eb="4">
      <t>ジッセキ</t>
    </rPh>
    <rPh sb="4" eb="6">
      <t>ホウコク</t>
    </rPh>
    <rPh sb="7" eb="9">
      <t>ウチワケ</t>
    </rPh>
    <phoneticPr fontId="3"/>
  </si>
  <si>
    <t>附表４－１</t>
    <phoneticPr fontId="3"/>
  </si>
  <si>
    <t>基準額</t>
  </si>
  <si>
    <t>補助金所要額</t>
    <phoneticPr fontId="3"/>
  </si>
  <si>
    <t>附表４－２</t>
    <phoneticPr fontId="3"/>
  </si>
  <si>
    <t>補助金所要額変更　内訳</t>
    <rPh sb="0" eb="3">
      <t>ホジョキン</t>
    </rPh>
    <rPh sb="3" eb="5">
      <t>ショヨウ</t>
    </rPh>
    <rPh sb="5" eb="6">
      <t>ガク</t>
    </rPh>
    <rPh sb="6" eb="8">
      <t>ヘンコウ</t>
    </rPh>
    <rPh sb="9" eb="11">
      <t>ウチワケ</t>
    </rPh>
    <phoneticPr fontId="3"/>
  </si>
  <si>
    <t>変更前</t>
    <rPh sb="0" eb="2">
      <t>ヘンコウ</t>
    </rPh>
    <rPh sb="2" eb="3">
      <t>マエ</t>
    </rPh>
    <phoneticPr fontId="3"/>
  </si>
  <si>
    <t>特別地域加算対象地域内に居住する利用者を対象に行う場合用</t>
    <rPh sb="27" eb="28">
      <t>ヨウ</t>
    </rPh>
    <phoneticPr fontId="3"/>
  </si>
  <si>
    <t>特別地域加算対象地域一覧</t>
    <rPh sb="0" eb="2">
      <t>トクベツ</t>
    </rPh>
    <rPh sb="2" eb="4">
      <t>チイキ</t>
    </rPh>
    <rPh sb="4" eb="6">
      <t>カサン</t>
    </rPh>
    <rPh sb="6" eb="10">
      <t>タイショウチイキ</t>
    </rPh>
    <rPh sb="10" eb="12">
      <t>イチラン</t>
    </rPh>
    <phoneticPr fontId="3"/>
  </si>
  <si>
    <t>附表１－１</t>
  </si>
  <si>
    <t>実 施 状 況 報 告 明 細 書 （訪問介護事業所用）　令和８年５月分</t>
    <rPh sb="19" eb="23">
      <t>ホウモンカイゴ</t>
    </rPh>
    <rPh sb="23" eb="26">
      <t>ジギョウショ</t>
    </rPh>
    <rPh sb="26" eb="27">
      <t>ヨウ</t>
    </rPh>
    <rPh sb="29" eb="31">
      <t>レイワ</t>
    </rPh>
    <rPh sb="32" eb="33">
      <t>ネン</t>
    </rPh>
    <rPh sb="34" eb="35">
      <t>ガツ</t>
    </rPh>
    <rPh sb="35" eb="36">
      <t>ブン</t>
    </rPh>
    <phoneticPr fontId="3"/>
  </si>
  <si>
    <t>実 施 状 況 報 告 明 細 書 （訪問介護事業所用）　令和８年６月分</t>
    <rPh sb="19" eb="23">
      <t>ホウモンカイゴ</t>
    </rPh>
    <rPh sb="23" eb="26">
      <t>ジギョウショ</t>
    </rPh>
    <rPh sb="26" eb="27">
      <t>ヨウ</t>
    </rPh>
    <rPh sb="29" eb="31">
      <t>レイワ</t>
    </rPh>
    <rPh sb="32" eb="33">
      <t>ネン</t>
    </rPh>
    <rPh sb="34" eb="35">
      <t>ガツ</t>
    </rPh>
    <rPh sb="35" eb="36">
      <t>ブン</t>
    </rPh>
    <phoneticPr fontId="3"/>
  </si>
  <si>
    <t>実 施 状 況 報 告 明 細 書 （訪問介護事業所用）　令和８年７月分</t>
    <rPh sb="19" eb="23">
      <t>ホウモンカイゴ</t>
    </rPh>
    <rPh sb="23" eb="26">
      <t>ジギョウショ</t>
    </rPh>
    <rPh sb="26" eb="27">
      <t>ヨウ</t>
    </rPh>
    <rPh sb="29" eb="31">
      <t>レイワ</t>
    </rPh>
    <rPh sb="32" eb="33">
      <t>ネン</t>
    </rPh>
    <rPh sb="34" eb="35">
      <t>ガツ</t>
    </rPh>
    <rPh sb="35" eb="36">
      <t>ブン</t>
    </rPh>
    <phoneticPr fontId="3"/>
  </si>
  <si>
    <t>2.年間実施計画明細</t>
    <phoneticPr fontId="3"/>
  </si>
  <si>
    <t>事業所から
利用者宅までの
距離（km）</t>
    <rPh sb="6" eb="9">
      <t>リヨウシャ</t>
    </rPh>
    <rPh sb="9" eb="10">
      <t>タク</t>
    </rPh>
    <phoneticPr fontId="3"/>
  </si>
  <si>
    <t>事業所から
利用者宅までの
所要時間（分）</t>
    <rPh sb="0" eb="3">
      <t>ジギョウショ</t>
    </rPh>
    <rPh sb="14" eb="16">
      <t>ショヨウ</t>
    </rPh>
    <rPh sb="16" eb="18">
      <t>ジカン</t>
    </rPh>
    <rPh sb="19" eb="20">
      <t>フン</t>
    </rPh>
    <phoneticPr fontId="3"/>
  </si>
  <si>
    <t>別表第1の1　区分2　移動に片道20分以上の時間を要するサービ（特別地域加算対象地域内に所在する事業者が中山間地域等に居住する利用者を対象に行う場合）</t>
  </si>
  <si>
    <t>広面</t>
  </si>
  <si>
    <t>上加茂</t>
  </si>
  <si>
    <t>下加茂</t>
  </si>
  <si>
    <t>美原</t>
  </si>
  <si>
    <t>加茂市場</t>
  </si>
  <si>
    <t>高谷</t>
  </si>
  <si>
    <t>平岡</t>
  </si>
  <si>
    <t>上野</t>
  </si>
  <si>
    <t>竹部</t>
  </si>
  <si>
    <t>上田東</t>
  </si>
  <si>
    <t>細田</t>
  </si>
  <si>
    <t>三納谷</t>
  </si>
  <si>
    <t>上田西</t>
  </si>
  <si>
    <t>円城</t>
  </si>
  <si>
    <t>案田</t>
  </si>
  <si>
    <t>高富</t>
  </si>
  <si>
    <t>神瀬</t>
  </si>
  <si>
    <t>小森</t>
  </si>
  <si>
    <t>尾原</t>
  </si>
  <si>
    <t>笹目</t>
  </si>
  <si>
    <t>福沢</t>
  </si>
  <si>
    <t>溝部</t>
  </si>
  <si>
    <t>富永</t>
  </si>
  <si>
    <t>下土井</t>
  </si>
  <si>
    <t>和田</t>
  </si>
  <si>
    <t>井原</t>
  </si>
  <si>
    <t>豊岡下</t>
  </si>
  <si>
    <t>三谷</t>
  </si>
  <si>
    <t>大木</t>
  </si>
  <si>
    <t>豊岡上</t>
  </si>
  <si>
    <t>杉谷</t>
  </si>
  <si>
    <t>粟井谷</t>
  </si>
  <si>
    <t>上竹</t>
  </si>
  <si>
    <t>納地</t>
  </si>
  <si>
    <t>豊野</t>
  </si>
  <si>
    <t>竹荘</t>
  </si>
  <si>
    <t>黒土</t>
  </si>
  <si>
    <t>田土</t>
  </si>
  <si>
    <t>湯山</t>
  </si>
  <si>
    <t>吉川</t>
  </si>
  <si>
    <t>黒山</t>
  </si>
  <si>
    <t>北</t>
  </si>
  <si>
    <t>岨谷</t>
  </si>
  <si>
    <t>宮地</t>
  </si>
  <si>
    <t>　吉備中央町長　様</t>
    <rPh sb="1" eb="6">
      <t>キビチュウオウチョウ</t>
    </rPh>
    <phoneticPr fontId="3"/>
  </si>
  <si>
    <t>吉備中央町中山間特別地域訪問介護サービス等支援事業　補助金所要額調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3">
      <t>チョウ</t>
    </rPh>
    <phoneticPr fontId="10"/>
  </si>
  <si>
    <t>吉備中央町長　様</t>
    <rPh sb="0" eb="5">
      <t>キビチュウオウチョウ</t>
    </rPh>
    <phoneticPr fontId="3"/>
  </si>
  <si>
    <t>広面</t>
    <rPh sb="0" eb="1">
      <t>ヒロ</t>
    </rPh>
    <rPh sb="1" eb="2">
      <t>メン</t>
    </rPh>
    <phoneticPr fontId="3"/>
  </si>
  <si>
    <t>上加茂</t>
    <rPh sb="0" eb="3">
      <t>カミガモ</t>
    </rPh>
    <phoneticPr fontId="3"/>
  </si>
  <si>
    <t>下加茂</t>
    <rPh sb="0" eb="3">
      <t>シモガモ</t>
    </rPh>
    <phoneticPr fontId="3"/>
  </si>
  <si>
    <t>美原</t>
    <rPh sb="0" eb="2">
      <t>ミハラ</t>
    </rPh>
    <phoneticPr fontId="3"/>
  </si>
  <si>
    <t>加茂市場</t>
    <rPh sb="0" eb="4">
      <t>カモイチバ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</si>
  <si>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</si>
  <si>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</si>
  <si>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</si>
  <si>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</si>
  <si>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上田東</t>
    <rPh sb="0" eb="3">
      <t>ウエダヒガシ</t>
    </rPh>
    <phoneticPr fontId="3"/>
  </si>
  <si>
    <t>細田</t>
    <rPh sb="0" eb="2">
      <t>ホソダ</t>
    </rPh>
    <phoneticPr fontId="3"/>
  </si>
  <si>
    <t>上田西</t>
    <rPh sb="0" eb="3">
      <t>ウエダニシ</t>
    </rPh>
    <phoneticPr fontId="3"/>
  </si>
  <si>
    <t>円城</t>
    <rPh sb="0" eb="2">
      <t>エンジョウ</t>
    </rPh>
    <phoneticPr fontId="3"/>
  </si>
  <si>
    <t>案田</t>
    <rPh sb="0" eb="2">
      <t>アンダ</t>
    </rPh>
    <phoneticPr fontId="3"/>
  </si>
  <si>
    <t>高富</t>
    <rPh sb="0" eb="2">
      <t>タカトミ</t>
    </rPh>
    <phoneticPr fontId="3"/>
  </si>
  <si>
    <t>神瀬</t>
    <rPh sb="0" eb="2">
      <t>カンセ</t>
    </rPh>
    <phoneticPr fontId="3"/>
  </si>
  <si>
    <t>小森</t>
    <rPh sb="0" eb="2">
      <t>コモリ</t>
    </rPh>
    <phoneticPr fontId="3"/>
  </si>
  <si>
    <t>尾原</t>
    <rPh sb="0" eb="2">
      <t>オバラ</t>
    </rPh>
    <phoneticPr fontId="3"/>
  </si>
  <si>
    <t>笹目</t>
    <rPh sb="0" eb="2">
      <t>ササメ</t>
    </rPh>
    <phoneticPr fontId="3"/>
  </si>
  <si>
    <t>福沢</t>
    <rPh sb="0" eb="2">
      <t>フクザワ</t>
    </rPh>
    <phoneticPr fontId="3"/>
  </si>
  <si>
    <t>溝部</t>
    <rPh sb="0" eb="2">
      <t>ミゾベ</t>
    </rPh>
    <phoneticPr fontId="3"/>
  </si>
  <si>
    <t>富永</t>
    <rPh sb="0" eb="2">
      <t>トミナガ</t>
    </rPh>
    <phoneticPr fontId="3"/>
  </si>
  <si>
    <t>下土井</t>
    <rPh sb="0" eb="3">
      <t>シモドイ</t>
    </rPh>
    <phoneticPr fontId="3"/>
  </si>
  <si>
    <t>和田</t>
    <rPh sb="0" eb="2">
      <t>ワダ</t>
    </rPh>
    <phoneticPr fontId="3"/>
  </si>
  <si>
    <t>井原</t>
    <rPh sb="0" eb="2">
      <t>イハラ</t>
    </rPh>
    <phoneticPr fontId="3"/>
  </si>
  <si>
    <t>豊岡下</t>
    <rPh sb="0" eb="3">
      <t>トヨオカシモ</t>
    </rPh>
    <phoneticPr fontId="3"/>
  </si>
  <si>
    <t>三谷</t>
    <rPh sb="0" eb="2">
      <t>ミタニ</t>
    </rPh>
    <phoneticPr fontId="3"/>
  </si>
  <si>
    <t>大木</t>
    <rPh sb="0" eb="2">
      <t>オオキ</t>
    </rPh>
    <phoneticPr fontId="3"/>
  </si>
  <si>
    <t>豊岡上</t>
    <rPh sb="0" eb="3">
      <t>トヨオカカミ</t>
    </rPh>
    <phoneticPr fontId="3"/>
  </si>
  <si>
    <t>杉谷</t>
    <rPh sb="0" eb="2">
      <t>スギタニ</t>
    </rPh>
    <phoneticPr fontId="3"/>
  </si>
  <si>
    <t>粟井谷</t>
    <rPh sb="0" eb="3">
      <t>アワイタニ</t>
    </rPh>
    <phoneticPr fontId="3"/>
  </si>
  <si>
    <t>上竹</t>
    <rPh sb="0" eb="2">
      <t>カミタケ</t>
    </rPh>
    <phoneticPr fontId="3"/>
  </si>
  <si>
    <t>納地</t>
    <rPh sb="0" eb="2">
      <t>ノウチ</t>
    </rPh>
    <phoneticPr fontId="3"/>
  </si>
  <si>
    <t>豊野</t>
    <rPh sb="0" eb="2">
      <t>トヨノ</t>
    </rPh>
    <phoneticPr fontId="3"/>
  </si>
  <si>
    <t>竹荘</t>
    <rPh sb="0" eb="1">
      <t>タケ</t>
    </rPh>
    <rPh sb="1" eb="2">
      <t>ソウ</t>
    </rPh>
    <phoneticPr fontId="3"/>
  </si>
  <si>
    <t>黒土</t>
    <rPh sb="0" eb="2">
      <t>クロツチ</t>
    </rPh>
    <phoneticPr fontId="3"/>
  </si>
  <si>
    <t>田土</t>
    <rPh sb="0" eb="2">
      <t>タド</t>
    </rPh>
    <phoneticPr fontId="3"/>
  </si>
  <si>
    <t>湯山</t>
    <rPh sb="0" eb="2">
      <t>ユヤマ</t>
    </rPh>
    <phoneticPr fontId="3"/>
  </si>
  <si>
    <t>吉川</t>
    <rPh sb="0" eb="2">
      <t>ヨシカワ</t>
    </rPh>
    <phoneticPr fontId="3"/>
  </si>
  <si>
    <t>未納谷</t>
    <rPh sb="0" eb="2">
      <t>ミノウ</t>
    </rPh>
    <rPh sb="2" eb="3">
      <t>タニ</t>
    </rPh>
    <phoneticPr fontId="3"/>
  </si>
  <si>
    <t>黒山</t>
    <rPh sb="0" eb="2">
      <t>クロヤマ</t>
    </rPh>
    <phoneticPr fontId="3"/>
  </si>
  <si>
    <t>北</t>
    <rPh sb="0" eb="1">
      <t>キタ</t>
    </rPh>
    <phoneticPr fontId="3"/>
  </si>
  <si>
    <t>岨谷</t>
    <rPh sb="0" eb="2">
      <t>スワタニ</t>
    </rPh>
    <phoneticPr fontId="3"/>
  </si>
  <si>
    <t>宮地</t>
    <rPh sb="0" eb="2">
      <t>ミヤチ</t>
    </rPh>
    <phoneticPr fontId="3"/>
  </si>
  <si>
    <t>西</t>
    <rPh sb="0" eb="1">
      <t>ニシ</t>
    </rPh>
    <phoneticPr fontId="3"/>
  </si>
  <si>
    <t>西</t>
    <rPh sb="0" eb="1">
      <t>ニシ</t>
    </rPh>
    <phoneticPr fontId="3"/>
  </si>
  <si>
    <t>西</t>
    <rPh sb="0" eb="1">
      <t>ニシ</t>
    </rPh>
    <phoneticPr fontId="3"/>
  </si>
  <si>
    <t>吉備中央町中山間特別地域訪問介護サービス等支援事業　補助金所要額変更調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4">
      <t>ヘンコウ</t>
    </rPh>
    <rPh sb="34" eb="35">
      <t>チョウ</t>
    </rPh>
    <phoneticPr fontId="10"/>
  </si>
  <si>
    <t>吉備中央町中山間特別地域訪問介護サービス等支援事業　年間実績報告</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8">
      <t>ネンカン</t>
    </rPh>
    <rPh sb="28" eb="30">
      <t>ジッセキ</t>
    </rPh>
    <rPh sb="30" eb="32">
      <t>ホウコク</t>
    </rPh>
    <phoneticPr fontId="10"/>
  </si>
  <si>
    <t>三納谷</t>
    <rPh sb="0" eb="1">
      <t>ミ</t>
    </rPh>
    <rPh sb="1" eb="3">
      <t>ナヤ</t>
    </rPh>
    <rPh sb="2" eb="3">
      <t>タニ</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</si>
</sst>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scheme val="minor"/>
    </font>
    <font>
      <sz val="11"/>
      <color theme="1"/>
      <name val="游ゴシック"/>
      <family val="2"/>
      <scheme val="minor"/>
    </font>
    <font>
      <sz val="12"/>
      <color theme="1"/>
      <name val="BIZ UDPゴシック"/>
      <family val="3"/>
      <charset val="128"/>
    </font>
    <font>
      <sz val="6"/>
      <name val="游ゴシック"/>
      <family val="3"/>
      <charset val="128"/>
      <scheme val="minor"/>
    </font>
    <font>
      <sz val="16"/>
      <color theme="1"/>
      <name val="BIZ UDPゴシック"/>
      <family val="3"/>
      <charset val="128"/>
    </font>
    <font>
      <b/>
      <sz val="12"/>
      <color theme="1"/>
      <name val="BIZ UDPゴシック"/>
      <family val="3"/>
      <charset val="128"/>
    </font>
    <font>
      <sz val="11"/>
      <color theme="1"/>
      <name val="BIZ UDPゴシック"/>
      <family val="3"/>
      <charset val="128"/>
    </font>
    <font>
      <sz val="6"/>
      <name val="ＭＳ Ｐゴシック"/>
      <family val="3"/>
      <charset val="128"/>
    </font>
    <font>
      <b/>
      <sz val="16"/>
      <color theme="1"/>
      <name val="BIZ UDPゴシック"/>
      <family val="3"/>
      <charset val="128"/>
    </font>
    <font>
      <sz val="10"/>
      <name val="BIZ UDゴシック"/>
      <family val="3"/>
    </font>
    <font>
      <sz val="6"/>
      <name val="ＭＳ Ｐゴシック"/>
      <family val="3"/>
    </font>
    <font>
      <sz val="11"/>
      <name val="BIZ UDゴシック"/>
      <family val="3"/>
    </font>
    <font>
      <sz val="10"/>
      <color theme="1"/>
      <name val="BIZ UDPゴシック"/>
      <family val="3"/>
      <charset val="128"/>
    </font>
    <font>
      <b/>
      <sz val="10"/>
      <name val="BIZ UDゴシック"/>
      <family val="3"/>
      <charset val="128"/>
    </font>
    <font>
      <b/>
      <sz val="11"/>
      <name val="BIZ UDゴシック"/>
      <family val="3"/>
      <charset val="128"/>
    </font>
    <font>
      <sz val="6"/>
      <name val="游ゴシック"/>
      <family val="2"/>
      <charset val="128"/>
      <scheme val="minor"/>
    </font>
    <font>
      <b/>
      <sz val="22"/>
      <color indexed="81"/>
      <name val="MS P ゴシック"/>
      <family val="3"/>
      <charset val="128"/>
    </font>
    <font>
      <b/>
      <sz val="10"/>
      <color theme="1"/>
      <name val="BIZ UDPゴシック"/>
      <family val="3"/>
      <charset val="128"/>
    </font>
    <font>
      <sz val="9"/>
      <color rgb="FF141414"/>
      <name val="BIZ UDPゴシック"/>
      <family val="3"/>
      <charset val="128"/>
    </font>
    <font>
      <sz val="8"/>
      <color theme="1"/>
      <name val="BIZ UDPゴシック"/>
      <family val="3"/>
      <charset val="128"/>
    </font>
    <font>
      <sz val="8"/>
      <name val="BIZ UDPゴシック"/>
      <family val="3"/>
      <charset val="128"/>
    </font>
    <font>
      <b/>
      <sz val="14"/>
      <color theme="1"/>
      <name val="BIZ UDPゴシック"/>
      <family val="3"/>
      <charset val="128"/>
    </font>
    <font>
      <sz val="14"/>
      <color theme="1"/>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rgb="FFCAEDFB"/>
        <bgColor indexed="64"/>
      </patternFill>
    </fill>
  </fills>
  <borders count="3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thin">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s>
  <cellStyleXfs count="2">
    <xf numFmtId="0" fontId="0" fillId="0" borderId="0"/>
    <xf numFmtId="38" fontId="1" fillId="0" borderId="0" applyFont="0" applyFill="0" applyBorder="0" applyAlignment="0" applyProtection="0">
      <alignment vertical="center"/>
    </xf>
  </cellStyleXfs>
  <cellXfs count="210">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6" fillId="0" borderId="0" xfId="0" applyFont="1" applyAlignment="1">
      <alignment vertical="center"/>
    </xf>
    <xf numFmtId="0" fontId="6" fillId="0" borderId="8" xfId="0" applyFont="1" applyBorder="1" applyAlignment="1">
      <alignment vertical="center"/>
    </xf>
    <xf numFmtId="0" fontId="0" fillId="0" borderId="8" xfId="0" applyBorder="1"/>
    <xf numFmtId="0" fontId="9" fillId="0" borderId="0" xfId="0" applyFont="1" applyAlignment="1">
      <alignment vertical="center"/>
    </xf>
    <xf numFmtId="0" fontId="11" fillId="0" borderId="0" xfId="0" applyFont="1" applyAlignment="1">
      <alignment horizontal="center" vertical="center"/>
    </xf>
    <xf numFmtId="0" fontId="9" fillId="0" borderId="0" xfId="0" applyFont="1" applyAlignment="1">
      <alignment horizontal="right" vertical="center"/>
    </xf>
    <xf numFmtId="0" fontId="13" fillId="0" borderId="0" xfId="0" applyFont="1" applyAlignment="1">
      <alignment horizontal="left" vertical="center"/>
    </xf>
    <xf numFmtId="0" fontId="2" fillId="0" borderId="0" xfId="0" applyFont="1" applyAlignment="1">
      <alignment horizontal="center" vertical="center"/>
    </xf>
    <xf numFmtId="0" fontId="12" fillId="0" borderId="0" xfId="0" applyFont="1" applyAlignment="1">
      <alignment vertical="center"/>
    </xf>
    <xf numFmtId="0" fontId="12" fillId="0" borderId="8" xfId="0" applyFont="1" applyBorder="1" applyAlignment="1">
      <alignment vertical="center"/>
    </xf>
    <xf numFmtId="0" fontId="12" fillId="0" borderId="8" xfId="0" applyFont="1" applyBorder="1" applyAlignment="1">
      <alignment horizontal="center" vertical="center"/>
    </xf>
    <xf numFmtId="38" fontId="12" fillId="0" borderId="8" xfId="0" applyNumberFormat="1" applyFont="1" applyBorder="1" applyAlignment="1">
      <alignment vertical="center" shrinkToFit="1"/>
    </xf>
    <xf numFmtId="0" fontId="17" fillId="0" borderId="8" xfId="0" applyFont="1" applyBorder="1" applyAlignment="1">
      <alignment horizontal="center" vertical="center"/>
    </xf>
    <xf numFmtId="0" fontId="18" fillId="0" borderId="0" xfId="0" applyFont="1"/>
    <xf numFmtId="38" fontId="9" fillId="0" borderId="0" xfId="0" applyNumberFormat="1" applyFont="1" applyAlignment="1">
      <alignment vertical="center"/>
    </xf>
    <xf numFmtId="0" fontId="18" fillId="0" borderId="0" xfId="0" applyFont="1" applyAlignment="1">
      <alignment horizontal="left" vertical="center"/>
    </xf>
    <xf numFmtId="0" fontId="9" fillId="0" borderId="11" xfId="0" applyFont="1" applyBorder="1" applyAlignment="1">
      <alignment vertical="center"/>
    </xf>
    <xf numFmtId="0" fontId="9" fillId="0" borderId="11" xfId="0" applyFont="1" applyBorder="1" applyAlignment="1">
      <alignment horizontal="center" vertical="center"/>
    </xf>
    <xf numFmtId="0" fontId="9" fillId="0" borderId="0" xfId="0" applyFont="1" applyAlignment="1">
      <alignment horizontal="center" vertical="center"/>
    </xf>
    <xf numFmtId="38" fontId="9" fillId="0" borderId="11" xfId="1" applyFont="1" applyBorder="1" applyAlignment="1">
      <alignment vertical="center"/>
    </xf>
    <xf numFmtId="38" fontId="9" fillId="0" borderId="0" xfId="1" applyFont="1" applyBorder="1" applyAlignment="1">
      <alignment vertical="center"/>
    </xf>
    <xf numFmtId="38" fontId="9" fillId="0" borderId="0" xfId="1" applyFont="1" applyAlignment="1">
      <alignment vertical="center"/>
    </xf>
    <xf numFmtId="38" fontId="9" fillId="0" borderId="0" xfId="1" applyFont="1" applyFill="1" applyAlignment="1">
      <alignment vertical="center"/>
    </xf>
    <xf numFmtId="0" fontId="2" fillId="0" borderId="8" xfId="0" applyFont="1" applyFill="1" applyBorder="1" applyAlignment="1">
      <alignment horizontal="center" vertical="center"/>
    </xf>
    <xf numFmtId="0" fontId="2" fillId="0" borderId="0" xfId="0" applyFont="1" applyBorder="1" applyAlignment="1" applyProtection="1">
      <alignment horizontal="left" vertical="center"/>
      <protection locked="0"/>
    </xf>
    <xf numFmtId="49" fontId="6" fillId="2" borderId="27" xfId="0" applyNumberFormat="1" applyFont="1" applyFill="1" applyBorder="1" applyAlignment="1" applyProtection="1">
      <alignment horizontal="center" vertical="center"/>
      <protection locked="0"/>
    </xf>
    <xf numFmtId="0" fontId="2" fillId="0" borderId="0" xfId="0" applyFont="1" applyFill="1" applyAlignment="1">
      <alignment vertical="center"/>
    </xf>
    <xf numFmtId="0" fontId="6" fillId="0" borderId="0" xfId="0" applyFont="1" applyFill="1" applyAlignment="1">
      <alignment vertical="center"/>
    </xf>
    <xf numFmtId="0" fontId="22" fillId="0" borderId="0" xfId="0" applyFont="1" applyFill="1" applyAlignment="1">
      <alignment vertical="center"/>
    </xf>
    <xf numFmtId="0" fontId="6" fillId="0" borderId="8" xfId="0" applyFont="1" applyFill="1" applyBorder="1" applyAlignment="1">
      <alignment vertical="center"/>
    </xf>
    <xf numFmtId="0" fontId="6" fillId="0" borderId="8" xfId="0" applyFont="1" applyFill="1" applyBorder="1" applyAlignment="1">
      <alignment horizontal="center" vertical="center" wrapText="1"/>
    </xf>
    <xf numFmtId="0" fontId="21" fillId="0" borderId="0" xfId="0" applyFont="1" applyFill="1" applyAlignment="1">
      <alignment horizontal="left" vertical="center"/>
    </xf>
    <xf numFmtId="0" fontId="2" fillId="0" borderId="0" xfId="0" applyFont="1" applyFill="1" applyAlignment="1">
      <alignment horizontal="left" vertical="center"/>
    </xf>
    <xf numFmtId="0" fontId="2" fillId="0" borderId="8" xfId="0" applyFont="1" applyFill="1" applyBorder="1" applyAlignment="1">
      <alignment vertical="center"/>
    </xf>
    <xf numFmtId="0" fontId="21" fillId="0" borderId="0" xfId="0" applyFont="1" applyFill="1" applyAlignment="1">
      <alignment vertical="center"/>
    </xf>
    <xf numFmtId="0" fontId="2" fillId="0" borderId="8" xfId="0" applyFont="1" applyFill="1" applyBorder="1" applyAlignment="1">
      <alignment horizontal="center" vertical="center" wrapText="1"/>
    </xf>
    <xf numFmtId="0" fontId="2" fillId="0" borderId="0" xfId="0" applyFont="1" applyFill="1" applyAlignment="1">
      <alignment horizontal="center" vertical="center"/>
    </xf>
    <xf numFmtId="38" fontId="2" fillId="0" borderId="8" xfId="1" applyFont="1" applyFill="1" applyBorder="1" applyAlignment="1">
      <alignment vertical="center"/>
    </xf>
    <xf numFmtId="38" fontId="2" fillId="0" borderId="8" xfId="0" applyNumberFormat="1" applyFont="1" applyFill="1" applyBorder="1" applyAlignment="1">
      <alignment vertical="center"/>
    </xf>
    <xf numFmtId="0" fontId="5" fillId="0" borderId="0" xfId="0" applyFont="1" applyFill="1" applyAlignment="1">
      <alignment vertical="center"/>
    </xf>
    <xf numFmtId="38" fontId="2" fillId="0" borderId="0" xfId="0" applyNumberFormat="1" applyFont="1" applyFill="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8" xfId="0" applyFont="1" applyFill="1" applyBorder="1" applyAlignment="1">
      <alignment vertical="center"/>
    </xf>
    <xf numFmtId="38" fontId="5" fillId="0" borderId="8" xfId="0" applyNumberFormat="1" applyFont="1" applyFill="1" applyBorder="1" applyAlignment="1">
      <alignment vertical="center"/>
    </xf>
    <xf numFmtId="0" fontId="2" fillId="3" borderId="8" xfId="0" applyFont="1" applyFill="1" applyBorder="1" applyAlignment="1" applyProtection="1">
      <alignment horizontal="center" vertical="center"/>
      <protection locked="0"/>
    </xf>
    <xf numFmtId="38" fontId="2" fillId="3" borderId="8" xfId="1" applyFont="1" applyFill="1" applyBorder="1" applyAlignment="1" applyProtection="1">
      <alignment horizontal="center" vertical="center"/>
      <protection locked="0"/>
    </xf>
    <xf numFmtId="0" fontId="9" fillId="0" borderId="0" xfId="0" applyFont="1" applyAlignment="1">
      <alignment vertical="center" shrinkToFit="1"/>
    </xf>
    <xf numFmtId="38" fontId="2" fillId="3" borderId="8" xfId="1" applyFont="1" applyFill="1" applyBorder="1" applyAlignment="1" applyProtection="1">
      <alignment horizontal="right" vertical="center"/>
      <protection locked="0"/>
    </xf>
    <xf numFmtId="0" fontId="6" fillId="0" borderId="0" xfId="0" applyFont="1" applyBorder="1" applyAlignment="1">
      <alignment vertical="center"/>
    </xf>
    <xf numFmtId="0" fontId="9" fillId="0" borderId="0" xfId="0" applyFont="1" applyBorder="1" applyAlignment="1">
      <alignment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3" borderId="8" xfId="0" applyFont="1" applyFill="1" applyBorder="1" applyAlignment="1" applyProtection="1">
      <alignment vertical="center"/>
      <protection locked="0"/>
    </xf>
    <xf numFmtId="0" fontId="4" fillId="0" borderId="0" xfId="0" applyFont="1" applyAlignment="1">
      <alignment horizontal="center" vertical="center"/>
    </xf>
    <xf numFmtId="0" fontId="5" fillId="0" borderId="1" xfId="0" applyFont="1" applyBorder="1" applyAlignment="1">
      <alignment horizontal="left" vertical="center"/>
    </xf>
    <xf numFmtId="0" fontId="2" fillId="0" borderId="0" xfId="0" applyFont="1" applyAlignment="1">
      <alignment horizontal="lef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left" vertical="center"/>
    </xf>
    <xf numFmtId="0" fontId="2" fillId="0" borderId="10" xfId="0" applyFont="1" applyFill="1" applyBorder="1" applyAlignment="1">
      <alignment horizontal="left" vertical="center"/>
    </xf>
    <xf numFmtId="0" fontId="2" fillId="3" borderId="26" xfId="0" applyFont="1" applyFill="1" applyBorder="1" applyAlignment="1" applyProtection="1">
      <alignment vertical="center"/>
      <protection locked="0"/>
    </xf>
    <xf numFmtId="0" fontId="4" fillId="0" borderId="0" xfId="0" applyFont="1" applyAlignment="1">
      <alignment horizontal="center" vertical="center" wrapText="1" shrinkToFit="1"/>
    </xf>
    <xf numFmtId="0" fontId="2" fillId="0" borderId="1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2" xfId="0" applyFont="1" applyFill="1" applyBorder="1" applyAlignment="1">
      <alignment horizontal="left" vertical="center" wrapText="1"/>
    </xf>
    <xf numFmtId="49" fontId="6" fillId="3" borderId="27" xfId="0" applyNumberFormat="1" applyFont="1" applyFill="1" applyBorder="1" applyAlignment="1" applyProtection="1">
      <alignment horizontal="center" vertical="center"/>
      <protection locked="0"/>
    </xf>
    <xf numFmtId="49" fontId="6" fillId="3" borderId="8" xfId="0" quotePrefix="1" applyNumberFormat="1" applyFont="1" applyFill="1" applyBorder="1" applyAlignment="1" applyProtection="1">
      <alignment horizontal="center" vertical="center"/>
      <protection locked="0"/>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3" borderId="13" xfId="0" applyFont="1" applyFill="1" applyBorder="1" applyAlignment="1" applyProtection="1">
      <alignment vertical="center"/>
      <protection locked="0"/>
    </xf>
    <xf numFmtId="0" fontId="2" fillId="0" borderId="8" xfId="0" applyFont="1" applyFill="1" applyBorder="1" applyAlignment="1">
      <alignment horizontal="left" vertical="center" wrapText="1"/>
    </xf>
    <xf numFmtId="0" fontId="2" fillId="3" borderId="8" xfId="0" applyFont="1" applyFill="1" applyBorder="1" applyAlignment="1" applyProtection="1">
      <alignment vertical="center" wrapText="1"/>
      <protection locked="0"/>
    </xf>
    <xf numFmtId="0" fontId="2" fillId="0" borderId="2" xfId="0" applyFont="1" applyFill="1" applyBorder="1" applyAlignment="1">
      <alignment horizontal="left" vertical="center" wrapText="1" shrinkToFit="1"/>
    </xf>
    <xf numFmtId="0" fontId="2" fillId="0" borderId="3" xfId="0" applyFont="1" applyFill="1" applyBorder="1" applyAlignment="1">
      <alignment horizontal="left" vertical="center" wrapText="1" shrinkToFit="1"/>
    </xf>
    <xf numFmtId="0" fontId="2" fillId="0" borderId="4" xfId="0" applyFont="1" applyFill="1" applyBorder="1" applyAlignment="1">
      <alignment horizontal="left" vertical="center" wrapText="1" shrinkToFit="1"/>
    </xf>
    <xf numFmtId="0" fontId="2" fillId="0" borderId="9" xfId="0"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2" fillId="0" borderId="8" xfId="0" applyFont="1" applyFill="1" applyBorder="1" applyAlignment="1">
      <alignment horizontal="left" vertical="center"/>
    </xf>
    <xf numFmtId="0" fontId="2" fillId="0" borderId="5" xfId="0" applyFont="1" applyFill="1" applyBorder="1" applyAlignment="1">
      <alignment horizontal="left" vertical="center" shrinkToFit="1"/>
    </xf>
    <xf numFmtId="0" fontId="2" fillId="0" borderId="6" xfId="0" applyFont="1" applyFill="1" applyBorder="1" applyAlignment="1">
      <alignment horizontal="left" vertical="center" shrinkToFit="1"/>
    </xf>
    <xf numFmtId="0" fontId="2" fillId="0" borderId="7" xfId="0" applyFont="1" applyFill="1" applyBorder="1" applyAlignment="1">
      <alignment horizontal="left" vertical="center" shrinkToFit="1"/>
    </xf>
    <xf numFmtId="0" fontId="2" fillId="0" borderId="8" xfId="0" applyFont="1" applyFill="1" applyBorder="1" applyAlignment="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0" xfId="0" applyFont="1" applyFill="1" applyAlignment="1">
      <alignment horizontal="left" vertical="center"/>
    </xf>
    <xf numFmtId="0" fontId="2" fillId="3" borderId="0" xfId="0" applyFont="1" applyFill="1" applyAlignment="1" applyProtection="1">
      <alignment horizontal="right" vertical="center"/>
      <protection locked="0"/>
    </xf>
    <xf numFmtId="0" fontId="2" fillId="0" borderId="8" xfId="0" applyFont="1" applyFill="1" applyBorder="1" applyAlignment="1">
      <alignment horizontal="left" vertical="center" shrinkToFit="1"/>
    </xf>
    <xf numFmtId="0" fontId="8" fillId="0" borderId="0" xfId="0" applyFont="1" applyFill="1" applyAlignment="1">
      <alignment horizontal="center" vertical="center"/>
    </xf>
    <xf numFmtId="38" fontId="9" fillId="0" borderId="19" xfId="1" applyFont="1" applyFill="1" applyBorder="1" applyAlignment="1">
      <alignment horizontal="center" vertical="center" shrinkToFit="1"/>
    </xf>
    <xf numFmtId="38" fontId="9" fillId="0" borderId="13" xfId="1" applyFont="1" applyFill="1" applyBorder="1" applyAlignment="1">
      <alignment horizontal="center" vertical="center" shrinkToFit="1"/>
    </xf>
    <xf numFmtId="38" fontId="9" fillId="0" borderId="9" xfId="1" applyFont="1" applyBorder="1" applyAlignment="1">
      <alignment horizontal="center" vertical="center" shrinkToFit="1"/>
    </xf>
    <xf numFmtId="38" fontId="9" fillId="0" borderId="1" xfId="1" applyFont="1" applyBorder="1" applyAlignment="1">
      <alignment horizontal="center" vertical="center" shrinkToFit="1"/>
    </xf>
    <xf numFmtId="38" fontId="9" fillId="0" borderId="10" xfId="1" applyFont="1" applyBorder="1" applyAlignment="1">
      <alignment horizontal="center" vertical="center" shrinkToFit="1"/>
    </xf>
    <xf numFmtId="38" fontId="9" fillId="0" borderId="26" xfId="1" applyFont="1" applyFill="1" applyBorder="1" applyAlignment="1">
      <alignment horizontal="center" vertical="center" shrinkToFit="1"/>
    </xf>
    <xf numFmtId="0" fontId="12" fillId="0" borderId="15"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38" fontId="9" fillId="0" borderId="5" xfId="1" applyFont="1" applyFill="1" applyBorder="1" applyAlignment="1">
      <alignment horizontal="center" vertical="center" shrinkToFit="1"/>
    </xf>
    <xf numFmtId="38" fontId="9" fillId="0" borderId="6" xfId="1" applyFont="1" applyFill="1" applyBorder="1" applyAlignment="1">
      <alignment horizontal="center" vertical="center" shrinkToFit="1"/>
    </xf>
    <xf numFmtId="38" fontId="9" fillId="0" borderId="7" xfId="1" applyFont="1" applyFill="1" applyBorder="1" applyAlignment="1">
      <alignment horizontal="center" vertical="center" shrinkToFit="1"/>
    </xf>
    <xf numFmtId="38" fontId="12" fillId="0" borderId="15" xfId="1" applyFont="1" applyFill="1" applyBorder="1" applyAlignment="1">
      <alignment horizontal="center" vertical="center" shrinkToFit="1"/>
    </xf>
    <xf numFmtId="38" fontId="12" fillId="0" borderId="6" xfId="1" applyFont="1" applyFill="1" applyBorder="1" applyAlignment="1">
      <alignment horizontal="center" vertical="center" shrinkToFit="1"/>
    </xf>
    <xf numFmtId="38" fontId="12" fillId="0" borderId="7" xfId="1" applyFont="1" applyFill="1" applyBorder="1" applyAlignment="1">
      <alignment horizontal="center" vertical="center" shrinkToFit="1"/>
    </xf>
    <xf numFmtId="38" fontId="9" fillId="0" borderId="8" xfId="1" applyFont="1" applyFill="1" applyBorder="1" applyAlignment="1">
      <alignment horizontal="center" vertical="center" shrinkToFit="1"/>
    </xf>
    <xf numFmtId="38" fontId="9" fillId="0" borderId="16" xfId="1" applyFont="1" applyFill="1" applyBorder="1" applyAlignment="1">
      <alignment horizontal="center" vertical="center" shrinkToFit="1"/>
    </xf>
    <xf numFmtId="38" fontId="9" fillId="0" borderId="18" xfId="1" applyFont="1" applyFill="1" applyBorder="1" applyAlignment="1">
      <alignment horizontal="center" vertical="center" shrinkToFit="1"/>
    </xf>
    <xf numFmtId="0" fontId="9" fillId="0" borderId="8" xfId="0" applyFont="1" applyBorder="1" applyAlignment="1">
      <alignment horizontal="center" vertical="center" shrinkToFit="1"/>
    </xf>
    <xf numFmtId="0" fontId="9" fillId="0" borderId="8"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12" fillId="0" borderId="16"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1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4" fillId="0" borderId="0" xfId="0" applyFont="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shrinkToFi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8" xfId="0" applyFont="1" applyBorder="1" applyAlignment="1">
      <alignment horizontal="center" vertical="center" wrapText="1"/>
    </xf>
    <xf numFmtId="38" fontId="9" fillId="0" borderId="5" xfId="1" applyFont="1" applyBorder="1" applyAlignment="1">
      <alignment horizontal="center" vertical="center" shrinkToFit="1"/>
    </xf>
    <xf numFmtId="38" fontId="9" fillId="0" borderId="6" xfId="1" applyFont="1" applyBorder="1" applyAlignment="1">
      <alignment horizontal="center" vertical="center" shrinkToFit="1"/>
    </xf>
    <xf numFmtId="38" fontId="9" fillId="0" borderId="7" xfId="1" applyFont="1" applyBorder="1" applyAlignment="1">
      <alignment horizontal="center" vertical="center" shrinkToFit="1"/>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left" vertical="center"/>
    </xf>
    <xf numFmtId="0" fontId="9" fillId="0" borderId="1" xfId="0" applyFont="1" applyBorder="1" applyAlignment="1">
      <alignment horizontal="left" vertical="center"/>
    </xf>
    <xf numFmtId="0" fontId="9" fillId="0" borderId="10" xfId="0" applyFont="1" applyBorder="1" applyAlignment="1">
      <alignment horizontal="left" vertical="center"/>
    </xf>
    <xf numFmtId="0" fontId="9" fillId="0" borderId="8" xfId="0" applyFont="1" applyBorder="1" applyAlignment="1">
      <alignment horizontal="left" vertical="center" wrapText="1"/>
    </xf>
    <xf numFmtId="38" fontId="12" fillId="0" borderId="28" xfId="1" applyFont="1" applyFill="1" applyBorder="1" applyAlignment="1">
      <alignment horizontal="center" vertical="center" shrinkToFit="1"/>
    </xf>
    <xf numFmtId="38" fontId="12" fillId="0" borderId="3" xfId="1" applyFont="1" applyFill="1" applyBorder="1" applyAlignment="1">
      <alignment horizontal="center" vertical="center" shrinkToFit="1"/>
    </xf>
    <xf numFmtId="38" fontId="12" fillId="0" borderId="4" xfId="1" applyFont="1" applyFill="1" applyBorder="1" applyAlignment="1">
      <alignment horizontal="center" vertical="center" shrinkToFit="1"/>
    </xf>
    <xf numFmtId="0" fontId="2" fillId="0" borderId="8" xfId="0" applyFont="1" applyFill="1" applyBorder="1" applyAlignment="1">
      <alignment horizontal="center" vertical="center"/>
    </xf>
    <xf numFmtId="0" fontId="12" fillId="0" borderId="8" xfId="0" applyFont="1" applyBorder="1" applyAlignment="1">
      <alignment horizontal="left" vertical="center"/>
    </xf>
    <xf numFmtId="0" fontId="12" fillId="0" borderId="8" xfId="0" applyFont="1" applyBorder="1" applyAlignment="1">
      <alignment horizontal="lef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Fill="1" applyBorder="1" applyAlignment="1">
      <alignment horizontal="center" vertical="center"/>
    </xf>
    <xf numFmtId="0" fontId="9" fillId="0" borderId="8" xfId="0" applyFont="1" applyFill="1" applyBorder="1" applyAlignment="1">
      <alignment horizontal="center" vertical="center" wrapText="1"/>
    </xf>
    <xf numFmtId="38" fontId="9" fillId="0" borderId="8" xfId="1" applyFont="1" applyBorder="1" applyAlignment="1">
      <alignment horizontal="center" vertical="center" shrinkToFit="1"/>
    </xf>
    <xf numFmtId="38" fontId="9" fillId="0" borderId="5" xfId="0" applyNumberFormat="1"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18"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5" xfId="0" applyFont="1" applyBorder="1" applyAlignment="1">
      <alignment horizontal="center" vertical="center" wrapText="1" shrinkToFit="1"/>
    </xf>
    <xf numFmtId="0" fontId="20" fillId="0" borderId="6" xfId="0" applyFont="1" applyBorder="1" applyAlignment="1">
      <alignment horizontal="center" vertical="center" wrapText="1" shrinkToFit="1"/>
    </xf>
    <xf numFmtId="0" fontId="20" fillId="0" borderId="14" xfId="0" applyFont="1" applyBorder="1" applyAlignment="1">
      <alignment horizontal="center" vertical="center" wrapText="1" shrinkToFit="1"/>
    </xf>
    <xf numFmtId="0" fontId="19" fillId="0" borderId="16" xfId="0" applyFont="1" applyBorder="1" applyAlignment="1">
      <alignment horizontal="center" vertical="center"/>
    </xf>
    <xf numFmtId="0" fontId="19" fillId="0" borderId="8" xfId="0" applyFont="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20" fillId="0" borderId="7" xfId="0" applyFont="1" applyBorder="1" applyAlignment="1">
      <alignment horizontal="center" vertical="center" wrapText="1" shrinkToFit="1"/>
    </xf>
    <xf numFmtId="0" fontId="20" fillId="0" borderId="20" xfId="0" applyFont="1" applyBorder="1" applyAlignment="1">
      <alignment horizontal="center" vertical="center" shrinkToFit="1"/>
    </xf>
    <xf numFmtId="0" fontId="20" fillId="0" borderId="21" xfId="0" applyFont="1" applyBorder="1" applyAlignment="1">
      <alignment horizontal="center" vertical="center" shrinkToFit="1"/>
    </xf>
    <xf numFmtId="0" fontId="20" fillId="0" borderId="22" xfId="0" applyFont="1" applyBorder="1" applyAlignment="1">
      <alignment horizontal="center" vertical="center" shrinkToFit="1"/>
    </xf>
    <xf numFmtId="0" fontId="20" fillId="0" borderId="18" xfId="0" applyFont="1" applyBorder="1" applyAlignment="1">
      <alignment horizontal="center" vertical="center" shrinkToFit="1"/>
    </xf>
    <xf numFmtId="38" fontId="20" fillId="0" borderId="13" xfId="1" applyFont="1" applyFill="1" applyBorder="1" applyAlignment="1">
      <alignment horizontal="center" vertical="center" shrinkToFit="1"/>
    </xf>
    <xf numFmtId="38" fontId="20" fillId="0" borderId="9" xfId="1" applyFont="1" applyFill="1" applyBorder="1" applyAlignment="1">
      <alignment horizontal="center" vertical="center" shrinkToFit="1"/>
    </xf>
    <xf numFmtId="0" fontId="20" fillId="0" borderId="0" xfId="0" applyFont="1" applyAlignment="1">
      <alignment horizontal="center" vertical="center" shrinkToFit="1"/>
    </xf>
    <xf numFmtId="38" fontId="20" fillId="0" borderId="5" xfId="1" applyFont="1" applyFill="1" applyBorder="1" applyAlignment="1">
      <alignment horizontal="center" vertical="center" shrinkToFit="1"/>
    </xf>
    <xf numFmtId="38" fontId="20" fillId="0" borderId="6" xfId="1" applyFont="1" applyFill="1" applyBorder="1" applyAlignment="1">
      <alignment horizontal="center" vertical="center" shrinkToFit="1"/>
    </xf>
    <xf numFmtId="38" fontId="20" fillId="0" borderId="14" xfId="1" applyFont="1" applyFill="1" applyBorder="1" applyAlignment="1">
      <alignment horizontal="center" vertical="center" shrinkToFit="1"/>
    </xf>
    <xf numFmtId="38" fontId="20" fillId="0" borderId="0" xfId="1" applyFont="1" applyFill="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wrapText="1" shrinkToFit="1"/>
    </xf>
    <xf numFmtId="38" fontId="20" fillId="0" borderId="7" xfId="1" applyFont="1" applyFill="1" applyBorder="1" applyAlignment="1">
      <alignment horizontal="center" vertical="center" shrinkToFit="1"/>
    </xf>
    <xf numFmtId="38" fontId="20" fillId="0" borderId="23" xfId="1" applyFont="1" applyFill="1" applyBorder="1" applyAlignment="1">
      <alignment horizontal="center" vertical="center" shrinkToFit="1"/>
    </xf>
    <xf numFmtId="38" fontId="20" fillId="0" borderId="24" xfId="1" applyFont="1" applyFill="1" applyBorder="1" applyAlignment="1">
      <alignment horizontal="center" vertical="center" shrinkToFit="1"/>
    </xf>
    <xf numFmtId="38" fontId="20" fillId="0" borderId="25" xfId="1" applyFont="1" applyFill="1" applyBorder="1" applyAlignment="1">
      <alignment horizontal="center" vertical="center" shrinkToFit="1"/>
    </xf>
    <xf numFmtId="38" fontId="20" fillId="0" borderId="26" xfId="1" applyFont="1" applyFill="1" applyBorder="1" applyAlignment="1">
      <alignment horizontal="center" vertical="center" shrinkToFit="1"/>
    </xf>
    <xf numFmtId="38" fontId="20" fillId="0" borderId="8" xfId="1" applyFont="1" applyFill="1" applyBorder="1" applyAlignment="1">
      <alignment horizontal="center" vertical="center" shrinkToFit="1"/>
    </xf>
    <xf numFmtId="38" fontId="20" fillId="0" borderId="30" xfId="1" applyFont="1" applyFill="1" applyBorder="1" applyAlignment="1">
      <alignment horizontal="center" vertical="center" shrinkToFit="1"/>
    </xf>
    <xf numFmtId="38" fontId="9" fillId="0" borderId="29" xfId="1" applyFont="1" applyFill="1" applyBorder="1" applyAlignment="1">
      <alignment horizontal="center" vertical="center" shrinkToFit="1"/>
    </xf>
    <xf numFmtId="38" fontId="9" fillId="0" borderId="30" xfId="1" applyFont="1" applyFill="1" applyBorder="1" applyAlignment="1">
      <alignment horizontal="center" vertical="center" shrinkToFit="1"/>
    </xf>
    <xf numFmtId="38" fontId="20" fillId="0" borderId="0" xfId="1" applyFont="1" applyFill="1" applyBorder="1" applyAlignment="1">
      <alignment horizontal="center" vertical="center" shrinkToFit="1"/>
    </xf>
    <xf numFmtId="0" fontId="19" fillId="0" borderId="0" xfId="0" applyFont="1" applyAlignment="1">
      <alignment horizontal="center" vertical="center" shrinkToFit="1"/>
    </xf>
    <xf numFmtId="0" fontId="9" fillId="0" borderId="10" xfId="0" applyFont="1" applyBorder="1" applyAlignment="1">
      <alignment horizontal="left" vertical="center" wrapText="1"/>
    </xf>
    <xf numFmtId="38" fontId="9" fillId="0" borderId="8" xfId="1" applyFont="1" applyBorder="1" applyAlignment="1">
      <alignment horizontal="center" vertical="center"/>
    </xf>
    <xf numFmtId="38" fontId="9" fillId="0" borderId="5" xfId="1" applyFont="1" applyBorder="1" applyAlignment="1">
      <alignment horizontal="center" vertical="center"/>
    </xf>
    <xf numFmtId="38" fontId="9" fillId="0" borderId="6" xfId="1" applyFont="1" applyBorder="1" applyAlignment="1">
      <alignment horizontal="center" vertical="center"/>
    </xf>
    <xf numFmtId="38" fontId="9" fillId="0" borderId="7" xfId="1" applyFont="1" applyBorder="1" applyAlignment="1">
      <alignment horizontal="center" vertical="center"/>
    </xf>
    <xf numFmtId="38" fontId="9" fillId="0" borderId="31" xfId="1" applyFont="1" applyFill="1" applyBorder="1" applyAlignment="1">
      <alignment horizontal="center" vertical="center" shrinkToFit="1"/>
    </xf>
    <xf numFmtId="38" fontId="9" fillId="0" borderId="23" xfId="1" applyFont="1" applyBorder="1" applyAlignment="1">
      <alignment horizontal="center" vertical="center" shrinkToFit="1"/>
    </xf>
    <xf numFmtId="38" fontId="9" fillId="0" borderId="24" xfId="1" applyFont="1" applyBorder="1" applyAlignment="1">
      <alignment horizontal="center" vertical="center" shrinkToFit="1"/>
    </xf>
    <xf numFmtId="38" fontId="9" fillId="0" borderId="25" xfId="1" applyFont="1" applyBorder="1" applyAlignment="1">
      <alignment horizontal="center" vertical="center" shrinkToFit="1"/>
    </xf>
  </cellXfs>
  <cellStyles count="2">
    <cellStyle name="桁区切り" xfId="1" builtinId="6"/>
    <cellStyle name="標準" xfId="0" builtinId="0"/>
  </cellStyles>
  <dxfs count="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A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75</xdr:col>
      <xdr:colOff>191068</xdr:colOff>
      <xdr:row>0</xdr:row>
      <xdr:rowOff>225188</xdr:rowOff>
    </xdr:from>
    <xdr:to>
      <xdr:col>78</xdr:col>
      <xdr:colOff>716507</xdr:colOff>
      <xdr:row>5</xdr:row>
      <xdr:rowOff>232011</xdr:rowOff>
    </xdr:to>
    <xdr:sp macro="" textlink="">
      <xdr:nvSpPr>
        <xdr:cNvPr id="2" name="正方形/長方形 1">
          <a:extLst>
            <a:ext uri="{FF2B5EF4-FFF2-40B4-BE49-F238E27FC236}">
              <a16:creationId xmlns:a16="http://schemas.microsoft.com/office/drawing/2014/main" id="{60AB7BB5-706E-43EA-8520-7291C65B25A8}"/>
            </a:ext>
          </a:extLst>
        </xdr:cNvPr>
        <xdr:cNvSpPr/>
      </xdr:nvSpPr>
      <xdr:spPr bwMode="auto">
        <a:xfrm>
          <a:off x="9403307" y="225188"/>
          <a:ext cx="2920621" cy="157631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400">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40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　　　　　　</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入力セル　</a:t>
          </a:r>
          <a:r>
            <a:rPr kumimoji="1" lang="ja-JP" altLang="ja-JP" sz="1100">
              <a:solidFill>
                <a:schemeClr val="dk1"/>
              </a:solidFill>
              <a:effectLst/>
              <a:latin typeface="+mn-lt"/>
              <a:ea typeface="+mn-ea"/>
              <a:cs typeface="+mn-cs"/>
            </a:rPr>
            <a:t>　</a:t>
          </a:r>
          <a:endParaRPr kumimoji="1" lang="en-US" altLang="ja-JP" sz="900"/>
        </a:p>
      </xdr:txBody>
    </xdr:sp>
    <xdr:clientData/>
  </xdr:twoCellAnchor>
  <xdr:twoCellAnchor>
    <xdr:from>
      <xdr:col>75</xdr:col>
      <xdr:colOff>300250</xdr:colOff>
      <xdr:row>4</xdr:row>
      <xdr:rowOff>0</xdr:rowOff>
    </xdr:from>
    <xdr:to>
      <xdr:col>76</xdr:col>
      <xdr:colOff>95533</xdr:colOff>
      <xdr:row>4</xdr:row>
      <xdr:rowOff>197892</xdr:rowOff>
    </xdr:to>
    <xdr:sp macro="" textlink="">
      <xdr:nvSpPr>
        <xdr:cNvPr id="3" name="正方形/長方形 2">
          <a:extLst>
            <a:ext uri="{FF2B5EF4-FFF2-40B4-BE49-F238E27FC236}">
              <a16:creationId xmlns:a16="http://schemas.microsoft.com/office/drawing/2014/main" id="{5C9EE004-548B-45D1-9803-E3834B79C79A}"/>
            </a:ext>
          </a:extLst>
        </xdr:cNvPr>
        <xdr:cNvSpPr/>
      </xdr:nvSpPr>
      <xdr:spPr bwMode="auto">
        <a:xfrm>
          <a:off x="9512489" y="1255594"/>
          <a:ext cx="593677" cy="197892"/>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272956</xdr:colOff>
      <xdr:row>0</xdr:row>
      <xdr:rowOff>350942</xdr:rowOff>
    </xdr:from>
    <xdr:to>
      <xdr:col>15</xdr:col>
      <xdr:colOff>449036</xdr:colOff>
      <xdr:row>10</xdr:row>
      <xdr:rowOff>231321</xdr:rowOff>
    </xdr:to>
    <xdr:sp macro="" textlink="">
      <xdr:nvSpPr>
        <xdr:cNvPr id="2" name="正方形/長方形 1">
          <a:extLst>
            <a:ext uri="{FF2B5EF4-FFF2-40B4-BE49-F238E27FC236}">
              <a16:creationId xmlns:a16="http://schemas.microsoft.com/office/drawing/2014/main" id="{D398A7E0-6F82-4579-AFA3-7F12D021F088}"/>
            </a:ext>
          </a:extLst>
        </xdr:cNvPr>
        <xdr:cNvSpPr/>
      </xdr:nvSpPr>
      <xdr:spPr bwMode="auto">
        <a:xfrm>
          <a:off x="13635170" y="350942"/>
          <a:ext cx="3509830" cy="330937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直近までの実績を基に平均値を出してください。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401637</xdr:colOff>
      <xdr:row>5</xdr:row>
      <xdr:rowOff>18979</xdr:rowOff>
    </xdr:from>
    <xdr:to>
      <xdr:col>11</xdr:col>
      <xdr:colOff>523090</xdr:colOff>
      <xdr:row>5</xdr:row>
      <xdr:rowOff>291247</xdr:rowOff>
    </xdr:to>
    <xdr:sp macro="" textlink="">
      <xdr:nvSpPr>
        <xdr:cNvPr id="3" name="正方形/長方形 2">
          <a:extLst>
            <a:ext uri="{FF2B5EF4-FFF2-40B4-BE49-F238E27FC236}">
              <a16:creationId xmlns:a16="http://schemas.microsoft.com/office/drawing/2014/main" id="{CD6CEF6B-F733-4AA4-B614-CBF914757B66}"/>
            </a:ext>
          </a:extLst>
        </xdr:cNvPr>
        <xdr:cNvSpPr/>
      </xdr:nvSpPr>
      <xdr:spPr bwMode="auto">
        <a:xfrm>
          <a:off x="13561978" y="1549478"/>
          <a:ext cx="774596" cy="272268"/>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184646</xdr:colOff>
      <xdr:row>0</xdr:row>
      <xdr:rowOff>297039</xdr:rowOff>
    </xdr:from>
    <xdr:to>
      <xdr:col>14</xdr:col>
      <xdr:colOff>369794</xdr:colOff>
      <xdr:row>11</xdr:row>
      <xdr:rowOff>201706</xdr:rowOff>
    </xdr:to>
    <xdr:sp macro="" textlink="">
      <xdr:nvSpPr>
        <xdr:cNvPr id="2" name="正方形/長方形 1">
          <a:extLst>
            <a:ext uri="{FF2B5EF4-FFF2-40B4-BE49-F238E27FC236}">
              <a16:creationId xmlns:a16="http://schemas.microsoft.com/office/drawing/2014/main" id="{DE22BEB9-E4CD-4571-A386-2447857D37E0}"/>
            </a:ext>
          </a:extLst>
        </xdr:cNvPr>
        <xdr:cNvSpPr/>
      </xdr:nvSpPr>
      <xdr:spPr bwMode="auto">
        <a:xfrm>
          <a:off x="11760322" y="297039"/>
          <a:ext cx="3546913" cy="3714667"/>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4</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321124</xdr:colOff>
      <xdr:row>4</xdr:row>
      <xdr:rowOff>172605</xdr:rowOff>
    </xdr:from>
    <xdr:to>
      <xdr:col>10</xdr:col>
      <xdr:colOff>429848</xdr:colOff>
      <xdr:row>5</xdr:row>
      <xdr:rowOff>252943</xdr:rowOff>
    </xdr:to>
    <xdr:sp macro="" textlink="">
      <xdr:nvSpPr>
        <xdr:cNvPr id="3" name="正方形/長方形 2">
          <a:extLst>
            <a:ext uri="{FF2B5EF4-FFF2-40B4-BE49-F238E27FC236}">
              <a16:creationId xmlns:a16="http://schemas.microsoft.com/office/drawing/2014/main" id="{5BCEEC4B-2559-4A69-ABD6-73AA9A959F37}"/>
            </a:ext>
          </a:extLst>
        </xdr:cNvPr>
        <xdr:cNvSpPr/>
      </xdr:nvSpPr>
      <xdr:spPr bwMode="auto">
        <a:xfrm>
          <a:off x="11737075" y="1497240"/>
          <a:ext cx="767027" cy="273012"/>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120421</xdr:colOff>
      <xdr:row>33</xdr:row>
      <xdr:rowOff>457601</xdr:rowOff>
    </xdr:from>
    <xdr:to>
      <xdr:col>15</xdr:col>
      <xdr:colOff>642248</xdr:colOff>
      <xdr:row>39</xdr:row>
      <xdr:rowOff>0</xdr:rowOff>
    </xdr:to>
    <xdr:sp macro="" textlink="">
      <xdr:nvSpPr>
        <xdr:cNvPr id="4" name="正方形/長方形 3">
          <a:extLst>
            <a:ext uri="{FF2B5EF4-FFF2-40B4-BE49-F238E27FC236}">
              <a16:creationId xmlns:a16="http://schemas.microsoft.com/office/drawing/2014/main" id="{D73B656E-6798-4AC9-9981-E2AF049190DE}"/>
            </a:ext>
          </a:extLst>
        </xdr:cNvPr>
        <xdr:cNvSpPr/>
      </xdr:nvSpPr>
      <xdr:spPr bwMode="auto">
        <a:xfrm>
          <a:off x="11536372" y="10011034"/>
          <a:ext cx="4471649" cy="1332664"/>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250333</xdr:colOff>
      <xdr:row>2</xdr:row>
      <xdr:rowOff>56029</xdr:rowOff>
    </xdr:from>
    <xdr:to>
      <xdr:col>15</xdr:col>
      <xdr:colOff>425825</xdr:colOff>
      <xdr:row>11</xdr:row>
      <xdr:rowOff>110776</xdr:rowOff>
    </xdr:to>
    <xdr:sp macro="" textlink="">
      <xdr:nvSpPr>
        <xdr:cNvPr id="2" name="正方形/長方形 1">
          <a:extLst>
            <a:ext uri="{FF2B5EF4-FFF2-40B4-BE49-F238E27FC236}">
              <a16:creationId xmlns:a16="http://schemas.microsoft.com/office/drawing/2014/main" id="{00F83DA6-41F8-4A01-8110-031C2FA404C1}"/>
            </a:ext>
          </a:extLst>
        </xdr:cNvPr>
        <xdr:cNvSpPr/>
      </xdr:nvSpPr>
      <xdr:spPr bwMode="auto">
        <a:xfrm>
          <a:off x="11826009" y="818029"/>
          <a:ext cx="4209610" cy="3102747"/>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374402</xdr:colOff>
      <xdr:row>4</xdr:row>
      <xdr:rowOff>184722</xdr:rowOff>
    </xdr:from>
    <xdr:to>
      <xdr:col>10</xdr:col>
      <xdr:colOff>479910</xdr:colOff>
      <xdr:row>5</xdr:row>
      <xdr:rowOff>270021</xdr:rowOff>
    </xdr:to>
    <xdr:sp macro="" textlink="">
      <xdr:nvSpPr>
        <xdr:cNvPr id="3" name="正方形/長方形 2">
          <a:extLst>
            <a:ext uri="{FF2B5EF4-FFF2-40B4-BE49-F238E27FC236}">
              <a16:creationId xmlns:a16="http://schemas.microsoft.com/office/drawing/2014/main" id="{0B119711-80E8-483F-BA71-CC4618DAA6C5}"/>
            </a:ext>
          </a:extLst>
        </xdr:cNvPr>
        <xdr:cNvSpPr/>
      </xdr:nvSpPr>
      <xdr:spPr bwMode="auto">
        <a:xfrm>
          <a:off x="11801300" y="1487462"/>
          <a:ext cx="763083" cy="27140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210921</xdr:colOff>
      <xdr:row>33</xdr:row>
      <xdr:rowOff>402526</xdr:rowOff>
    </xdr:from>
    <xdr:to>
      <xdr:col>16</xdr:col>
      <xdr:colOff>55905</xdr:colOff>
      <xdr:row>38</xdr:row>
      <xdr:rowOff>177014</xdr:rowOff>
    </xdr:to>
    <xdr:sp macro="" textlink="">
      <xdr:nvSpPr>
        <xdr:cNvPr id="4" name="正方形/長方形 3">
          <a:extLst>
            <a:ext uri="{FF2B5EF4-FFF2-40B4-BE49-F238E27FC236}">
              <a16:creationId xmlns:a16="http://schemas.microsoft.com/office/drawing/2014/main" id="{DE189F6A-5B07-4424-9E2C-59EBBC3D73AA}"/>
            </a:ext>
          </a:extLst>
        </xdr:cNvPr>
        <xdr:cNvSpPr/>
      </xdr:nvSpPr>
      <xdr:spPr bwMode="auto">
        <a:xfrm>
          <a:off x="11786597" y="9927526"/>
          <a:ext cx="4551455" cy="129848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64225</xdr:colOff>
      <xdr:row>1</xdr:row>
      <xdr:rowOff>0</xdr:rowOff>
    </xdr:from>
    <xdr:to>
      <xdr:col>14</xdr:col>
      <xdr:colOff>560294</xdr:colOff>
      <xdr:row>10</xdr:row>
      <xdr:rowOff>358588</xdr:rowOff>
    </xdr:to>
    <xdr:sp macro="" textlink="">
      <xdr:nvSpPr>
        <xdr:cNvPr id="2" name="正方形/長方形 1">
          <a:extLst>
            <a:ext uri="{FF2B5EF4-FFF2-40B4-BE49-F238E27FC236}">
              <a16:creationId xmlns:a16="http://schemas.microsoft.com/office/drawing/2014/main" id="{A692B480-E529-40E5-B16C-84DC41C351EB}"/>
            </a:ext>
          </a:extLst>
        </xdr:cNvPr>
        <xdr:cNvSpPr/>
      </xdr:nvSpPr>
      <xdr:spPr bwMode="auto">
        <a:xfrm>
          <a:off x="11639901" y="381000"/>
          <a:ext cx="3857834" cy="340658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200703</xdr:colOff>
      <xdr:row>5</xdr:row>
      <xdr:rowOff>73057</xdr:rowOff>
    </xdr:from>
    <xdr:to>
      <xdr:col>10</xdr:col>
      <xdr:colOff>306216</xdr:colOff>
      <xdr:row>5</xdr:row>
      <xdr:rowOff>344463</xdr:rowOff>
    </xdr:to>
    <xdr:sp macro="" textlink="">
      <xdr:nvSpPr>
        <xdr:cNvPr id="3" name="正方形/長方形 2">
          <a:extLst>
            <a:ext uri="{FF2B5EF4-FFF2-40B4-BE49-F238E27FC236}">
              <a16:creationId xmlns:a16="http://schemas.microsoft.com/office/drawing/2014/main" id="{0F6DA8D4-42AA-405C-B73D-F23D78E668A1}"/>
            </a:ext>
          </a:extLst>
        </xdr:cNvPr>
        <xdr:cNvSpPr/>
      </xdr:nvSpPr>
      <xdr:spPr bwMode="auto">
        <a:xfrm>
          <a:off x="11616654" y="1590366"/>
          <a:ext cx="763816" cy="27140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128449</xdr:colOff>
      <xdr:row>33</xdr:row>
      <xdr:rowOff>478473</xdr:rowOff>
    </xdr:from>
    <xdr:to>
      <xdr:col>15</xdr:col>
      <xdr:colOff>631010</xdr:colOff>
      <xdr:row>39</xdr:row>
      <xdr:rowOff>4819</xdr:rowOff>
    </xdr:to>
    <xdr:sp macro="" textlink="">
      <xdr:nvSpPr>
        <xdr:cNvPr id="4" name="正方形/長方形 3">
          <a:extLst>
            <a:ext uri="{FF2B5EF4-FFF2-40B4-BE49-F238E27FC236}">
              <a16:creationId xmlns:a16="http://schemas.microsoft.com/office/drawing/2014/main" id="{48D8693B-A396-4399-92CA-AB981D455FF3}"/>
            </a:ext>
          </a:extLst>
        </xdr:cNvPr>
        <xdr:cNvSpPr/>
      </xdr:nvSpPr>
      <xdr:spPr bwMode="auto">
        <a:xfrm>
          <a:off x="11544400" y="10031906"/>
          <a:ext cx="4452383" cy="131661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64225</xdr:colOff>
      <xdr:row>1</xdr:row>
      <xdr:rowOff>0</xdr:rowOff>
    </xdr:from>
    <xdr:to>
      <xdr:col>15</xdr:col>
      <xdr:colOff>324971</xdr:colOff>
      <xdr:row>11</xdr:row>
      <xdr:rowOff>100853</xdr:rowOff>
    </xdr:to>
    <xdr:sp macro="" textlink="">
      <xdr:nvSpPr>
        <xdr:cNvPr id="2" name="正方形/長方形 1">
          <a:extLst>
            <a:ext uri="{FF2B5EF4-FFF2-40B4-BE49-F238E27FC236}">
              <a16:creationId xmlns:a16="http://schemas.microsoft.com/office/drawing/2014/main" id="{3D6D49FE-4ACD-4600-9926-C8080BF03FA8}"/>
            </a:ext>
          </a:extLst>
        </xdr:cNvPr>
        <xdr:cNvSpPr/>
      </xdr:nvSpPr>
      <xdr:spPr bwMode="auto">
        <a:xfrm>
          <a:off x="11639901" y="381000"/>
          <a:ext cx="4294864" cy="352985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7</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200703</xdr:colOff>
      <xdr:row>5</xdr:row>
      <xdr:rowOff>73057</xdr:rowOff>
    </xdr:from>
    <xdr:to>
      <xdr:col>10</xdr:col>
      <xdr:colOff>306216</xdr:colOff>
      <xdr:row>5</xdr:row>
      <xdr:rowOff>344463</xdr:rowOff>
    </xdr:to>
    <xdr:sp macro="" textlink="">
      <xdr:nvSpPr>
        <xdr:cNvPr id="3" name="正方形/長方形 2">
          <a:extLst>
            <a:ext uri="{FF2B5EF4-FFF2-40B4-BE49-F238E27FC236}">
              <a16:creationId xmlns:a16="http://schemas.microsoft.com/office/drawing/2014/main" id="{4C8B7DDD-4B70-47A4-BD74-041D4BC2515E}"/>
            </a:ext>
          </a:extLst>
        </xdr:cNvPr>
        <xdr:cNvSpPr/>
      </xdr:nvSpPr>
      <xdr:spPr bwMode="auto">
        <a:xfrm>
          <a:off x="11616654" y="1590366"/>
          <a:ext cx="763816" cy="27140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160562</xdr:colOff>
      <xdr:row>33</xdr:row>
      <xdr:rowOff>526641</xdr:rowOff>
    </xdr:from>
    <xdr:to>
      <xdr:col>16</xdr:col>
      <xdr:colOff>4818</xdr:colOff>
      <xdr:row>39</xdr:row>
      <xdr:rowOff>52987</xdr:rowOff>
    </xdr:to>
    <xdr:sp macro="" textlink="">
      <xdr:nvSpPr>
        <xdr:cNvPr id="4" name="正方形/長方形 3">
          <a:extLst>
            <a:ext uri="{FF2B5EF4-FFF2-40B4-BE49-F238E27FC236}">
              <a16:creationId xmlns:a16="http://schemas.microsoft.com/office/drawing/2014/main" id="{CAC70D76-9AB3-46DF-991F-47665A36EAC3}"/>
            </a:ext>
          </a:extLst>
        </xdr:cNvPr>
        <xdr:cNvSpPr/>
      </xdr:nvSpPr>
      <xdr:spPr bwMode="auto">
        <a:xfrm>
          <a:off x="11576513" y="10080074"/>
          <a:ext cx="4452383" cy="131661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64225</xdr:colOff>
      <xdr:row>1</xdr:row>
      <xdr:rowOff>0</xdr:rowOff>
    </xdr:from>
    <xdr:to>
      <xdr:col>15</xdr:col>
      <xdr:colOff>280147</xdr:colOff>
      <xdr:row>11</xdr:row>
      <xdr:rowOff>0</xdr:rowOff>
    </xdr:to>
    <xdr:sp macro="" textlink="">
      <xdr:nvSpPr>
        <xdr:cNvPr id="2" name="正方形/長方形 1">
          <a:extLst>
            <a:ext uri="{FF2B5EF4-FFF2-40B4-BE49-F238E27FC236}">
              <a16:creationId xmlns:a16="http://schemas.microsoft.com/office/drawing/2014/main" id="{4AA5BA69-98C5-47B1-8A62-DED8417743BB}"/>
            </a:ext>
          </a:extLst>
        </xdr:cNvPr>
        <xdr:cNvSpPr/>
      </xdr:nvSpPr>
      <xdr:spPr bwMode="auto">
        <a:xfrm>
          <a:off x="11639901" y="381000"/>
          <a:ext cx="4250040" cy="342900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200703</xdr:colOff>
      <xdr:row>5</xdr:row>
      <xdr:rowOff>73057</xdr:rowOff>
    </xdr:from>
    <xdr:to>
      <xdr:col>10</xdr:col>
      <xdr:colOff>306216</xdr:colOff>
      <xdr:row>5</xdr:row>
      <xdr:rowOff>344463</xdr:rowOff>
    </xdr:to>
    <xdr:sp macro="" textlink="">
      <xdr:nvSpPr>
        <xdr:cNvPr id="3" name="正方形/長方形 2">
          <a:extLst>
            <a:ext uri="{FF2B5EF4-FFF2-40B4-BE49-F238E27FC236}">
              <a16:creationId xmlns:a16="http://schemas.microsoft.com/office/drawing/2014/main" id="{D97AF374-88A0-48D8-BC09-FAFEB56A0823}"/>
            </a:ext>
          </a:extLst>
        </xdr:cNvPr>
        <xdr:cNvSpPr/>
      </xdr:nvSpPr>
      <xdr:spPr bwMode="auto">
        <a:xfrm>
          <a:off x="11616654" y="1590366"/>
          <a:ext cx="763816" cy="27140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264927</xdr:colOff>
      <xdr:row>33</xdr:row>
      <xdr:rowOff>502557</xdr:rowOff>
    </xdr:from>
    <xdr:to>
      <xdr:col>16</xdr:col>
      <xdr:colOff>109183</xdr:colOff>
      <xdr:row>39</xdr:row>
      <xdr:rowOff>28903</xdr:rowOff>
    </xdr:to>
    <xdr:sp macro="" textlink="">
      <xdr:nvSpPr>
        <xdr:cNvPr id="4" name="正方形/長方形 3">
          <a:extLst>
            <a:ext uri="{FF2B5EF4-FFF2-40B4-BE49-F238E27FC236}">
              <a16:creationId xmlns:a16="http://schemas.microsoft.com/office/drawing/2014/main" id="{9292C5BC-79B4-4C93-A1FA-D552A8B8C1F5}"/>
            </a:ext>
          </a:extLst>
        </xdr:cNvPr>
        <xdr:cNvSpPr/>
      </xdr:nvSpPr>
      <xdr:spPr bwMode="auto">
        <a:xfrm>
          <a:off x="11680878" y="10055990"/>
          <a:ext cx="4452383" cy="131661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64225</xdr:colOff>
      <xdr:row>2</xdr:row>
      <xdr:rowOff>0</xdr:rowOff>
    </xdr:from>
    <xdr:to>
      <xdr:col>15</xdr:col>
      <xdr:colOff>123265</xdr:colOff>
      <xdr:row>13</xdr:row>
      <xdr:rowOff>22412</xdr:rowOff>
    </xdr:to>
    <xdr:sp macro="" textlink="">
      <xdr:nvSpPr>
        <xdr:cNvPr id="2" name="正方形/長方形 1">
          <a:extLst>
            <a:ext uri="{FF2B5EF4-FFF2-40B4-BE49-F238E27FC236}">
              <a16:creationId xmlns:a16="http://schemas.microsoft.com/office/drawing/2014/main" id="{AEA65C59-06BC-418E-99E7-0CD9622BBB5E}"/>
            </a:ext>
          </a:extLst>
        </xdr:cNvPr>
        <xdr:cNvSpPr/>
      </xdr:nvSpPr>
      <xdr:spPr bwMode="auto">
        <a:xfrm>
          <a:off x="11639901" y="762000"/>
          <a:ext cx="4093158" cy="356347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200703</xdr:colOff>
      <xdr:row>6</xdr:row>
      <xdr:rowOff>73056</xdr:rowOff>
    </xdr:from>
    <xdr:to>
      <xdr:col>10</xdr:col>
      <xdr:colOff>306216</xdr:colOff>
      <xdr:row>6</xdr:row>
      <xdr:rowOff>344462</xdr:rowOff>
    </xdr:to>
    <xdr:sp macro="" textlink="">
      <xdr:nvSpPr>
        <xdr:cNvPr id="3" name="正方形/長方形 2">
          <a:extLst>
            <a:ext uri="{FF2B5EF4-FFF2-40B4-BE49-F238E27FC236}">
              <a16:creationId xmlns:a16="http://schemas.microsoft.com/office/drawing/2014/main" id="{C8343E01-8BDB-4275-8E11-80EF146EBC80}"/>
            </a:ext>
          </a:extLst>
        </xdr:cNvPr>
        <xdr:cNvSpPr/>
      </xdr:nvSpPr>
      <xdr:spPr bwMode="auto">
        <a:xfrm>
          <a:off x="11616654" y="1967687"/>
          <a:ext cx="763816" cy="27140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208731</xdr:colOff>
      <xdr:row>33</xdr:row>
      <xdr:rowOff>149321</xdr:rowOff>
    </xdr:from>
    <xdr:to>
      <xdr:col>16</xdr:col>
      <xdr:colOff>52987</xdr:colOff>
      <xdr:row>37</xdr:row>
      <xdr:rowOff>173409</xdr:rowOff>
    </xdr:to>
    <xdr:sp macro="" textlink="">
      <xdr:nvSpPr>
        <xdr:cNvPr id="4" name="正方形/長方形 3">
          <a:extLst>
            <a:ext uri="{FF2B5EF4-FFF2-40B4-BE49-F238E27FC236}">
              <a16:creationId xmlns:a16="http://schemas.microsoft.com/office/drawing/2014/main" id="{11B10FFE-0328-4509-9F7C-E1FA121BB1B8}"/>
            </a:ext>
          </a:extLst>
        </xdr:cNvPr>
        <xdr:cNvSpPr/>
      </xdr:nvSpPr>
      <xdr:spPr bwMode="auto">
        <a:xfrm>
          <a:off x="11624682" y="9702754"/>
          <a:ext cx="4452383" cy="131661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64225</xdr:colOff>
      <xdr:row>1</xdr:row>
      <xdr:rowOff>0</xdr:rowOff>
    </xdr:from>
    <xdr:to>
      <xdr:col>15</xdr:col>
      <xdr:colOff>145677</xdr:colOff>
      <xdr:row>11</xdr:row>
      <xdr:rowOff>89647</xdr:rowOff>
    </xdr:to>
    <xdr:sp macro="" textlink="">
      <xdr:nvSpPr>
        <xdr:cNvPr id="2" name="正方形/長方形 1">
          <a:extLst>
            <a:ext uri="{FF2B5EF4-FFF2-40B4-BE49-F238E27FC236}">
              <a16:creationId xmlns:a16="http://schemas.microsoft.com/office/drawing/2014/main" id="{2A0D0E88-6E0C-4943-9348-A2E40B6E6773}"/>
            </a:ext>
          </a:extLst>
        </xdr:cNvPr>
        <xdr:cNvSpPr/>
      </xdr:nvSpPr>
      <xdr:spPr bwMode="auto">
        <a:xfrm>
          <a:off x="11639901" y="381000"/>
          <a:ext cx="4115570" cy="3518647"/>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10</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200703</xdr:colOff>
      <xdr:row>5</xdr:row>
      <xdr:rowOff>73057</xdr:rowOff>
    </xdr:from>
    <xdr:to>
      <xdr:col>10</xdr:col>
      <xdr:colOff>306216</xdr:colOff>
      <xdr:row>5</xdr:row>
      <xdr:rowOff>344463</xdr:rowOff>
    </xdr:to>
    <xdr:sp macro="" textlink="">
      <xdr:nvSpPr>
        <xdr:cNvPr id="3" name="正方形/長方形 2">
          <a:extLst>
            <a:ext uri="{FF2B5EF4-FFF2-40B4-BE49-F238E27FC236}">
              <a16:creationId xmlns:a16="http://schemas.microsoft.com/office/drawing/2014/main" id="{B11B70AA-7E75-4E64-A9E0-0F0D374AB7D5}"/>
            </a:ext>
          </a:extLst>
        </xdr:cNvPr>
        <xdr:cNvSpPr/>
      </xdr:nvSpPr>
      <xdr:spPr bwMode="auto">
        <a:xfrm>
          <a:off x="11616654" y="1590366"/>
          <a:ext cx="763816" cy="27140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160562</xdr:colOff>
      <xdr:row>33</xdr:row>
      <xdr:rowOff>510585</xdr:rowOff>
    </xdr:from>
    <xdr:to>
      <xdr:col>16</xdr:col>
      <xdr:colOff>4818</xdr:colOff>
      <xdr:row>39</xdr:row>
      <xdr:rowOff>36931</xdr:rowOff>
    </xdr:to>
    <xdr:sp macro="" textlink="">
      <xdr:nvSpPr>
        <xdr:cNvPr id="4" name="正方形/長方形 3">
          <a:extLst>
            <a:ext uri="{FF2B5EF4-FFF2-40B4-BE49-F238E27FC236}">
              <a16:creationId xmlns:a16="http://schemas.microsoft.com/office/drawing/2014/main" id="{419D1CB0-2526-490E-84B3-3F662F872518}"/>
            </a:ext>
          </a:extLst>
        </xdr:cNvPr>
        <xdr:cNvSpPr/>
      </xdr:nvSpPr>
      <xdr:spPr bwMode="auto">
        <a:xfrm>
          <a:off x="11576513" y="10064018"/>
          <a:ext cx="4452383" cy="131661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64225</xdr:colOff>
      <xdr:row>1</xdr:row>
      <xdr:rowOff>0</xdr:rowOff>
    </xdr:from>
    <xdr:to>
      <xdr:col>15</xdr:col>
      <xdr:colOff>302559</xdr:colOff>
      <xdr:row>11</xdr:row>
      <xdr:rowOff>56029</xdr:rowOff>
    </xdr:to>
    <xdr:sp macro="" textlink="">
      <xdr:nvSpPr>
        <xdr:cNvPr id="2" name="正方形/長方形 1">
          <a:extLst>
            <a:ext uri="{FF2B5EF4-FFF2-40B4-BE49-F238E27FC236}">
              <a16:creationId xmlns:a16="http://schemas.microsoft.com/office/drawing/2014/main" id="{9F2FF18B-6ADE-4AA6-9125-E2C5E9DB6D19}"/>
            </a:ext>
          </a:extLst>
        </xdr:cNvPr>
        <xdr:cNvSpPr/>
      </xdr:nvSpPr>
      <xdr:spPr bwMode="auto">
        <a:xfrm>
          <a:off x="11639901" y="381000"/>
          <a:ext cx="4272452" cy="348502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200703</xdr:colOff>
      <xdr:row>5</xdr:row>
      <xdr:rowOff>73057</xdr:rowOff>
    </xdr:from>
    <xdr:to>
      <xdr:col>10</xdr:col>
      <xdr:colOff>306216</xdr:colOff>
      <xdr:row>5</xdr:row>
      <xdr:rowOff>344463</xdr:rowOff>
    </xdr:to>
    <xdr:sp macro="" textlink="">
      <xdr:nvSpPr>
        <xdr:cNvPr id="3" name="正方形/長方形 2">
          <a:extLst>
            <a:ext uri="{FF2B5EF4-FFF2-40B4-BE49-F238E27FC236}">
              <a16:creationId xmlns:a16="http://schemas.microsoft.com/office/drawing/2014/main" id="{8EACEDE1-CB95-4AC9-994B-686EF13A710C}"/>
            </a:ext>
          </a:extLst>
        </xdr:cNvPr>
        <xdr:cNvSpPr/>
      </xdr:nvSpPr>
      <xdr:spPr bwMode="auto">
        <a:xfrm>
          <a:off x="11616654" y="1590366"/>
          <a:ext cx="763816" cy="27140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80281</xdr:colOff>
      <xdr:row>33</xdr:row>
      <xdr:rowOff>510585</xdr:rowOff>
    </xdr:from>
    <xdr:to>
      <xdr:col>15</xdr:col>
      <xdr:colOff>582842</xdr:colOff>
      <xdr:row>39</xdr:row>
      <xdr:rowOff>36931</xdr:rowOff>
    </xdr:to>
    <xdr:sp macro="" textlink="">
      <xdr:nvSpPr>
        <xdr:cNvPr id="4" name="正方形/長方形 3">
          <a:extLst>
            <a:ext uri="{FF2B5EF4-FFF2-40B4-BE49-F238E27FC236}">
              <a16:creationId xmlns:a16="http://schemas.microsoft.com/office/drawing/2014/main" id="{BA2C798A-34D5-4C62-856D-75188A97A033}"/>
            </a:ext>
          </a:extLst>
        </xdr:cNvPr>
        <xdr:cNvSpPr/>
      </xdr:nvSpPr>
      <xdr:spPr bwMode="auto">
        <a:xfrm>
          <a:off x="11496232" y="10064018"/>
          <a:ext cx="4452383" cy="131661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64225</xdr:colOff>
      <xdr:row>1</xdr:row>
      <xdr:rowOff>0</xdr:rowOff>
    </xdr:from>
    <xdr:to>
      <xdr:col>15</xdr:col>
      <xdr:colOff>571500</xdr:colOff>
      <xdr:row>11</xdr:row>
      <xdr:rowOff>100853</xdr:rowOff>
    </xdr:to>
    <xdr:sp macro="" textlink="">
      <xdr:nvSpPr>
        <xdr:cNvPr id="2" name="正方形/長方形 1">
          <a:extLst>
            <a:ext uri="{FF2B5EF4-FFF2-40B4-BE49-F238E27FC236}">
              <a16:creationId xmlns:a16="http://schemas.microsoft.com/office/drawing/2014/main" id="{E1301600-44E3-4D77-8045-50F5CFE1CD6E}"/>
            </a:ext>
          </a:extLst>
        </xdr:cNvPr>
        <xdr:cNvSpPr/>
      </xdr:nvSpPr>
      <xdr:spPr bwMode="auto">
        <a:xfrm>
          <a:off x="11639901" y="381000"/>
          <a:ext cx="4541393" cy="352985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200703</xdr:colOff>
      <xdr:row>5</xdr:row>
      <xdr:rowOff>73057</xdr:rowOff>
    </xdr:from>
    <xdr:to>
      <xdr:col>10</xdr:col>
      <xdr:colOff>306216</xdr:colOff>
      <xdr:row>5</xdr:row>
      <xdr:rowOff>344463</xdr:rowOff>
    </xdr:to>
    <xdr:sp macro="" textlink="">
      <xdr:nvSpPr>
        <xdr:cNvPr id="3" name="正方形/長方形 2">
          <a:extLst>
            <a:ext uri="{FF2B5EF4-FFF2-40B4-BE49-F238E27FC236}">
              <a16:creationId xmlns:a16="http://schemas.microsoft.com/office/drawing/2014/main" id="{E8E3D2E1-A5CF-41C9-B665-B9148593C2F0}"/>
            </a:ext>
          </a:extLst>
        </xdr:cNvPr>
        <xdr:cNvSpPr/>
      </xdr:nvSpPr>
      <xdr:spPr bwMode="auto">
        <a:xfrm>
          <a:off x="11616654" y="1590366"/>
          <a:ext cx="763816" cy="27140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264927</xdr:colOff>
      <xdr:row>33</xdr:row>
      <xdr:rowOff>414247</xdr:rowOff>
    </xdr:from>
    <xdr:to>
      <xdr:col>16</xdr:col>
      <xdr:colOff>109183</xdr:colOff>
      <xdr:row>38</xdr:row>
      <xdr:rowOff>189464</xdr:rowOff>
    </xdr:to>
    <xdr:sp macro="" textlink="">
      <xdr:nvSpPr>
        <xdr:cNvPr id="4" name="正方形/長方形 3">
          <a:extLst>
            <a:ext uri="{FF2B5EF4-FFF2-40B4-BE49-F238E27FC236}">
              <a16:creationId xmlns:a16="http://schemas.microsoft.com/office/drawing/2014/main" id="{0A716724-2ADD-4BBC-B952-6E8C31E6FE68}"/>
            </a:ext>
          </a:extLst>
        </xdr:cNvPr>
        <xdr:cNvSpPr/>
      </xdr:nvSpPr>
      <xdr:spPr bwMode="auto">
        <a:xfrm>
          <a:off x="11680878" y="9967680"/>
          <a:ext cx="4452383" cy="131661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64225</xdr:colOff>
      <xdr:row>1</xdr:row>
      <xdr:rowOff>0</xdr:rowOff>
    </xdr:from>
    <xdr:to>
      <xdr:col>15</xdr:col>
      <xdr:colOff>11206</xdr:colOff>
      <xdr:row>11</xdr:row>
      <xdr:rowOff>100853</xdr:rowOff>
    </xdr:to>
    <xdr:sp macro="" textlink="">
      <xdr:nvSpPr>
        <xdr:cNvPr id="2" name="正方形/長方形 1">
          <a:extLst>
            <a:ext uri="{FF2B5EF4-FFF2-40B4-BE49-F238E27FC236}">
              <a16:creationId xmlns:a16="http://schemas.microsoft.com/office/drawing/2014/main" id="{D0969EA0-9D47-421B-B5EE-2286CB036A07}"/>
            </a:ext>
          </a:extLst>
        </xdr:cNvPr>
        <xdr:cNvSpPr/>
      </xdr:nvSpPr>
      <xdr:spPr bwMode="auto">
        <a:xfrm>
          <a:off x="11639901" y="381000"/>
          <a:ext cx="3981099" cy="352985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200703</xdr:colOff>
      <xdr:row>5</xdr:row>
      <xdr:rowOff>73057</xdr:rowOff>
    </xdr:from>
    <xdr:to>
      <xdr:col>10</xdr:col>
      <xdr:colOff>306216</xdr:colOff>
      <xdr:row>5</xdr:row>
      <xdr:rowOff>344463</xdr:rowOff>
    </xdr:to>
    <xdr:sp macro="" textlink="">
      <xdr:nvSpPr>
        <xdr:cNvPr id="3" name="正方形/長方形 2">
          <a:extLst>
            <a:ext uri="{FF2B5EF4-FFF2-40B4-BE49-F238E27FC236}">
              <a16:creationId xmlns:a16="http://schemas.microsoft.com/office/drawing/2014/main" id="{DE3026EC-929F-47A4-8102-07E1220E6F42}"/>
            </a:ext>
          </a:extLst>
        </xdr:cNvPr>
        <xdr:cNvSpPr/>
      </xdr:nvSpPr>
      <xdr:spPr bwMode="auto">
        <a:xfrm>
          <a:off x="11616654" y="1590366"/>
          <a:ext cx="763816" cy="27140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223115</xdr:colOff>
      <xdr:row>35</xdr:row>
      <xdr:rowOff>167718</xdr:rowOff>
    </xdr:from>
    <xdr:to>
      <xdr:col>16</xdr:col>
      <xdr:colOff>67371</xdr:colOff>
      <xdr:row>40</xdr:row>
      <xdr:rowOff>234288</xdr:rowOff>
    </xdr:to>
    <xdr:sp macro="" textlink="">
      <xdr:nvSpPr>
        <xdr:cNvPr id="4" name="正方形/長方形 3">
          <a:extLst>
            <a:ext uri="{FF2B5EF4-FFF2-40B4-BE49-F238E27FC236}">
              <a16:creationId xmlns:a16="http://schemas.microsoft.com/office/drawing/2014/main" id="{23EA1A79-9EFD-4FD6-B5AE-17E8356FF792}"/>
            </a:ext>
          </a:extLst>
        </xdr:cNvPr>
        <xdr:cNvSpPr/>
      </xdr:nvSpPr>
      <xdr:spPr bwMode="auto">
        <a:xfrm>
          <a:off x="11798791" y="10477130"/>
          <a:ext cx="4550727" cy="1299217"/>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64225</xdr:colOff>
      <xdr:row>1</xdr:row>
      <xdr:rowOff>0</xdr:rowOff>
    </xdr:from>
    <xdr:to>
      <xdr:col>15</xdr:col>
      <xdr:colOff>268941</xdr:colOff>
      <xdr:row>11</xdr:row>
      <xdr:rowOff>22412</xdr:rowOff>
    </xdr:to>
    <xdr:sp macro="" textlink="">
      <xdr:nvSpPr>
        <xdr:cNvPr id="2" name="正方形/長方形 1">
          <a:extLst>
            <a:ext uri="{FF2B5EF4-FFF2-40B4-BE49-F238E27FC236}">
              <a16:creationId xmlns:a16="http://schemas.microsoft.com/office/drawing/2014/main" id="{475290D7-A636-44D6-8166-8736628535E7}"/>
            </a:ext>
          </a:extLst>
        </xdr:cNvPr>
        <xdr:cNvSpPr/>
      </xdr:nvSpPr>
      <xdr:spPr bwMode="auto">
        <a:xfrm>
          <a:off x="11639901" y="381000"/>
          <a:ext cx="4238834" cy="345141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200703</xdr:colOff>
      <xdr:row>5</xdr:row>
      <xdr:rowOff>73057</xdr:rowOff>
    </xdr:from>
    <xdr:to>
      <xdr:col>10</xdr:col>
      <xdr:colOff>306216</xdr:colOff>
      <xdr:row>5</xdr:row>
      <xdr:rowOff>344463</xdr:rowOff>
    </xdr:to>
    <xdr:sp macro="" textlink="">
      <xdr:nvSpPr>
        <xdr:cNvPr id="3" name="正方形/長方形 2">
          <a:extLst>
            <a:ext uri="{FF2B5EF4-FFF2-40B4-BE49-F238E27FC236}">
              <a16:creationId xmlns:a16="http://schemas.microsoft.com/office/drawing/2014/main" id="{2163C376-AE63-4D46-BA0C-58B502DD957A}"/>
            </a:ext>
          </a:extLst>
        </xdr:cNvPr>
        <xdr:cNvSpPr/>
      </xdr:nvSpPr>
      <xdr:spPr bwMode="auto">
        <a:xfrm>
          <a:off x="11616654" y="1590366"/>
          <a:ext cx="763816" cy="27140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136478</xdr:colOff>
      <xdr:row>33</xdr:row>
      <xdr:rowOff>478473</xdr:rowOff>
    </xdr:from>
    <xdr:to>
      <xdr:col>15</xdr:col>
      <xdr:colOff>639039</xdr:colOff>
      <xdr:row>39</xdr:row>
      <xdr:rowOff>4819</xdr:rowOff>
    </xdr:to>
    <xdr:sp macro="" textlink="">
      <xdr:nvSpPr>
        <xdr:cNvPr id="4" name="正方形/長方形 3">
          <a:extLst>
            <a:ext uri="{FF2B5EF4-FFF2-40B4-BE49-F238E27FC236}">
              <a16:creationId xmlns:a16="http://schemas.microsoft.com/office/drawing/2014/main" id="{BB523AD6-8BB0-4058-8A61-A329284AE8E5}"/>
            </a:ext>
          </a:extLst>
        </xdr:cNvPr>
        <xdr:cNvSpPr/>
      </xdr:nvSpPr>
      <xdr:spPr bwMode="auto">
        <a:xfrm>
          <a:off x="11552429" y="10031906"/>
          <a:ext cx="4452383" cy="131661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64225</xdr:colOff>
      <xdr:row>1</xdr:row>
      <xdr:rowOff>0</xdr:rowOff>
    </xdr:from>
    <xdr:to>
      <xdr:col>15</xdr:col>
      <xdr:colOff>481853</xdr:colOff>
      <xdr:row>11</xdr:row>
      <xdr:rowOff>190500</xdr:rowOff>
    </xdr:to>
    <xdr:sp macro="" textlink="">
      <xdr:nvSpPr>
        <xdr:cNvPr id="2" name="正方形/長方形 1">
          <a:extLst>
            <a:ext uri="{FF2B5EF4-FFF2-40B4-BE49-F238E27FC236}">
              <a16:creationId xmlns:a16="http://schemas.microsoft.com/office/drawing/2014/main" id="{B3638A6E-F861-4D5E-8262-1C5EC7AD5E96}"/>
            </a:ext>
          </a:extLst>
        </xdr:cNvPr>
        <xdr:cNvSpPr/>
      </xdr:nvSpPr>
      <xdr:spPr bwMode="auto">
        <a:xfrm>
          <a:off x="11639901" y="381000"/>
          <a:ext cx="4451746" cy="361950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200703</xdr:colOff>
      <xdr:row>5</xdr:row>
      <xdr:rowOff>73057</xdr:rowOff>
    </xdr:from>
    <xdr:to>
      <xdr:col>10</xdr:col>
      <xdr:colOff>306216</xdr:colOff>
      <xdr:row>5</xdr:row>
      <xdr:rowOff>344463</xdr:rowOff>
    </xdr:to>
    <xdr:sp macro="" textlink="">
      <xdr:nvSpPr>
        <xdr:cNvPr id="3" name="正方形/長方形 2">
          <a:extLst>
            <a:ext uri="{FF2B5EF4-FFF2-40B4-BE49-F238E27FC236}">
              <a16:creationId xmlns:a16="http://schemas.microsoft.com/office/drawing/2014/main" id="{4199AD43-1B28-4E23-8C42-A4748F23EBA1}"/>
            </a:ext>
          </a:extLst>
        </xdr:cNvPr>
        <xdr:cNvSpPr/>
      </xdr:nvSpPr>
      <xdr:spPr bwMode="auto">
        <a:xfrm>
          <a:off x="11616654" y="1590366"/>
          <a:ext cx="763816" cy="27140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168590</xdr:colOff>
      <xdr:row>33</xdr:row>
      <xdr:rowOff>478473</xdr:rowOff>
    </xdr:from>
    <xdr:to>
      <xdr:col>16</xdr:col>
      <xdr:colOff>12846</xdr:colOff>
      <xdr:row>39</xdr:row>
      <xdr:rowOff>4819</xdr:rowOff>
    </xdr:to>
    <xdr:sp macro="" textlink="">
      <xdr:nvSpPr>
        <xdr:cNvPr id="4" name="正方形/長方形 3">
          <a:extLst>
            <a:ext uri="{FF2B5EF4-FFF2-40B4-BE49-F238E27FC236}">
              <a16:creationId xmlns:a16="http://schemas.microsoft.com/office/drawing/2014/main" id="{5BFB39E4-AE24-49A3-8940-F1559083D0BF}"/>
            </a:ext>
          </a:extLst>
        </xdr:cNvPr>
        <xdr:cNvSpPr/>
      </xdr:nvSpPr>
      <xdr:spPr bwMode="auto">
        <a:xfrm>
          <a:off x="11584541" y="10031906"/>
          <a:ext cx="4452383" cy="131661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サービス提供時間が</a:t>
          </a:r>
          <a:r>
            <a:rPr kumimoji="1" lang="en-US" altLang="ja-JP" sz="1800" b="1">
              <a:latin typeface="BIZ UDPゴシック" panose="020B0400000000000000" pitchFamily="50" charset="-128"/>
              <a:ea typeface="BIZ UDPゴシック" panose="020B0400000000000000" pitchFamily="50" charset="-128"/>
            </a:rPr>
            <a:t>1</a:t>
          </a:r>
          <a:r>
            <a:rPr kumimoji="1" lang="ja-JP" altLang="en-US" sz="1800" b="1">
              <a:latin typeface="BIZ UDPゴシック" panose="020B0400000000000000" pitchFamily="50" charset="-128"/>
              <a:ea typeface="BIZ UDPゴシック" panose="020B0400000000000000" pitchFamily="50" charset="-128"/>
            </a:rPr>
            <a:t>時間以上の場合は、</a:t>
          </a:r>
          <a:endParaRPr kumimoji="1" lang="en-US" altLang="ja-JP" sz="1800" b="1">
            <a:latin typeface="BIZ UDPゴシック" panose="020B0400000000000000" pitchFamily="50" charset="-128"/>
            <a:ea typeface="BIZ UDPゴシック" panose="020B0400000000000000" pitchFamily="50" charset="-128"/>
          </a:endParaRPr>
        </a:p>
        <a:p>
          <a:pPr algn="l"/>
          <a:r>
            <a:rPr kumimoji="1" lang="ja-JP" altLang="en-US" sz="1800" b="1">
              <a:latin typeface="BIZ UDPゴシック" panose="020B0400000000000000" pitchFamily="50" charset="-128"/>
              <a:ea typeface="BIZ UDPゴシック" panose="020B0400000000000000" pitchFamily="50" charset="-128"/>
            </a:rPr>
            <a:t>基本報酬を直接入力してください。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170598</xdr:colOff>
      <xdr:row>9</xdr:row>
      <xdr:rowOff>27296</xdr:rowOff>
    </xdr:from>
    <xdr:to>
      <xdr:col>18</xdr:col>
      <xdr:colOff>523032</xdr:colOff>
      <xdr:row>13</xdr:row>
      <xdr:rowOff>129654</xdr:rowOff>
    </xdr:to>
    <xdr:sp macro="" textlink="">
      <xdr:nvSpPr>
        <xdr:cNvPr id="2" name="正方形/長方形 1">
          <a:extLst>
            <a:ext uri="{FF2B5EF4-FFF2-40B4-BE49-F238E27FC236}">
              <a16:creationId xmlns:a16="http://schemas.microsoft.com/office/drawing/2014/main" id="{C8783BC1-9521-4FE3-A33D-FE4EFA785968}"/>
            </a:ext>
          </a:extLst>
        </xdr:cNvPr>
        <xdr:cNvSpPr/>
      </xdr:nvSpPr>
      <xdr:spPr bwMode="auto">
        <a:xfrm>
          <a:off x="8843750" y="2299648"/>
          <a:ext cx="3627897" cy="111229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en-US" altLang="ja-JP" sz="2000" b="1">
              <a:latin typeface="BIZ UDPゴシック" panose="020B0400000000000000" pitchFamily="50" charset="-128"/>
              <a:ea typeface="BIZ UDPゴシック" panose="020B0400000000000000" pitchFamily="50" charset="-128"/>
            </a:rPr>
            <a:t>×</a:t>
          </a:r>
          <a:r>
            <a:rPr kumimoji="1" lang="ja-JP" altLang="en-US" sz="2000" b="1">
              <a:latin typeface="BIZ UDPゴシック" panose="020B0400000000000000" pitchFamily="50" charset="-128"/>
              <a:ea typeface="BIZ UDPゴシック" panose="020B0400000000000000" pitchFamily="50" charset="-128"/>
            </a:rPr>
            <a:t>が表示された場合は補助金上限額を超えています</a:t>
          </a:r>
          <a:endParaRPr kumimoji="1" lang="en-US" altLang="ja-JP"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42FF3-A57E-4F2D-B578-6639B35DEA08}">
  <sheetPr codeName="Sheet1">
    <tabColor rgb="FFFF0000"/>
  </sheetPr>
  <dimension ref="A1:BW41"/>
  <sheetViews>
    <sheetView view="pageBreakPreview" zoomScaleNormal="85" zoomScaleSheetLayoutView="100" workbookViewId="0">
      <selection activeCell="V13" sqref="V13:BW13"/>
    </sheetView>
  </sheetViews>
  <sheetFormatPr defaultColWidth="8.75" defaultRowHeight="30" customHeight="1"/>
  <cols>
    <col min="1" max="20" width="1.625" style="1" customWidth="1"/>
    <col min="21" max="75" width="1.625" style="2" customWidth="1"/>
    <col min="76" max="79" width="10.625" style="1" customWidth="1"/>
    <col min="80" max="16384" width="8.75" style="1"/>
  </cols>
  <sheetData>
    <row r="1" spans="1:75" ht="24.95" customHeight="1"/>
    <row r="2" spans="1:75" ht="24.95" customHeight="1">
      <c r="A2" s="64" t="s">
        <v>102</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row>
    <row r="3" spans="1:75" s="10" customFormat="1" ht="24.95" customHeight="1">
      <c r="A3" s="74" t="s">
        <v>131</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row>
    <row r="4" spans="1:75" ht="24.95" customHeight="1"/>
    <row r="5" spans="1:75" ht="24.95" customHeight="1">
      <c r="A5" s="65" t="s">
        <v>0</v>
      </c>
      <c r="B5" s="65"/>
      <c r="C5" s="65"/>
      <c r="D5" s="65"/>
      <c r="E5" s="65"/>
      <c r="F5" s="65"/>
      <c r="G5" s="65"/>
      <c r="H5" s="65"/>
      <c r="I5" s="65"/>
      <c r="J5" s="65"/>
      <c r="K5" s="65"/>
      <c r="L5" s="65"/>
      <c r="M5" s="65"/>
      <c r="N5" s="65"/>
      <c r="O5" s="65"/>
      <c r="P5" s="65"/>
      <c r="Q5" s="65"/>
      <c r="R5" s="65"/>
      <c r="S5" s="65"/>
      <c r="T5" s="65"/>
      <c r="U5" s="65"/>
      <c r="BO5" s="66"/>
      <c r="BP5" s="66"/>
      <c r="BQ5" s="66"/>
      <c r="BR5" s="66"/>
      <c r="BS5" s="66"/>
      <c r="BT5" s="66"/>
      <c r="BU5" s="66"/>
    </row>
    <row r="6" spans="1:75" ht="24.95" customHeight="1">
      <c r="A6" s="67" t="s">
        <v>65</v>
      </c>
      <c r="B6" s="68"/>
      <c r="C6" s="68"/>
      <c r="D6" s="68"/>
      <c r="E6" s="68"/>
      <c r="F6" s="68"/>
      <c r="G6" s="68"/>
      <c r="H6" s="69"/>
      <c r="I6" s="60" t="s">
        <v>1</v>
      </c>
      <c r="J6" s="61"/>
      <c r="K6" s="61"/>
      <c r="L6" s="61"/>
      <c r="M6" s="61"/>
      <c r="N6" s="61"/>
      <c r="O6" s="61"/>
      <c r="P6" s="61"/>
      <c r="Q6" s="61"/>
      <c r="R6" s="61"/>
      <c r="S6" s="61"/>
      <c r="T6" s="61"/>
      <c r="U6" s="62"/>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row>
    <row r="7" spans="1:75" ht="30" customHeight="1">
      <c r="A7" s="70"/>
      <c r="B7" s="71"/>
      <c r="C7" s="71"/>
      <c r="D7" s="71"/>
      <c r="E7" s="71"/>
      <c r="F7" s="71"/>
      <c r="G7" s="71"/>
      <c r="H7" s="72"/>
      <c r="I7" s="60" t="s">
        <v>2</v>
      </c>
      <c r="J7" s="61"/>
      <c r="K7" s="61"/>
      <c r="L7" s="61"/>
      <c r="M7" s="61"/>
      <c r="N7" s="61"/>
      <c r="O7" s="61"/>
      <c r="P7" s="61"/>
      <c r="Q7" s="61"/>
      <c r="R7" s="61"/>
      <c r="S7" s="61"/>
      <c r="T7" s="61"/>
      <c r="U7" s="62"/>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row>
    <row r="8" spans="1:75" ht="24.95" customHeight="1">
      <c r="A8" s="54" t="s">
        <v>66</v>
      </c>
      <c r="B8" s="55"/>
      <c r="C8" s="55"/>
      <c r="D8" s="55"/>
      <c r="E8" s="55"/>
      <c r="F8" s="55"/>
      <c r="G8" s="55"/>
      <c r="H8" s="56"/>
      <c r="I8" s="60" t="s">
        <v>3</v>
      </c>
      <c r="J8" s="61"/>
      <c r="K8" s="61"/>
      <c r="L8" s="61"/>
      <c r="M8" s="61"/>
      <c r="N8" s="61"/>
      <c r="O8" s="61"/>
      <c r="P8" s="61"/>
      <c r="Q8" s="61"/>
      <c r="R8" s="61"/>
      <c r="S8" s="61"/>
      <c r="T8" s="61"/>
      <c r="U8" s="62"/>
      <c r="V8" s="78"/>
      <c r="W8" s="78"/>
      <c r="X8" s="78"/>
      <c r="Y8" s="78"/>
      <c r="Z8" s="28" t="s">
        <v>4</v>
      </c>
      <c r="AA8" s="79"/>
      <c r="AB8" s="79"/>
      <c r="AC8" s="79"/>
      <c r="AD8" s="79"/>
      <c r="AE8" s="79"/>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row>
    <row r="9" spans="1:75" ht="42" customHeight="1">
      <c r="A9" s="75"/>
      <c r="B9" s="76"/>
      <c r="C9" s="76"/>
      <c r="D9" s="76"/>
      <c r="E9" s="76"/>
      <c r="F9" s="76"/>
      <c r="G9" s="76"/>
      <c r="H9" s="77"/>
      <c r="I9" s="80" t="s">
        <v>5</v>
      </c>
      <c r="J9" s="81"/>
      <c r="K9" s="81"/>
      <c r="L9" s="81"/>
      <c r="M9" s="81"/>
      <c r="N9" s="81"/>
      <c r="O9" s="81"/>
      <c r="P9" s="81"/>
      <c r="Q9" s="81"/>
      <c r="R9" s="81"/>
      <c r="S9" s="81"/>
      <c r="T9" s="81"/>
      <c r="U9" s="82"/>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row>
    <row r="10" spans="1:75" ht="24.95" customHeight="1">
      <c r="A10" s="57"/>
      <c r="B10" s="58"/>
      <c r="C10" s="58"/>
      <c r="D10" s="58"/>
      <c r="E10" s="58"/>
      <c r="F10" s="58"/>
      <c r="G10" s="58"/>
      <c r="H10" s="59"/>
      <c r="I10" s="60" t="s">
        <v>6</v>
      </c>
      <c r="J10" s="61"/>
      <c r="K10" s="61"/>
      <c r="L10" s="61"/>
      <c r="M10" s="61"/>
      <c r="N10" s="61"/>
      <c r="O10" s="61"/>
      <c r="P10" s="61"/>
      <c r="Q10" s="61"/>
      <c r="R10" s="61"/>
      <c r="S10" s="61"/>
      <c r="T10" s="61"/>
      <c r="U10" s="62"/>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c r="BE10" s="83"/>
      <c r="BF10" s="83"/>
      <c r="BG10" s="83"/>
      <c r="BH10" s="83"/>
      <c r="BI10" s="83"/>
      <c r="BJ10" s="83"/>
      <c r="BK10" s="83"/>
      <c r="BL10" s="83"/>
      <c r="BM10" s="83"/>
      <c r="BN10" s="83"/>
      <c r="BO10" s="83"/>
      <c r="BP10" s="83"/>
      <c r="BQ10" s="83"/>
      <c r="BR10" s="83"/>
      <c r="BS10" s="83"/>
      <c r="BT10" s="83"/>
      <c r="BU10" s="83"/>
      <c r="BV10" s="83"/>
      <c r="BW10" s="83"/>
    </row>
    <row r="11" spans="1:75" ht="24.95" customHeight="1">
      <c r="A11" s="54" t="s">
        <v>67</v>
      </c>
      <c r="B11" s="55"/>
      <c r="C11" s="55"/>
      <c r="D11" s="55"/>
      <c r="E11" s="55"/>
      <c r="F11" s="55"/>
      <c r="G11" s="55"/>
      <c r="H11" s="56"/>
      <c r="I11" s="60" t="s">
        <v>7</v>
      </c>
      <c r="J11" s="61"/>
      <c r="K11" s="61"/>
      <c r="L11" s="61"/>
      <c r="M11" s="61"/>
      <c r="N11" s="61"/>
      <c r="O11" s="61"/>
      <c r="P11" s="61"/>
      <c r="Q11" s="61"/>
      <c r="R11" s="61"/>
      <c r="S11" s="61"/>
      <c r="T11" s="61"/>
      <c r="U11" s="62"/>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c r="BW11" s="63"/>
    </row>
    <row r="12" spans="1:75" ht="24.95" customHeight="1">
      <c r="A12" s="57"/>
      <c r="B12" s="58"/>
      <c r="C12" s="58"/>
      <c r="D12" s="58"/>
      <c r="E12" s="58"/>
      <c r="F12" s="58"/>
      <c r="G12" s="58"/>
      <c r="H12" s="59"/>
      <c r="I12" s="60" t="s">
        <v>8</v>
      </c>
      <c r="J12" s="61"/>
      <c r="K12" s="61"/>
      <c r="L12" s="61"/>
      <c r="M12" s="61"/>
      <c r="N12" s="61"/>
      <c r="O12" s="61"/>
      <c r="P12" s="61"/>
      <c r="Q12" s="61"/>
      <c r="R12" s="61"/>
      <c r="S12" s="61"/>
      <c r="T12" s="61"/>
      <c r="U12" s="62"/>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row>
    <row r="13" spans="1:75" ht="24.95" customHeight="1">
      <c r="A13" s="84" t="s">
        <v>9</v>
      </c>
      <c r="B13" s="84"/>
      <c r="C13" s="84"/>
      <c r="D13" s="84"/>
      <c r="E13" s="84"/>
      <c r="F13" s="84"/>
      <c r="G13" s="84"/>
      <c r="H13" s="84"/>
      <c r="I13" s="84"/>
      <c r="J13" s="84"/>
      <c r="K13" s="84"/>
      <c r="L13" s="84"/>
      <c r="M13" s="84"/>
      <c r="N13" s="84"/>
      <c r="O13" s="84"/>
      <c r="P13" s="84"/>
      <c r="Q13" s="84"/>
      <c r="R13" s="84"/>
      <c r="S13" s="84"/>
      <c r="T13" s="84"/>
      <c r="U13" s="84"/>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row>
    <row r="14" spans="1:75" ht="24.95" customHeight="1">
      <c r="A14" s="86" t="s">
        <v>10</v>
      </c>
      <c r="B14" s="87"/>
      <c r="C14" s="87"/>
      <c r="D14" s="87"/>
      <c r="E14" s="87"/>
      <c r="F14" s="87"/>
      <c r="G14" s="87"/>
      <c r="H14" s="88"/>
      <c r="I14" s="60" t="s">
        <v>11</v>
      </c>
      <c r="J14" s="61"/>
      <c r="K14" s="61"/>
      <c r="L14" s="61"/>
      <c r="M14" s="61"/>
      <c r="N14" s="61"/>
      <c r="O14" s="61"/>
      <c r="P14" s="61"/>
      <c r="Q14" s="61"/>
      <c r="R14" s="61"/>
      <c r="S14" s="61"/>
      <c r="T14" s="61"/>
      <c r="U14" s="62"/>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row>
    <row r="15" spans="1:75" ht="24.95" customHeight="1">
      <c r="A15" s="89"/>
      <c r="B15" s="90"/>
      <c r="C15" s="90"/>
      <c r="D15" s="90"/>
      <c r="E15" s="90"/>
      <c r="F15" s="90"/>
      <c r="G15" s="90"/>
      <c r="H15" s="91"/>
      <c r="I15" s="60" t="s">
        <v>8</v>
      </c>
      <c r="J15" s="61"/>
      <c r="K15" s="61"/>
      <c r="L15" s="61"/>
      <c r="M15" s="61"/>
      <c r="N15" s="61"/>
      <c r="O15" s="61"/>
      <c r="P15" s="61"/>
      <c r="Q15" s="61"/>
      <c r="R15" s="61"/>
      <c r="S15" s="61"/>
      <c r="T15" s="61"/>
      <c r="U15" s="62"/>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row>
    <row r="16" spans="1:75" ht="24.95" customHeight="1">
      <c r="A16" s="67" t="s">
        <v>12</v>
      </c>
      <c r="B16" s="68"/>
      <c r="C16" s="68"/>
      <c r="D16" s="68"/>
      <c r="E16" s="68"/>
      <c r="F16" s="68"/>
      <c r="G16" s="68"/>
      <c r="H16" s="69"/>
      <c r="I16" s="60" t="s">
        <v>13</v>
      </c>
      <c r="J16" s="61"/>
      <c r="K16" s="61"/>
      <c r="L16" s="61"/>
      <c r="M16" s="61"/>
      <c r="N16" s="61"/>
      <c r="O16" s="61"/>
      <c r="P16" s="61"/>
      <c r="Q16" s="61"/>
      <c r="R16" s="61"/>
      <c r="S16" s="61"/>
      <c r="T16" s="61"/>
      <c r="U16" s="62"/>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row>
    <row r="17" spans="1:75" ht="24.95" customHeight="1">
      <c r="A17" s="70"/>
      <c r="B17" s="71"/>
      <c r="C17" s="71"/>
      <c r="D17" s="71"/>
      <c r="E17" s="71"/>
      <c r="F17" s="71"/>
      <c r="G17" s="71"/>
      <c r="H17" s="72"/>
      <c r="I17" s="60" t="s">
        <v>14</v>
      </c>
      <c r="J17" s="61"/>
      <c r="K17" s="61"/>
      <c r="L17" s="61"/>
      <c r="M17" s="61"/>
      <c r="N17" s="61"/>
      <c r="O17" s="61"/>
      <c r="P17" s="61"/>
      <c r="Q17" s="61"/>
      <c r="R17" s="61"/>
      <c r="S17" s="61"/>
      <c r="T17" s="61"/>
      <c r="U17" s="62"/>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row>
    <row r="18" spans="1:75" ht="24.95" customHeight="1">
      <c r="A18" s="92" t="s">
        <v>15</v>
      </c>
      <c r="B18" s="92"/>
      <c r="C18" s="92"/>
      <c r="D18" s="92"/>
      <c r="E18" s="92"/>
      <c r="F18" s="92"/>
      <c r="G18" s="92"/>
      <c r="H18" s="92"/>
      <c r="I18" s="92"/>
      <c r="J18" s="92"/>
      <c r="K18" s="92"/>
      <c r="L18" s="92"/>
      <c r="M18" s="92"/>
      <c r="N18" s="92"/>
      <c r="O18" s="92"/>
      <c r="P18" s="92"/>
      <c r="Q18" s="92"/>
      <c r="R18" s="92"/>
      <c r="S18" s="92"/>
      <c r="T18" s="92"/>
      <c r="U18" s="92"/>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row>
    <row r="19" spans="1:75" ht="24.95" customHeight="1">
      <c r="A19" s="84" t="s">
        <v>16</v>
      </c>
      <c r="B19" s="84"/>
      <c r="C19" s="84"/>
      <c r="D19" s="84"/>
      <c r="E19" s="84"/>
      <c r="F19" s="84"/>
      <c r="G19" s="84"/>
      <c r="H19" s="84"/>
      <c r="I19" s="84"/>
      <c r="J19" s="84"/>
      <c r="K19" s="84"/>
      <c r="L19" s="84"/>
      <c r="M19" s="84"/>
      <c r="N19" s="84"/>
      <c r="O19" s="84"/>
      <c r="P19" s="84"/>
      <c r="Q19" s="84"/>
      <c r="R19" s="84"/>
      <c r="S19" s="84"/>
      <c r="T19" s="84"/>
      <c r="U19" s="84"/>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row>
    <row r="20" spans="1:75" ht="24.95" customHeight="1">
      <c r="A20" s="84" t="s">
        <v>17</v>
      </c>
      <c r="B20" s="84"/>
      <c r="C20" s="84"/>
      <c r="D20" s="84"/>
      <c r="E20" s="84"/>
      <c r="F20" s="84"/>
      <c r="G20" s="84"/>
      <c r="H20" s="84"/>
      <c r="I20" s="84"/>
      <c r="J20" s="84"/>
      <c r="K20" s="84"/>
      <c r="L20" s="84"/>
      <c r="M20" s="84"/>
      <c r="N20" s="84"/>
      <c r="O20" s="84"/>
      <c r="P20" s="84"/>
      <c r="Q20" s="84"/>
      <c r="R20" s="84"/>
      <c r="S20" s="84"/>
      <c r="T20" s="84"/>
      <c r="U20" s="84"/>
      <c r="V20" s="96" t="s">
        <v>18</v>
      </c>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c r="BP20" s="96"/>
      <c r="BQ20" s="96"/>
      <c r="BR20" s="96"/>
      <c r="BS20" s="96"/>
      <c r="BT20" s="96"/>
      <c r="BU20" s="96"/>
      <c r="BV20" s="96"/>
      <c r="BW20" s="96"/>
    </row>
    <row r="21" spans="1:75" s="10" customFormat="1" ht="24.95" customHeight="1">
      <c r="A21" s="92" t="s">
        <v>101</v>
      </c>
      <c r="B21" s="92"/>
      <c r="C21" s="92"/>
      <c r="D21" s="92"/>
      <c r="E21" s="92"/>
      <c r="F21" s="92"/>
      <c r="G21" s="92"/>
      <c r="H21" s="92"/>
      <c r="I21" s="92"/>
      <c r="J21" s="92"/>
      <c r="K21" s="92"/>
      <c r="L21" s="92"/>
      <c r="M21" s="92"/>
      <c r="N21" s="92"/>
      <c r="O21" s="92"/>
      <c r="P21" s="92"/>
      <c r="Q21" s="92"/>
      <c r="R21" s="92"/>
      <c r="S21" s="92"/>
      <c r="T21" s="92"/>
      <c r="U21" s="92"/>
      <c r="V21" s="93" t="s">
        <v>140</v>
      </c>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c r="BL21" s="94"/>
      <c r="BM21" s="94"/>
      <c r="BN21" s="94"/>
      <c r="BO21" s="94"/>
      <c r="BP21" s="94"/>
      <c r="BQ21" s="94"/>
      <c r="BR21" s="94"/>
      <c r="BS21" s="94"/>
      <c r="BT21" s="94"/>
      <c r="BU21" s="94"/>
      <c r="BV21" s="94"/>
      <c r="BW21" s="95"/>
    </row>
    <row r="22" spans="1:75" ht="24.95" customHeight="1"/>
    <row r="23" spans="1:75" ht="24.95" customHeight="1"/>
    <row r="24" spans="1:75" ht="24.95" customHeight="1"/>
    <row r="25" spans="1:75" ht="24.95" customHeight="1"/>
    <row r="26" spans="1:75" ht="24.95" customHeight="1"/>
    <row r="27" spans="1:75" ht="24.95" customHeight="1"/>
    <row r="28" spans="1:75" ht="24.95" customHeight="1"/>
    <row r="29" spans="1:75" ht="24.95" customHeight="1"/>
    <row r="30" spans="1:75" ht="24.95" customHeight="1"/>
    <row r="31" spans="1:75" ht="24.95" customHeight="1"/>
    <row r="32" spans="1:75"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sheetData>
  <sheetProtection sheet="1" selectLockedCells="1"/>
  <mergeCells count="42">
    <mergeCell ref="A21:U21"/>
    <mergeCell ref="V21:BW21"/>
    <mergeCell ref="A18:U18"/>
    <mergeCell ref="V18:BW18"/>
    <mergeCell ref="A19:U19"/>
    <mergeCell ref="V19:BW19"/>
    <mergeCell ref="A20:U20"/>
    <mergeCell ref="V20:BW20"/>
    <mergeCell ref="V16:BW16"/>
    <mergeCell ref="I17:U17"/>
    <mergeCell ref="V17:BW17"/>
    <mergeCell ref="A13:U13"/>
    <mergeCell ref="V13:BW13"/>
    <mergeCell ref="A14:H15"/>
    <mergeCell ref="I14:U14"/>
    <mergeCell ref="V14:BW14"/>
    <mergeCell ref="I15:U15"/>
    <mergeCell ref="V15:BW15"/>
    <mergeCell ref="A16:H17"/>
    <mergeCell ref="I16:U16"/>
    <mergeCell ref="A8:H10"/>
    <mergeCell ref="I8:U8"/>
    <mergeCell ref="V8:Y8"/>
    <mergeCell ref="AA8:AE8"/>
    <mergeCell ref="I9:U9"/>
    <mergeCell ref="V9:BW9"/>
    <mergeCell ref="I10:U10"/>
    <mergeCell ref="V10:BW10"/>
    <mergeCell ref="A2:BW2"/>
    <mergeCell ref="A5:U5"/>
    <mergeCell ref="BO5:BU5"/>
    <mergeCell ref="A6:H7"/>
    <mergeCell ref="I6:U6"/>
    <mergeCell ref="V6:BW6"/>
    <mergeCell ref="I7:U7"/>
    <mergeCell ref="V7:BW7"/>
    <mergeCell ref="A3:BW3"/>
    <mergeCell ref="A11:H12"/>
    <mergeCell ref="I11:U11"/>
    <mergeCell ref="V11:BW11"/>
    <mergeCell ref="I12:U12"/>
    <mergeCell ref="V12:BW12"/>
  </mergeCells>
  <phoneticPr fontId="3"/>
  <pageMargins left="0.7" right="0.7" top="0.75" bottom="0.75" header="0.3" footer="0.3"/>
  <pageSetup paperSize="9" scale="56" orientation="portrait" copies="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70ED9-789F-4D22-ACEB-E6F15F67D035}">
  <sheetPr codeName="Sheet2">
    <tabColor theme="9" tint="0.59999389629810485"/>
  </sheetPr>
  <dimension ref="A1:S119"/>
  <sheetViews>
    <sheetView view="pageBreakPreview" topLeftCell="A17" zoomScale="70" zoomScaleNormal="100" zoomScaleSheetLayoutView="70" workbookViewId="0">
      <selection activeCell="R43" sqref="R43"/>
    </sheetView>
  </sheetViews>
  <sheetFormatPr defaultColWidth="8.75" defaultRowHeight="30" customHeight="1"/>
  <cols>
    <col min="1" max="1" width="20.75" style="29" customWidth="1"/>
    <col min="2" max="2" width="14.625" style="29" bestFit="1" customWidth="1"/>
    <col min="3" max="3" width="14.375" style="29" bestFit="1" customWidth="1"/>
    <col min="4" max="5" width="16.875" style="29" bestFit="1" customWidth="1"/>
    <col min="6" max="6" width="40" style="29" bestFit="1" customWidth="1"/>
    <col min="7" max="7" width="14.125" style="29" bestFit="1" customWidth="1"/>
    <col min="8" max="8" width="12.875" style="29" customWidth="1"/>
    <col min="9" max="10" width="12.25" style="29" bestFit="1" customWidth="1"/>
    <col min="11" max="16" width="8.75" style="29"/>
    <col min="17" max="18" width="8.75" style="30"/>
    <col min="19" max="19" width="9" style="30" bestFit="1" customWidth="1"/>
    <col min="20" max="16384" width="8.75" style="29"/>
  </cols>
  <sheetData>
    <row r="1" spans="1:19" ht="30" customHeight="1">
      <c r="A1" s="29" t="s">
        <v>103</v>
      </c>
      <c r="H1" s="101" t="s">
        <v>20</v>
      </c>
      <c r="I1" s="101"/>
      <c r="J1" s="101"/>
    </row>
    <row r="2" spans="1:19" ht="30" customHeight="1">
      <c r="A2" s="31" t="s">
        <v>185</v>
      </c>
      <c r="Q2" s="32"/>
      <c r="R2" s="33" t="s">
        <v>77</v>
      </c>
      <c r="S2" s="33" t="s">
        <v>76</v>
      </c>
    </row>
    <row r="3" spans="1:19" ht="15" customHeight="1">
      <c r="Q3" s="4" t="s">
        <v>141</v>
      </c>
      <c r="R3" s="32">
        <f>COUNTIF($C$16:$C$45,Q3)+COUNTIF($C$50:$C$64,Q3)+COUNTIF($C$69:$C$98,Q3)+COUNTIF($C$103:$C$107,Q3)</f>
        <v>0</v>
      </c>
      <c r="S3" s="32">
        <f>SUMIF($C$16:$C$45,Q3,$G$16:$G$45)+SUMIF($C$50:$C$64,Q3,$G$50:$G$64)+SUMIF($C$69:$C$98,Q3,$G$69:$G$98)+SUMIF($C$103:$C$107,Q3,$F$103:$F$107)</f>
        <v>0</v>
      </c>
    </row>
    <row r="4" spans="1:19" ht="30" customHeight="1">
      <c r="A4" s="103" t="s">
        <v>98</v>
      </c>
      <c r="B4" s="103"/>
      <c r="C4" s="103"/>
      <c r="D4" s="103"/>
      <c r="E4" s="103"/>
      <c r="F4" s="103"/>
      <c r="G4" s="103"/>
      <c r="H4" s="103"/>
      <c r="I4" s="103"/>
      <c r="J4" s="103"/>
      <c r="Q4" s="4" t="s">
        <v>142</v>
      </c>
      <c r="R4" s="32">
        <f t="shared" ref="R4:R47" si="0">COUNTIF($C$16:$C$45,Q4)+COUNTIF($C$50:$C$64,Q4)+COUNTIF($C$69:$C$98,Q4)+COUNTIF($C$103:$C$107,Q4)</f>
        <v>0</v>
      </c>
      <c r="S4" s="32">
        <f t="shared" ref="S4:S47" si="1">SUMIF($C$16:$C$45,Q4,$G$16:$G$45)+SUMIF($C$50:$C$64,Q4,$G$50:$G$64)+SUMIF($C$69:$C$98,Q4,$G$69:$G$98)+SUMIF($C$103:$C$107,Q4,$F$103:$F$107)</f>
        <v>0</v>
      </c>
    </row>
    <row r="5" spans="1:19" ht="15" customHeight="1">
      <c r="Q5" s="4" t="s">
        <v>143</v>
      </c>
      <c r="R5" s="32">
        <f t="shared" si="0"/>
        <v>0</v>
      </c>
      <c r="S5" s="32">
        <f t="shared" si="1"/>
        <v>0</v>
      </c>
    </row>
    <row r="6" spans="1:19" ht="30" customHeight="1">
      <c r="A6" s="34" t="s">
        <v>21</v>
      </c>
      <c r="B6" s="35"/>
      <c r="C6" s="100"/>
      <c r="D6" s="100"/>
      <c r="E6" s="100"/>
      <c r="F6" s="100"/>
      <c r="G6" s="100"/>
      <c r="H6" s="100"/>
      <c r="I6" s="100"/>
      <c r="Q6" s="4" t="s">
        <v>144</v>
      </c>
      <c r="R6" s="32">
        <f t="shared" si="0"/>
        <v>0</v>
      </c>
      <c r="S6" s="32">
        <f t="shared" si="1"/>
        <v>0</v>
      </c>
    </row>
    <row r="7" spans="1:19"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ht="30" customHeight="1">
      <c r="A11" s="36" t="s">
        <v>101</v>
      </c>
      <c r="B11" s="10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102"/>
      <c r="D11" s="102"/>
      <c r="E11" s="102"/>
      <c r="F11" s="102"/>
      <c r="G11" s="102"/>
      <c r="H11" s="102"/>
      <c r="I11" s="102"/>
      <c r="Q11" s="4" t="s">
        <v>149</v>
      </c>
      <c r="R11" s="32">
        <f t="shared" si="0"/>
        <v>0</v>
      </c>
      <c r="S11" s="32">
        <f t="shared" si="1"/>
        <v>0</v>
      </c>
    </row>
    <row r="12" spans="1:19" ht="24.95" customHeight="1">
      <c r="Q12" s="4" t="s">
        <v>150</v>
      </c>
      <c r="R12" s="32">
        <f t="shared" si="0"/>
        <v>0</v>
      </c>
      <c r="S12" s="32">
        <f t="shared" si="1"/>
        <v>0</v>
      </c>
    </row>
    <row r="13" spans="1:19" ht="24.95" customHeight="1">
      <c r="A13" s="37" t="s">
        <v>137</v>
      </c>
      <c r="Q13" s="4" t="s">
        <v>151</v>
      </c>
      <c r="R13" s="32">
        <f t="shared" si="0"/>
        <v>0</v>
      </c>
      <c r="S13" s="32">
        <f t="shared" si="1"/>
        <v>0</v>
      </c>
    </row>
    <row r="14" spans="1:19" ht="24.95" customHeight="1">
      <c r="A14" s="37" t="s">
        <v>22</v>
      </c>
      <c r="Q14" s="4" t="s">
        <v>152</v>
      </c>
      <c r="R14" s="32">
        <f t="shared" si="0"/>
        <v>0</v>
      </c>
      <c r="S14" s="32">
        <f t="shared" si="1"/>
        <v>0</v>
      </c>
    </row>
    <row r="15" spans="1:19" ht="42.95" customHeight="1">
      <c r="A15" s="26" t="s">
        <v>39</v>
      </c>
      <c r="B15" s="26" t="s">
        <v>104</v>
      </c>
      <c r="C15" s="26" t="s">
        <v>23</v>
      </c>
      <c r="D15" s="38" t="s">
        <v>138</v>
      </c>
      <c r="E15" s="38" t="s">
        <v>139</v>
      </c>
      <c r="F15" s="38" t="s">
        <v>24</v>
      </c>
      <c r="G15" s="38" t="s">
        <v>25</v>
      </c>
      <c r="H15" s="38" t="s">
        <v>26</v>
      </c>
      <c r="I15" s="38" t="s">
        <v>105</v>
      </c>
      <c r="J15" s="38" t="s">
        <v>106</v>
      </c>
      <c r="Q15" s="4" t="s">
        <v>153</v>
      </c>
      <c r="R15" s="32">
        <f t="shared" si="0"/>
        <v>0</v>
      </c>
      <c r="S15" s="32">
        <f t="shared" si="1"/>
        <v>0</v>
      </c>
    </row>
    <row r="16" spans="1:19" ht="24.95" customHeight="1">
      <c r="A16" s="48"/>
      <c r="B16" s="48"/>
      <c r="C16" s="48"/>
      <c r="D16" s="48"/>
      <c r="E16" s="48"/>
      <c r="F16" s="48"/>
      <c r="G16" s="48"/>
      <c r="H16" s="40">
        <f>IF(AND(A16&lt;&gt;"",B16&lt;&gt;"",C16&lt;&gt;"",D16&lt;&gt;"",E16&lt;&gt;"",F16&lt;&gt;"",G16&lt;&gt;""),VLOOKUP($F16,訪問介護費!$A$5:$B$8,2,0),0)</f>
        <v>0</v>
      </c>
      <c r="I16" s="40">
        <f>(H16*G16)*0.1*10</f>
        <v>0</v>
      </c>
      <c r="J16" s="40">
        <f>I16*12</f>
        <v>0</v>
      </c>
      <c r="Q16" s="4" t="s">
        <v>154</v>
      </c>
      <c r="R16" s="32">
        <f t="shared" si="0"/>
        <v>0</v>
      </c>
      <c r="S16" s="32">
        <f t="shared" si="1"/>
        <v>0</v>
      </c>
    </row>
    <row r="17" spans="1:19" ht="24.95" customHeight="1">
      <c r="A17" s="48"/>
      <c r="B17" s="48"/>
      <c r="C17" s="48"/>
      <c r="D17" s="48"/>
      <c r="E17" s="48"/>
      <c r="F17" s="48"/>
      <c r="G17" s="48"/>
      <c r="H17" s="40">
        <f>IF(AND(A17&lt;&gt;"",B17&lt;&gt;"",C17&lt;&gt;"",D17&lt;&gt;"",E17&lt;&gt;"",F17&lt;&gt;"",G17&lt;&gt;""),VLOOKUP($F17,訪問介護費!$A$5:$B$8,2,0),0)</f>
        <v>0</v>
      </c>
      <c r="I17" s="40">
        <f t="shared" ref="I17:I19" si="2">(H17*G17)*0.1*10</f>
        <v>0</v>
      </c>
      <c r="J17" s="40">
        <f t="shared" ref="J17:J19" si="3">I17*12</f>
        <v>0</v>
      </c>
      <c r="Q17" s="4" t="s">
        <v>155</v>
      </c>
      <c r="R17" s="32">
        <f t="shared" si="0"/>
        <v>0</v>
      </c>
      <c r="S17" s="32">
        <f t="shared" si="1"/>
        <v>0</v>
      </c>
    </row>
    <row r="18" spans="1:19" ht="24.95" customHeight="1">
      <c r="A18" s="48"/>
      <c r="B18" s="48"/>
      <c r="C18" s="48"/>
      <c r="D18" s="48"/>
      <c r="E18" s="48"/>
      <c r="F18" s="48"/>
      <c r="G18" s="48"/>
      <c r="H18" s="40">
        <f>IF(AND(A18&lt;&gt;"",B18&lt;&gt;"",C18&lt;&gt;"",D18&lt;&gt;"",E18&lt;&gt;"",F18&lt;&gt;"",G18&lt;&gt;""),VLOOKUP($F18,訪問介護費!$A$5:$B$8,2,0),0)</f>
        <v>0</v>
      </c>
      <c r="I18" s="40">
        <f t="shared" si="2"/>
        <v>0</v>
      </c>
      <c r="J18" s="40">
        <f t="shared" si="3"/>
        <v>0</v>
      </c>
      <c r="Q18" s="4" t="s">
        <v>156</v>
      </c>
      <c r="R18" s="32">
        <f t="shared" si="0"/>
        <v>0</v>
      </c>
      <c r="S18" s="32">
        <f t="shared" si="1"/>
        <v>0</v>
      </c>
    </row>
    <row r="19" spans="1:19" ht="24.95" customHeight="1">
      <c r="A19" s="48"/>
      <c r="B19" s="48"/>
      <c r="C19" s="48"/>
      <c r="D19" s="48"/>
      <c r="E19" s="48"/>
      <c r="F19" s="48"/>
      <c r="G19" s="48"/>
      <c r="H19" s="40">
        <f>IF(AND(A19&lt;&gt;"",B19&lt;&gt;"",C19&lt;&gt;"",D19&lt;&gt;"",E19&lt;&gt;"",F19&lt;&gt;"",G19&lt;&gt;""),VLOOKUP($F19,訪問介護費!$A$5:$B$8,2,0),0)</f>
        <v>0</v>
      </c>
      <c r="I19" s="40">
        <f t="shared" si="2"/>
        <v>0</v>
      </c>
      <c r="J19" s="40">
        <f t="shared" si="3"/>
        <v>0</v>
      </c>
      <c r="Q19" s="4" t="s">
        <v>157</v>
      </c>
      <c r="R19" s="32">
        <f t="shared" si="0"/>
        <v>0</v>
      </c>
      <c r="S19" s="32">
        <f t="shared" si="1"/>
        <v>0</v>
      </c>
    </row>
    <row r="20" spans="1:19" ht="24.95" customHeight="1">
      <c r="A20" s="48"/>
      <c r="B20" s="48"/>
      <c r="C20" s="48"/>
      <c r="D20" s="48"/>
      <c r="E20" s="48"/>
      <c r="F20" s="48"/>
      <c r="G20" s="48"/>
      <c r="H20" s="40">
        <f>IF(AND(A20&lt;&gt;"",B20&lt;&gt;"",C20&lt;&gt;"",D20&lt;&gt;"",E20&lt;&gt;"",F20&lt;&gt;"",G20&lt;&gt;""),VLOOKUP($F20,訪問介護費!$A$5:$B$8,2,0),0)</f>
        <v>0</v>
      </c>
      <c r="I20" s="40">
        <f t="shared" ref="I20:I45" si="4">(H20*G20)*0.1*10</f>
        <v>0</v>
      </c>
      <c r="J20" s="40">
        <f t="shared" ref="J20:J45" si="5">I20*12</f>
        <v>0</v>
      </c>
      <c r="Q20" s="4" t="s">
        <v>158</v>
      </c>
      <c r="R20" s="32">
        <f t="shared" si="0"/>
        <v>0</v>
      </c>
      <c r="S20" s="32">
        <f t="shared" si="1"/>
        <v>0</v>
      </c>
    </row>
    <row r="21" spans="1:19" ht="24.95" customHeight="1">
      <c r="A21" s="48"/>
      <c r="B21" s="48"/>
      <c r="C21" s="48"/>
      <c r="D21" s="48"/>
      <c r="E21" s="48"/>
      <c r="F21" s="48"/>
      <c r="G21" s="48"/>
      <c r="H21" s="40">
        <f>IF(AND(A21&lt;&gt;"",B21&lt;&gt;"",C21&lt;&gt;"",D21&lt;&gt;"",E21&lt;&gt;"",F21&lt;&gt;"",G21&lt;&gt;""),VLOOKUP($F21,訪問介護費!$A$5:$B$8,2,0),0)</f>
        <v>0</v>
      </c>
      <c r="I21" s="40">
        <f t="shared" si="4"/>
        <v>0</v>
      </c>
      <c r="J21" s="40">
        <f t="shared" si="5"/>
        <v>0</v>
      </c>
      <c r="Q21" s="4" t="s">
        <v>159</v>
      </c>
      <c r="R21" s="32">
        <f t="shared" si="0"/>
        <v>0</v>
      </c>
      <c r="S21" s="32">
        <f t="shared" si="1"/>
        <v>0</v>
      </c>
    </row>
    <row r="22" spans="1:19" ht="24.95" customHeight="1">
      <c r="A22" s="48"/>
      <c r="B22" s="48"/>
      <c r="C22" s="48"/>
      <c r="D22" s="48"/>
      <c r="E22" s="48"/>
      <c r="F22" s="48"/>
      <c r="G22" s="48"/>
      <c r="H22" s="40">
        <f>IF(AND(A22&lt;&gt;"",B22&lt;&gt;"",C22&lt;&gt;"",D22&lt;&gt;"",E22&lt;&gt;"",F22&lt;&gt;"",G22&lt;&gt;""),VLOOKUP($F22,訪問介護費!$A$5:$B$8,2,0),0)</f>
        <v>0</v>
      </c>
      <c r="I22" s="40">
        <f t="shared" si="4"/>
        <v>0</v>
      </c>
      <c r="J22" s="40">
        <f t="shared" si="5"/>
        <v>0</v>
      </c>
      <c r="Q22" s="4" t="s">
        <v>160</v>
      </c>
      <c r="R22" s="32">
        <f t="shared" si="0"/>
        <v>0</v>
      </c>
      <c r="S22" s="32">
        <f t="shared" si="1"/>
        <v>0</v>
      </c>
    </row>
    <row r="23" spans="1:19" ht="24.95" customHeight="1">
      <c r="A23" s="48"/>
      <c r="B23" s="48"/>
      <c r="C23" s="48"/>
      <c r="D23" s="48"/>
      <c r="E23" s="48"/>
      <c r="F23" s="48"/>
      <c r="G23" s="48"/>
      <c r="H23" s="40">
        <f>IF(AND(A23&lt;&gt;"",B23&lt;&gt;"",C23&lt;&gt;"",D23&lt;&gt;"",E23&lt;&gt;"",F23&lt;&gt;"",G23&lt;&gt;""),VLOOKUP($F23,訪問介護費!$A$5:$B$8,2,0),0)</f>
        <v>0</v>
      </c>
      <c r="I23" s="40">
        <f t="shared" si="4"/>
        <v>0</v>
      </c>
      <c r="J23" s="40">
        <f t="shared" si="5"/>
        <v>0</v>
      </c>
      <c r="Q23" s="4" t="s">
        <v>161</v>
      </c>
      <c r="R23" s="32">
        <f t="shared" si="0"/>
        <v>0</v>
      </c>
      <c r="S23" s="32">
        <f t="shared" si="1"/>
        <v>0</v>
      </c>
    </row>
    <row r="24" spans="1:19" ht="24.95" customHeight="1">
      <c r="A24" s="48"/>
      <c r="B24" s="48"/>
      <c r="C24" s="48"/>
      <c r="D24" s="48"/>
      <c r="E24" s="48"/>
      <c r="F24" s="48"/>
      <c r="G24" s="48"/>
      <c r="H24" s="40">
        <f>IF(AND(A24&lt;&gt;"",B24&lt;&gt;"",C24&lt;&gt;"",D24&lt;&gt;"",E24&lt;&gt;"",F24&lt;&gt;"",G24&lt;&gt;""),VLOOKUP($F24,訪問介護費!$A$5:$B$8,2,0),0)</f>
        <v>0</v>
      </c>
      <c r="I24" s="40">
        <f t="shared" si="4"/>
        <v>0</v>
      </c>
      <c r="J24" s="40">
        <f t="shared" si="5"/>
        <v>0</v>
      </c>
      <c r="Q24" s="4" t="s">
        <v>162</v>
      </c>
      <c r="R24" s="32">
        <f t="shared" si="0"/>
        <v>0</v>
      </c>
      <c r="S24" s="32">
        <f t="shared" si="1"/>
        <v>0</v>
      </c>
    </row>
    <row r="25" spans="1:19" ht="24.95" customHeight="1">
      <c r="A25" s="48"/>
      <c r="B25" s="48"/>
      <c r="C25" s="48"/>
      <c r="D25" s="48"/>
      <c r="E25" s="48"/>
      <c r="F25" s="48"/>
      <c r="G25" s="48"/>
      <c r="H25" s="40">
        <f>IF(AND(A25&lt;&gt;"",B25&lt;&gt;"",C25&lt;&gt;"",D25&lt;&gt;"",E25&lt;&gt;"",F25&lt;&gt;"",G25&lt;&gt;""),VLOOKUP($F25,訪問介護費!$A$5:$B$8,2,0),0)</f>
        <v>0</v>
      </c>
      <c r="I25" s="40">
        <f t="shared" si="4"/>
        <v>0</v>
      </c>
      <c r="J25" s="40">
        <f t="shared" si="5"/>
        <v>0</v>
      </c>
      <c r="Q25" s="4" t="s">
        <v>163</v>
      </c>
      <c r="R25" s="32">
        <f t="shared" si="0"/>
        <v>0</v>
      </c>
      <c r="S25" s="32">
        <f t="shared" si="1"/>
        <v>0</v>
      </c>
    </row>
    <row r="26" spans="1:19" ht="24.95" customHeight="1">
      <c r="A26" s="48"/>
      <c r="B26" s="48"/>
      <c r="C26" s="48"/>
      <c r="D26" s="48"/>
      <c r="E26" s="48"/>
      <c r="F26" s="48"/>
      <c r="G26" s="48"/>
      <c r="H26" s="40">
        <f>IF(AND(A26&lt;&gt;"",B26&lt;&gt;"",C26&lt;&gt;"",D26&lt;&gt;"",E26&lt;&gt;"",F26&lt;&gt;"",G26&lt;&gt;""),VLOOKUP($F26,訪問介護費!$A$5:$B$8,2,0),0)</f>
        <v>0</v>
      </c>
      <c r="I26" s="40">
        <f t="shared" si="4"/>
        <v>0</v>
      </c>
      <c r="J26" s="40">
        <f t="shared" si="5"/>
        <v>0</v>
      </c>
      <c r="Q26" s="4" t="s">
        <v>164</v>
      </c>
      <c r="R26" s="32">
        <f t="shared" si="0"/>
        <v>0</v>
      </c>
      <c r="S26" s="32">
        <f t="shared" si="1"/>
        <v>0</v>
      </c>
    </row>
    <row r="27" spans="1:19" ht="24.95" customHeight="1">
      <c r="A27" s="48"/>
      <c r="B27" s="48"/>
      <c r="C27" s="48"/>
      <c r="D27" s="48"/>
      <c r="E27" s="48"/>
      <c r="F27" s="48"/>
      <c r="G27" s="48"/>
      <c r="H27" s="40">
        <f>IF(AND(A27&lt;&gt;"",B27&lt;&gt;"",C27&lt;&gt;"",D27&lt;&gt;"",E27&lt;&gt;"",F27&lt;&gt;"",G27&lt;&gt;""),VLOOKUP($F27,訪問介護費!$A$5:$B$8,2,0),0)</f>
        <v>0</v>
      </c>
      <c r="I27" s="40">
        <f t="shared" si="4"/>
        <v>0</v>
      </c>
      <c r="J27" s="40">
        <f t="shared" si="5"/>
        <v>0</v>
      </c>
      <c r="Q27" s="4" t="s">
        <v>165</v>
      </c>
      <c r="R27" s="32">
        <f t="shared" si="0"/>
        <v>0</v>
      </c>
      <c r="S27" s="32">
        <f t="shared" si="1"/>
        <v>0</v>
      </c>
    </row>
    <row r="28" spans="1:19" ht="24.95" customHeight="1">
      <c r="A28" s="48"/>
      <c r="B28" s="48"/>
      <c r="C28" s="48"/>
      <c r="D28" s="48"/>
      <c r="E28" s="48"/>
      <c r="F28" s="48"/>
      <c r="G28" s="48"/>
      <c r="H28" s="40">
        <f>IF(AND(A28&lt;&gt;"",B28&lt;&gt;"",C28&lt;&gt;"",D28&lt;&gt;"",E28&lt;&gt;"",F28&lt;&gt;"",G28&lt;&gt;""),VLOOKUP($F28,訪問介護費!$A$5:$B$8,2,0),0)</f>
        <v>0</v>
      </c>
      <c r="I28" s="40">
        <f t="shared" si="4"/>
        <v>0</v>
      </c>
      <c r="J28" s="40">
        <f t="shared" si="5"/>
        <v>0</v>
      </c>
      <c r="Q28" s="4" t="s">
        <v>166</v>
      </c>
      <c r="R28" s="32">
        <f t="shared" si="0"/>
        <v>0</v>
      </c>
      <c r="S28" s="32">
        <f t="shared" si="1"/>
        <v>0</v>
      </c>
    </row>
    <row r="29" spans="1:19" ht="24.95" customHeight="1">
      <c r="A29" s="48"/>
      <c r="B29" s="48"/>
      <c r="C29" s="48"/>
      <c r="D29" s="48"/>
      <c r="E29" s="48"/>
      <c r="F29" s="48"/>
      <c r="G29" s="48"/>
      <c r="H29" s="40">
        <f>IF(AND(A29&lt;&gt;"",B29&lt;&gt;"",C29&lt;&gt;"",D29&lt;&gt;"",E29&lt;&gt;"",F29&lt;&gt;"",G29&lt;&gt;""),VLOOKUP($F29,訪問介護費!$A$5:$B$8,2,0),0)</f>
        <v>0</v>
      </c>
      <c r="I29" s="40">
        <f t="shared" si="4"/>
        <v>0</v>
      </c>
      <c r="J29" s="40">
        <f t="shared" si="5"/>
        <v>0</v>
      </c>
      <c r="Q29" s="4" t="s">
        <v>167</v>
      </c>
      <c r="R29" s="32">
        <f t="shared" si="0"/>
        <v>0</v>
      </c>
      <c r="S29" s="32">
        <f t="shared" si="1"/>
        <v>0</v>
      </c>
    </row>
    <row r="30" spans="1:19" ht="24.95" customHeight="1">
      <c r="A30" s="48"/>
      <c r="B30" s="48"/>
      <c r="C30" s="48"/>
      <c r="D30" s="48"/>
      <c r="E30" s="48"/>
      <c r="F30" s="48"/>
      <c r="G30" s="48"/>
      <c r="H30" s="40">
        <f>IF(AND(A30&lt;&gt;"",B30&lt;&gt;"",C30&lt;&gt;"",D30&lt;&gt;"",E30&lt;&gt;"",F30&lt;&gt;"",G30&lt;&gt;""),VLOOKUP($F30,訪問介護費!$A$5:$B$8,2,0),0)</f>
        <v>0</v>
      </c>
      <c r="I30" s="40">
        <f t="shared" si="4"/>
        <v>0</v>
      </c>
      <c r="J30" s="40">
        <f t="shared" si="5"/>
        <v>0</v>
      </c>
      <c r="Q30" s="4" t="s">
        <v>168</v>
      </c>
      <c r="R30" s="32">
        <f t="shared" si="0"/>
        <v>0</v>
      </c>
      <c r="S30" s="32">
        <f t="shared" si="1"/>
        <v>0</v>
      </c>
    </row>
    <row r="31" spans="1:19" ht="24.95" customHeight="1">
      <c r="A31" s="48"/>
      <c r="B31" s="48"/>
      <c r="C31" s="48"/>
      <c r="D31" s="48"/>
      <c r="E31" s="48"/>
      <c r="F31" s="48"/>
      <c r="G31" s="48"/>
      <c r="H31" s="40">
        <f>IF(AND(A31&lt;&gt;"",B31&lt;&gt;"",C31&lt;&gt;"",D31&lt;&gt;"",E31&lt;&gt;"",F31&lt;&gt;"",G31&lt;&gt;""),VLOOKUP($F31,訪問介護費!$A$5:$B$8,2,0),0)</f>
        <v>0</v>
      </c>
      <c r="I31" s="40">
        <f t="shared" si="4"/>
        <v>0</v>
      </c>
      <c r="J31" s="40">
        <f t="shared" si="5"/>
        <v>0</v>
      </c>
      <c r="Q31" s="4" t="s">
        <v>169</v>
      </c>
      <c r="R31" s="32">
        <f t="shared" si="0"/>
        <v>0</v>
      </c>
      <c r="S31" s="32">
        <f t="shared" si="1"/>
        <v>0</v>
      </c>
    </row>
    <row r="32" spans="1:19" ht="24.95" customHeight="1">
      <c r="A32" s="48"/>
      <c r="B32" s="48"/>
      <c r="C32" s="48"/>
      <c r="D32" s="48"/>
      <c r="E32" s="48"/>
      <c r="F32" s="48"/>
      <c r="G32" s="48"/>
      <c r="H32" s="40">
        <f>IF(AND(A32&lt;&gt;"",B32&lt;&gt;"",C32&lt;&gt;"",D32&lt;&gt;"",E32&lt;&gt;"",F32&lt;&gt;"",G32&lt;&gt;""),VLOOKUP($F32,訪問介護費!$A$5:$B$8,2,0),0)</f>
        <v>0</v>
      </c>
      <c r="I32" s="40">
        <f t="shared" si="4"/>
        <v>0</v>
      </c>
      <c r="J32" s="40">
        <f t="shared" si="5"/>
        <v>0</v>
      </c>
      <c r="Q32" s="4" t="s">
        <v>170</v>
      </c>
      <c r="R32" s="32">
        <f t="shared" si="0"/>
        <v>0</v>
      </c>
      <c r="S32" s="32">
        <f t="shared" si="1"/>
        <v>0</v>
      </c>
    </row>
    <row r="33" spans="1:19" ht="24.95" customHeight="1">
      <c r="A33" s="48"/>
      <c r="B33" s="48"/>
      <c r="C33" s="48"/>
      <c r="D33" s="48"/>
      <c r="E33" s="48"/>
      <c r="F33" s="48"/>
      <c r="G33" s="48"/>
      <c r="H33" s="40">
        <f>IF(AND(A33&lt;&gt;"",B33&lt;&gt;"",C33&lt;&gt;"",D33&lt;&gt;"",E33&lt;&gt;"",F33&lt;&gt;"",G33&lt;&gt;""),VLOOKUP($F33,訪問介護費!$A$5:$B$8,2,0),0)</f>
        <v>0</v>
      </c>
      <c r="I33" s="40">
        <f t="shared" si="4"/>
        <v>0</v>
      </c>
      <c r="J33" s="40">
        <f t="shared" si="5"/>
        <v>0</v>
      </c>
      <c r="Q33" s="4" t="s">
        <v>171</v>
      </c>
      <c r="R33" s="32">
        <f t="shared" si="0"/>
        <v>0</v>
      </c>
      <c r="S33" s="32">
        <f t="shared" si="1"/>
        <v>0</v>
      </c>
    </row>
    <row r="34" spans="1:19" ht="24.95" customHeight="1">
      <c r="A34" s="48"/>
      <c r="B34" s="48"/>
      <c r="C34" s="48"/>
      <c r="D34" s="48"/>
      <c r="E34" s="48"/>
      <c r="F34" s="48"/>
      <c r="G34" s="48"/>
      <c r="H34" s="40">
        <f>IF(AND(A34&lt;&gt;"",B34&lt;&gt;"",C34&lt;&gt;"",D34&lt;&gt;"",E34&lt;&gt;"",F34&lt;&gt;"",G34&lt;&gt;""),VLOOKUP($F34,訪問介護費!$A$5:$B$8,2,0),0)</f>
        <v>0</v>
      </c>
      <c r="I34" s="40">
        <f t="shared" si="4"/>
        <v>0</v>
      </c>
      <c r="J34" s="40">
        <f t="shared" si="5"/>
        <v>0</v>
      </c>
      <c r="Q34" s="4" t="s">
        <v>172</v>
      </c>
      <c r="R34" s="32">
        <f t="shared" si="0"/>
        <v>0</v>
      </c>
      <c r="S34" s="32">
        <f t="shared" si="1"/>
        <v>0</v>
      </c>
    </row>
    <row r="35" spans="1:19" ht="24.95" customHeight="1">
      <c r="A35" s="48"/>
      <c r="B35" s="48"/>
      <c r="C35" s="48"/>
      <c r="D35" s="48"/>
      <c r="E35" s="48"/>
      <c r="F35" s="48"/>
      <c r="G35" s="48"/>
      <c r="H35" s="40">
        <f>IF(AND(A35&lt;&gt;"",B35&lt;&gt;"",C35&lt;&gt;"",D35&lt;&gt;"",E35&lt;&gt;"",F35&lt;&gt;"",G35&lt;&gt;""),VLOOKUP($F35,訪問介護費!$A$5:$B$8,2,0),0)</f>
        <v>0</v>
      </c>
      <c r="I35" s="40">
        <f t="shared" si="4"/>
        <v>0</v>
      </c>
      <c r="J35" s="40">
        <f t="shared" si="5"/>
        <v>0</v>
      </c>
      <c r="Q35" s="4" t="s">
        <v>173</v>
      </c>
      <c r="R35" s="32">
        <f t="shared" si="0"/>
        <v>0</v>
      </c>
      <c r="S35" s="32">
        <f t="shared" si="1"/>
        <v>0</v>
      </c>
    </row>
    <row r="36" spans="1:19" ht="24.95" customHeight="1">
      <c r="A36" s="48"/>
      <c r="B36" s="48"/>
      <c r="C36" s="48"/>
      <c r="D36" s="48"/>
      <c r="E36" s="48"/>
      <c r="F36" s="48"/>
      <c r="G36" s="48"/>
      <c r="H36" s="40">
        <f>IF(AND(A36&lt;&gt;"",B36&lt;&gt;"",C36&lt;&gt;"",D36&lt;&gt;"",E36&lt;&gt;"",F36&lt;&gt;"",G36&lt;&gt;""),VLOOKUP($F36,訪問介護費!$A$5:$B$8,2,0),0)</f>
        <v>0</v>
      </c>
      <c r="I36" s="40">
        <f t="shared" si="4"/>
        <v>0</v>
      </c>
      <c r="J36" s="40">
        <f t="shared" si="5"/>
        <v>0</v>
      </c>
      <c r="Q36" s="4" t="s">
        <v>174</v>
      </c>
      <c r="R36" s="32">
        <f t="shared" si="0"/>
        <v>0</v>
      </c>
      <c r="S36" s="32">
        <f t="shared" si="1"/>
        <v>0</v>
      </c>
    </row>
    <row r="37" spans="1:19" ht="24.95" customHeight="1">
      <c r="A37" s="48"/>
      <c r="B37" s="48"/>
      <c r="C37" s="48"/>
      <c r="D37" s="48"/>
      <c r="E37" s="48"/>
      <c r="F37" s="48"/>
      <c r="G37" s="48"/>
      <c r="H37" s="40">
        <f>IF(AND(A37&lt;&gt;"",B37&lt;&gt;"",C37&lt;&gt;"",D37&lt;&gt;"",E37&lt;&gt;"",F37&lt;&gt;"",G37&lt;&gt;""),VLOOKUP($F37,訪問介護費!$A$5:$B$8,2,0),0)</f>
        <v>0</v>
      </c>
      <c r="I37" s="40">
        <f t="shared" si="4"/>
        <v>0</v>
      </c>
      <c r="J37" s="40">
        <f t="shared" si="5"/>
        <v>0</v>
      </c>
      <c r="Q37" s="4" t="s">
        <v>175</v>
      </c>
      <c r="R37" s="32">
        <f t="shared" si="0"/>
        <v>0</v>
      </c>
      <c r="S37" s="32">
        <f t="shared" si="1"/>
        <v>0</v>
      </c>
    </row>
    <row r="38" spans="1:19" ht="24.95" customHeight="1">
      <c r="A38" s="48"/>
      <c r="B38" s="48"/>
      <c r="C38" s="48"/>
      <c r="D38" s="48"/>
      <c r="E38" s="48"/>
      <c r="F38" s="48"/>
      <c r="G38" s="48"/>
      <c r="H38" s="40">
        <f>IF(AND(A38&lt;&gt;"",B38&lt;&gt;"",C38&lt;&gt;"",D38&lt;&gt;"",E38&lt;&gt;"",F38&lt;&gt;"",G38&lt;&gt;""),VLOOKUP($F38,訪問介護費!$A$5:$B$8,2,0),0)</f>
        <v>0</v>
      </c>
      <c r="I38" s="40">
        <f t="shared" si="4"/>
        <v>0</v>
      </c>
      <c r="J38" s="40">
        <f t="shared" si="5"/>
        <v>0</v>
      </c>
      <c r="Q38" s="4" t="s">
        <v>176</v>
      </c>
      <c r="R38" s="32">
        <f t="shared" si="0"/>
        <v>0</v>
      </c>
      <c r="S38" s="32">
        <f t="shared" si="1"/>
        <v>0</v>
      </c>
    </row>
    <row r="39" spans="1:19" ht="24.95" customHeight="1">
      <c r="A39" s="48"/>
      <c r="B39" s="48"/>
      <c r="C39" s="48"/>
      <c r="D39" s="48"/>
      <c r="E39" s="48"/>
      <c r="F39" s="48"/>
      <c r="G39" s="48"/>
      <c r="H39" s="40">
        <f>IF(AND(A39&lt;&gt;"",B39&lt;&gt;"",C39&lt;&gt;"",D39&lt;&gt;"",E39&lt;&gt;"",F39&lt;&gt;"",G39&lt;&gt;""),VLOOKUP($F39,訪問介護費!$A$5:$B$8,2,0),0)</f>
        <v>0</v>
      </c>
      <c r="I39" s="40">
        <f t="shared" si="4"/>
        <v>0</v>
      </c>
      <c r="J39" s="40">
        <f t="shared" si="5"/>
        <v>0</v>
      </c>
      <c r="Q39" s="4" t="s">
        <v>177</v>
      </c>
      <c r="R39" s="32">
        <f t="shared" si="0"/>
        <v>0</v>
      </c>
      <c r="S39" s="32">
        <f t="shared" si="1"/>
        <v>0</v>
      </c>
    </row>
    <row r="40" spans="1:19" ht="24.95" customHeight="1">
      <c r="A40" s="48"/>
      <c r="B40" s="48"/>
      <c r="C40" s="48"/>
      <c r="D40" s="48"/>
      <c r="E40" s="48"/>
      <c r="F40" s="48"/>
      <c r="G40" s="48"/>
      <c r="H40" s="40">
        <f>IF(AND(A40&lt;&gt;"",B40&lt;&gt;"",C40&lt;&gt;"",D40&lt;&gt;"",E40&lt;&gt;"",F40&lt;&gt;"",G40&lt;&gt;""),VLOOKUP($F40,訪問介護費!$A$5:$B$8,2,0),0)</f>
        <v>0</v>
      </c>
      <c r="I40" s="40">
        <f t="shared" si="4"/>
        <v>0</v>
      </c>
      <c r="J40" s="40">
        <f t="shared" si="5"/>
        <v>0</v>
      </c>
      <c r="Q40" s="4" t="s">
        <v>178</v>
      </c>
      <c r="R40" s="32">
        <f t="shared" si="0"/>
        <v>0</v>
      </c>
      <c r="S40" s="32">
        <f t="shared" si="1"/>
        <v>0</v>
      </c>
    </row>
    <row r="41" spans="1:19" ht="24.95" customHeight="1">
      <c r="A41" s="48"/>
      <c r="B41" s="48"/>
      <c r="C41" s="48"/>
      <c r="D41" s="48"/>
      <c r="E41" s="48"/>
      <c r="F41" s="48"/>
      <c r="G41" s="48"/>
      <c r="H41" s="40">
        <f>IF(AND(A41&lt;&gt;"",B41&lt;&gt;"",C41&lt;&gt;"",D41&lt;&gt;"",E41&lt;&gt;"",F41&lt;&gt;"",G41&lt;&gt;""),VLOOKUP($F41,訪問介護費!$A$5:$B$8,2,0),0)</f>
        <v>0</v>
      </c>
      <c r="I41" s="40">
        <f t="shared" si="4"/>
        <v>0</v>
      </c>
      <c r="J41" s="40">
        <f t="shared" si="5"/>
        <v>0</v>
      </c>
      <c r="Q41" s="4" t="s">
        <v>179</v>
      </c>
      <c r="R41" s="32">
        <f t="shared" si="0"/>
        <v>0</v>
      </c>
      <c r="S41" s="32">
        <f t="shared" si="1"/>
        <v>0</v>
      </c>
    </row>
    <row r="42" spans="1:19" ht="24.95" customHeight="1">
      <c r="A42" s="48"/>
      <c r="B42" s="48"/>
      <c r="C42" s="48"/>
      <c r="D42" s="48"/>
      <c r="E42" s="48"/>
      <c r="F42" s="48"/>
      <c r="G42" s="48"/>
      <c r="H42" s="40">
        <f>IF(AND(A42&lt;&gt;"",B42&lt;&gt;"",C42&lt;&gt;"",D42&lt;&gt;"",E42&lt;&gt;"",F42&lt;&gt;"",G42&lt;&gt;""),VLOOKUP($F42,訪問介護費!$A$5:$B$8,2,0),0)</f>
        <v>0</v>
      </c>
      <c r="I42" s="40">
        <f t="shared" si="4"/>
        <v>0</v>
      </c>
      <c r="J42" s="40">
        <f t="shared" si="5"/>
        <v>0</v>
      </c>
      <c r="Q42" s="4" t="s">
        <v>180</v>
      </c>
      <c r="R42" s="32">
        <f t="shared" si="0"/>
        <v>0</v>
      </c>
      <c r="S42" s="32">
        <f t="shared" si="1"/>
        <v>0</v>
      </c>
    </row>
    <row r="43" spans="1:19" ht="24.95" customHeight="1">
      <c r="A43" s="48"/>
      <c r="B43" s="48"/>
      <c r="C43" s="48"/>
      <c r="D43" s="48"/>
      <c r="E43" s="48"/>
      <c r="F43" s="48"/>
      <c r="G43" s="48"/>
      <c r="H43" s="40">
        <f>IF(AND(A43&lt;&gt;"",B43&lt;&gt;"",C43&lt;&gt;"",D43&lt;&gt;"",E43&lt;&gt;"",F43&lt;&gt;"",G43&lt;&gt;""),VLOOKUP($F43,訪問介護費!$A$5:$B$8,2,0),0)</f>
        <v>0</v>
      </c>
      <c r="I43" s="40">
        <f t="shared" si="4"/>
        <v>0</v>
      </c>
      <c r="J43" s="40">
        <f t="shared" si="5"/>
        <v>0</v>
      </c>
      <c r="Q43" s="4" t="s">
        <v>181</v>
      </c>
      <c r="R43" s="32">
        <f t="shared" si="0"/>
        <v>0</v>
      </c>
      <c r="S43" s="32">
        <f t="shared" si="1"/>
        <v>0</v>
      </c>
    </row>
    <row r="44" spans="1:19" ht="24.95" customHeight="1">
      <c r="A44" s="48"/>
      <c r="B44" s="48"/>
      <c r="C44" s="48"/>
      <c r="D44" s="48"/>
      <c r="E44" s="48"/>
      <c r="F44" s="48"/>
      <c r="G44" s="48"/>
      <c r="H44" s="40">
        <f>IF(AND(A44&lt;&gt;"",B44&lt;&gt;"",C44&lt;&gt;"",D44&lt;&gt;"",E44&lt;&gt;"",F44&lt;&gt;"",G44&lt;&gt;""),VLOOKUP($F44,訪問介護費!$A$5:$B$8,2,0),0)</f>
        <v>0</v>
      </c>
      <c r="I44" s="40">
        <f t="shared" si="4"/>
        <v>0</v>
      </c>
      <c r="J44" s="40">
        <f t="shared" si="5"/>
        <v>0</v>
      </c>
      <c r="Q44" s="4" t="s">
        <v>182</v>
      </c>
      <c r="R44" s="32">
        <f t="shared" si="0"/>
        <v>0</v>
      </c>
      <c r="S44" s="32">
        <f t="shared" si="1"/>
        <v>0</v>
      </c>
    </row>
    <row r="45" spans="1:19" ht="24.95" customHeight="1">
      <c r="A45" s="48"/>
      <c r="B45" s="48"/>
      <c r="C45" s="48"/>
      <c r="D45" s="48"/>
      <c r="E45" s="48"/>
      <c r="F45" s="48"/>
      <c r="G45" s="48"/>
      <c r="H45" s="40">
        <f>IF(AND(A45&lt;&gt;"",B45&lt;&gt;"",C45&lt;&gt;"",D45&lt;&gt;"",E45&lt;&gt;"",F45&lt;&gt;"",G45&lt;&gt;""),VLOOKUP($F45,訪問介護費!$A$5:$B$8,2,0),0)</f>
        <v>0</v>
      </c>
      <c r="I45" s="40">
        <f t="shared" si="4"/>
        <v>0</v>
      </c>
      <c r="J45" s="40">
        <f t="shared" si="5"/>
        <v>0</v>
      </c>
      <c r="Q45" s="4" t="s">
        <v>183</v>
      </c>
      <c r="R45" s="32">
        <f t="shared" si="0"/>
        <v>0</v>
      </c>
      <c r="S45" s="32">
        <f t="shared" si="1"/>
        <v>0</v>
      </c>
    </row>
    <row r="46" spans="1:19" ht="24.95" customHeight="1">
      <c r="A46" s="97" t="s">
        <v>29</v>
      </c>
      <c r="B46" s="98"/>
      <c r="C46" s="98"/>
      <c r="D46" s="98"/>
      <c r="E46" s="98"/>
      <c r="F46" s="99"/>
      <c r="G46" s="41">
        <f>SUMIF(G16:G45,"&lt;&gt;#N/A")</f>
        <v>0</v>
      </c>
      <c r="H46" s="41">
        <f t="shared" ref="H46:J46" si="6">SUMIF(H16:H45,"&lt;&gt;#N/A")</f>
        <v>0</v>
      </c>
      <c r="I46" s="41">
        <f t="shared" si="6"/>
        <v>0</v>
      </c>
      <c r="J46" s="41">
        <f t="shared" si="6"/>
        <v>0</v>
      </c>
      <c r="Q46" s="3" t="s">
        <v>184</v>
      </c>
      <c r="R46" s="32">
        <f t="shared" si="0"/>
        <v>0</v>
      </c>
      <c r="S46" s="32">
        <f t="shared" si="1"/>
        <v>0</v>
      </c>
    </row>
    <row r="47" spans="1:19" s="42" customFormat="1" ht="24.95" customHeight="1">
      <c r="A47" s="29"/>
      <c r="B47" s="29"/>
      <c r="C47" s="29"/>
      <c r="D47" s="29"/>
      <c r="E47" s="29"/>
      <c r="F47" s="29"/>
      <c r="G47" s="29"/>
      <c r="H47" s="29"/>
      <c r="I47" s="29"/>
      <c r="J47" s="29"/>
      <c r="Q47" s="32" t="s">
        <v>232</v>
      </c>
      <c r="R47" s="32">
        <f t="shared" si="0"/>
        <v>0</v>
      </c>
      <c r="S47" s="32">
        <f t="shared" si="1"/>
        <v>0</v>
      </c>
    </row>
    <row r="48" spans="1:19" ht="24.95" customHeight="1">
      <c r="A48" s="37" t="s">
        <v>30</v>
      </c>
      <c r="B48" s="42"/>
      <c r="C48" s="42"/>
      <c r="D48" s="42"/>
      <c r="E48" s="42"/>
      <c r="F48" s="42"/>
      <c r="G48" s="42"/>
      <c r="H48" s="42"/>
      <c r="I48" s="42"/>
      <c r="J48" s="42"/>
      <c r="R48" s="30">
        <f>SUM(R3:R47)</f>
        <v>0</v>
      </c>
      <c r="S48" s="30">
        <f>SUM(S3:S47)</f>
        <v>0</v>
      </c>
    </row>
    <row r="49" spans="1:10" ht="42.95" customHeight="1">
      <c r="A49" s="26" t="s">
        <v>39</v>
      </c>
      <c r="B49" s="26" t="s">
        <v>104</v>
      </c>
      <c r="C49" s="26" t="s">
        <v>23</v>
      </c>
      <c r="D49" s="38" t="s">
        <v>138</v>
      </c>
      <c r="E49" s="38" t="s">
        <v>139</v>
      </c>
      <c r="F49" s="38" t="s">
        <v>24</v>
      </c>
      <c r="G49" s="38" t="s">
        <v>25</v>
      </c>
      <c r="H49" s="38" t="s">
        <v>26</v>
      </c>
      <c r="I49" s="38" t="s">
        <v>105</v>
      </c>
      <c r="J49" s="38" t="s">
        <v>106</v>
      </c>
    </row>
    <row r="50" spans="1:10" ht="24.95" customHeight="1">
      <c r="A50" s="48"/>
      <c r="B50" s="48"/>
      <c r="C50" s="48"/>
      <c r="D50" s="48"/>
      <c r="E50" s="48"/>
      <c r="F50" s="26" t="s">
        <v>31</v>
      </c>
      <c r="G50" s="48"/>
      <c r="H50" s="49"/>
      <c r="I50" s="40">
        <f>IF(AND(A50&lt;&gt;"",B50&lt;&gt;"",C50&lt;&gt;"",D50&lt;&gt;"",E50&lt;&gt;""),((H50*G50)*0.1*10),0)</f>
        <v>0</v>
      </c>
      <c r="J50" s="40">
        <f>I50*12</f>
        <v>0</v>
      </c>
    </row>
    <row r="51" spans="1:10" ht="24.95" customHeight="1">
      <c r="A51" s="48"/>
      <c r="B51" s="48"/>
      <c r="C51" s="48"/>
      <c r="D51" s="48"/>
      <c r="E51" s="48"/>
      <c r="F51" s="26" t="s">
        <v>31</v>
      </c>
      <c r="G51" s="48"/>
      <c r="H51" s="49"/>
      <c r="I51" s="40">
        <f t="shared" ref="I51:I64" si="7">IF(AND(A51&lt;&gt;"",B51&lt;&gt;"",C51&lt;&gt;"",D51&lt;&gt;"",E51&lt;&gt;""),((H51*G51)*0.1*10),0)</f>
        <v>0</v>
      </c>
      <c r="J51" s="40">
        <f t="shared" ref="J51:J64" si="8">I51*12</f>
        <v>0</v>
      </c>
    </row>
    <row r="52" spans="1:10" ht="24.95" customHeight="1">
      <c r="A52" s="48"/>
      <c r="B52" s="48"/>
      <c r="C52" s="48"/>
      <c r="D52" s="48"/>
      <c r="E52" s="48"/>
      <c r="F52" s="26" t="s">
        <v>45</v>
      </c>
      <c r="G52" s="48"/>
      <c r="H52" s="49"/>
      <c r="I52" s="40">
        <f t="shared" si="7"/>
        <v>0</v>
      </c>
      <c r="J52" s="40">
        <f t="shared" si="8"/>
        <v>0</v>
      </c>
    </row>
    <row r="53" spans="1:10" ht="24.95" customHeight="1">
      <c r="A53" s="48"/>
      <c r="B53" s="48"/>
      <c r="C53" s="48"/>
      <c r="D53" s="48"/>
      <c r="E53" s="48"/>
      <c r="F53" s="26" t="s">
        <v>45</v>
      </c>
      <c r="G53" s="48"/>
      <c r="H53" s="49"/>
      <c r="I53" s="40">
        <f t="shared" si="7"/>
        <v>0</v>
      </c>
      <c r="J53" s="40">
        <f t="shared" si="8"/>
        <v>0</v>
      </c>
    </row>
    <row r="54" spans="1:10" ht="24.95" customHeight="1">
      <c r="A54" s="48"/>
      <c r="B54" s="48"/>
      <c r="C54" s="48"/>
      <c r="D54" s="48"/>
      <c r="E54" s="48"/>
      <c r="F54" s="26" t="s">
        <v>45</v>
      </c>
      <c r="G54" s="48"/>
      <c r="H54" s="49"/>
      <c r="I54" s="40">
        <f t="shared" si="7"/>
        <v>0</v>
      </c>
      <c r="J54" s="40">
        <f t="shared" si="8"/>
        <v>0</v>
      </c>
    </row>
    <row r="55" spans="1:10" ht="24.95" customHeight="1">
      <c r="A55" s="48"/>
      <c r="B55" s="48"/>
      <c r="C55" s="48"/>
      <c r="D55" s="48"/>
      <c r="E55" s="48"/>
      <c r="F55" s="26" t="s">
        <v>45</v>
      </c>
      <c r="G55" s="48"/>
      <c r="H55" s="49"/>
      <c r="I55" s="40">
        <f t="shared" si="7"/>
        <v>0</v>
      </c>
      <c r="J55" s="40">
        <f t="shared" si="8"/>
        <v>0</v>
      </c>
    </row>
    <row r="56" spans="1:10" ht="24.95" customHeight="1">
      <c r="A56" s="48"/>
      <c r="B56" s="48"/>
      <c r="C56" s="48"/>
      <c r="D56" s="48"/>
      <c r="E56" s="48"/>
      <c r="F56" s="26" t="s">
        <v>45</v>
      </c>
      <c r="G56" s="48"/>
      <c r="H56" s="49"/>
      <c r="I56" s="40">
        <f>IF(AND(A56&lt;&gt;"",B56&lt;&gt;"",C56&lt;&gt;"",D56&lt;&gt;"",E56&lt;&gt;""),((H56*G56)*0.1*10),0)</f>
        <v>0</v>
      </c>
      <c r="J56" s="40">
        <f t="shared" si="8"/>
        <v>0</v>
      </c>
    </row>
    <row r="57" spans="1:10" ht="24.95" customHeight="1">
      <c r="A57" s="48"/>
      <c r="B57" s="48"/>
      <c r="C57" s="48"/>
      <c r="D57" s="48"/>
      <c r="E57" s="48"/>
      <c r="F57" s="26" t="s">
        <v>45</v>
      </c>
      <c r="G57" s="48"/>
      <c r="H57" s="49"/>
      <c r="I57" s="40">
        <f t="shared" si="7"/>
        <v>0</v>
      </c>
      <c r="J57" s="40">
        <f t="shared" si="8"/>
        <v>0</v>
      </c>
    </row>
    <row r="58" spans="1:10" ht="24.95" customHeight="1">
      <c r="A58" s="48"/>
      <c r="B58" s="48"/>
      <c r="C58" s="48"/>
      <c r="D58" s="48"/>
      <c r="E58" s="48"/>
      <c r="F58" s="26" t="s">
        <v>45</v>
      </c>
      <c r="G58" s="48"/>
      <c r="H58" s="49"/>
      <c r="I58" s="40">
        <f t="shared" si="7"/>
        <v>0</v>
      </c>
      <c r="J58" s="40">
        <f t="shared" si="8"/>
        <v>0</v>
      </c>
    </row>
    <row r="59" spans="1:10" ht="24.95" customHeight="1">
      <c r="A59" s="48"/>
      <c r="B59" s="48"/>
      <c r="C59" s="48"/>
      <c r="D59" s="48"/>
      <c r="E59" s="48"/>
      <c r="F59" s="26" t="s">
        <v>45</v>
      </c>
      <c r="G59" s="48"/>
      <c r="H59" s="49"/>
      <c r="I59" s="40">
        <f t="shared" si="7"/>
        <v>0</v>
      </c>
      <c r="J59" s="40">
        <f t="shared" si="8"/>
        <v>0</v>
      </c>
    </row>
    <row r="60" spans="1:10" ht="24.95" customHeight="1">
      <c r="A60" s="48"/>
      <c r="B60" s="48"/>
      <c r="C60" s="48"/>
      <c r="D60" s="48"/>
      <c r="E60" s="48"/>
      <c r="F60" s="26" t="s">
        <v>45</v>
      </c>
      <c r="G60" s="48"/>
      <c r="H60" s="49"/>
      <c r="I60" s="40">
        <f t="shared" si="7"/>
        <v>0</v>
      </c>
      <c r="J60" s="40">
        <f t="shared" si="8"/>
        <v>0</v>
      </c>
    </row>
    <row r="61" spans="1:10" ht="24.95" customHeight="1">
      <c r="A61" s="48"/>
      <c r="B61" s="48"/>
      <c r="C61" s="48"/>
      <c r="D61" s="48"/>
      <c r="E61" s="48"/>
      <c r="F61" s="26" t="s">
        <v>45</v>
      </c>
      <c r="G61" s="48"/>
      <c r="H61" s="49"/>
      <c r="I61" s="40">
        <f t="shared" si="7"/>
        <v>0</v>
      </c>
      <c r="J61" s="40">
        <f t="shared" si="8"/>
        <v>0</v>
      </c>
    </row>
    <row r="62" spans="1:10" ht="24.95" customHeight="1">
      <c r="A62" s="48"/>
      <c r="B62" s="48"/>
      <c r="C62" s="48"/>
      <c r="D62" s="48"/>
      <c r="E62" s="48"/>
      <c r="F62" s="26" t="s">
        <v>45</v>
      </c>
      <c r="G62" s="48"/>
      <c r="H62" s="49"/>
      <c r="I62" s="40">
        <f t="shared" si="7"/>
        <v>0</v>
      </c>
      <c r="J62" s="40">
        <f t="shared" si="8"/>
        <v>0</v>
      </c>
    </row>
    <row r="63" spans="1:10" ht="24.95" customHeight="1">
      <c r="A63" s="48"/>
      <c r="B63" s="48"/>
      <c r="C63" s="48"/>
      <c r="D63" s="48"/>
      <c r="E63" s="48"/>
      <c r="F63" s="26" t="s">
        <v>45</v>
      </c>
      <c r="G63" s="48"/>
      <c r="H63" s="49"/>
      <c r="I63" s="40">
        <f t="shared" si="7"/>
        <v>0</v>
      </c>
      <c r="J63" s="40">
        <f t="shared" si="8"/>
        <v>0</v>
      </c>
    </row>
    <row r="64" spans="1:10" ht="24.95" customHeight="1">
      <c r="A64" s="48"/>
      <c r="B64" s="48"/>
      <c r="C64" s="48"/>
      <c r="D64" s="48"/>
      <c r="E64" s="48"/>
      <c r="F64" s="26" t="s">
        <v>45</v>
      </c>
      <c r="G64" s="48"/>
      <c r="H64" s="49"/>
      <c r="I64" s="40">
        <f t="shared" si="7"/>
        <v>0</v>
      </c>
      <c r="J64" s="40">
        <f t="shared" si="8"/>
        <v>0</v>
      </c>
    </row>
    <row r="65" spans="1:10" ht="24.95" customHeight="1">
      <c r="A65" s="97" t="s">
        <v>29</v>
      </c>
      <c r="B65" s="98"/>
      <c r="C65" s="98"/>
      <c r="D65" s="98"/>
      <c r="E65" s="98"/>
      <c r="F65" s="99"/>
      <c r="G65" s="41">
        <f>SUMIF(G50:G64,"&lt;&gt;#N/A")</f>
        <v>0</v>
      </c>
      <c r="H65" s="41">
        <f t="shared" ref="H65:J65" si="9">SUMIF(H50:H64,"&lt;&gt;#N/A")</f>
        <v>0</v>
      </c>
      <c r="I65" s="41">
        <f t="shared" si="9"/>
        <v>0</v>
      </c>
      <c r="J65" s="41">
        <f t="shared" si="9"/>
        <v>0</v>
      </c>
    </row>
    <row r="66" spans="1:10" ht="24.95" customHeight="1"/>
    <row r="67" spans="1:10" ht="24.95" customHeight="1">
      <c r="A67" s="37" t="s">
        <v>32</v>
      </c>
    </row>
    <row r="68" spans="1:10" ht="42.95" customHeight="1">
      <c r="A68" s="26" t="s">
        <v>39</v>
      </c>
      <c r="B68" s="26" t="s">
        <v>104</v>
      </c>
      <c r="C68" s="26" t="s">
        <v>23</v>
      </c>
      <c r="D68" s="38" t="s">
        <v>138</v>
      </c>
      <c r="E68" s="38" t="s">
        <v>139</v>
      </c>
      <c r="F68" s="38" t="s">
        <v>24</v>
      </c>
      <c r="G68" s="38" t="s">
        <v>25</v>
      </c>
      <c r="H68" s="38" t="s">
        <v>26</v>
      </c>
      <c r="I68" s="38" t="s">
        <v>105</v>
      </c>
      <c r="J68" s="38" t="s">
        <v>106</v>
      </c>
    </row>
    <row r="69" spans="1:10" ht="24.95" customHeight="1">
      <c r="A69" s="48"/>
      <c r="B69" s="48"/>
      <c r="C69" s="48"/>
      <c r="D69" s="48"/>
      <c r="E69" s="48"/>
      <c r="F69" s="48"/>
      <c r="G69" s="48"/>
      <c r="H69" s="40">
        <f>IF(AND(A69&lt;&gt;"",B69&lt;&gt;"",C69&lt;&gt;"",D69&lt;&gt;"",E69&lt;&gt;"",F69&lt;&gt;"",G69&lt;&gt;""),VLOOKUP(F69,訪問介護費!$A$12:$B$13,2,0),0)</f>
        <v>0</v>
      </c>
      <c r="I69" s="40">
        <f>(H69*G69)*0.1*10</f>
        <v>0</v>
      </c>
      <c r="J69" s="40">
        <f>I69*12</f>
        <v>0</v>
      </c>
    </row>
    <row r="70" spans="1:10" ht="24.95" customHeight="1">
      <c r="A70" s="48"/>
      <c r="B70" s="48"/>
      <c r="C70" s="48"/>
      <c r="D70" s="48"/>
      <c r="E70" s="48"/>
      <c r="F70" s="48"/>
      <c r="G70" s="48"/>
      <c r="H70" s="40">
        <f>IF(AND(A70&lt;&gt;"",B70&lt;&gt;"",C70&lt;&gt;"",D70&lt;&gt;"",E70&lt;&gt;"",F70&lt;&gt;"",G70&lt;&gt;""),VLOOKUP(F70,訪問介護費!$A$12:$B$13,2,0),0)</f>
        <v>0</v>
      </c>
      <c r="I70" s="40">
        <f t="shared" ref="I70:I71" si="10">(H70*G70)*0.1*10</f>
        <v>0</v>
      </c>
      <c r="J70" s="40">
        <f t="shared" ref="J70:J71" si="11">I70*12</f>
        <v>0</v>
      </c>
    </row>
    <row r="71" spans="1:10" ht="24.95" customHeight="1">
      <c r="A71" s="48"/>
      <c r="B71" s="48"/>
      <c r="C71" s="48"/>
      <c r="D71" s="48"/>
      <c r="E71" s="48"/>
      <c r="F71" s="48"/>
      <c r="G71" s="48"/>
      <c r="H71" s="40">
        <f>IF(AND(A71&lt;&gt;"",B71&lt;&gt;"",C71&lt;&gt;"",D71&lt;&gt;"",E71&lt;&gt;"",F71&lt;&gt;"",G71&lt;&gt;""),VLOOKUP(F71,訪問介護費!$A$12:$B$13,2,0),0)</f>
        <v>0</v>
      </c>
      <c r="I71" s="40">
        <f t="shared" si="10"/>
        <v>0</v>
      </c>
      <c r="J71" s="40">
        <f t="shared" si="11"/>
        <v>0</v>
      </c>
    </row>
    <row r="72" spans="1:10" ht="24.95" customHeight="1">
      <c r="A72" s="48"/>
      <c r="B72" s="48"/>
      <c r="C72" s="48"/>
      <c r="D72" s="48"/>
      <c r="E72" s="48"/>
      <c r="F72" s="48"/>
      <c r="G72" s="48"/>
      <c r="H72" s="40">
        <f>IF(AND(A72&lt;&gt;"",B72&lt;&gt;"",C72&lt;&gt;"",D72&lt;&gt;"",E72&lt;&gt;"",F72&lt;&gt;"",G72&lt;&gt;""),VLOOKUP(F72,訪問介護費!$A$12:$B$13,2,0),0)</f>
        <v>0</v>
      </c>
      <c r="I72" s="40">
        <f t="shared" ref="I72:I98" si="12">(H72*G72)*0.1*10</f>
        <v>0</v>
      </c>
      <c r="J72" s="40">
        <f t="shared" ref="J72:J98" si="13">I72*12</f>
        <v>0</v>
      </c>
    </row>
    <row r="73" spans="1:10" ht="24.95" customHeight="1">
      <c r="A73" s="48"/>
      <c r="B73" s="48"/>
      <c r="C73" s="48"/>
      <c r="D73" s="48"/>
      <c r="E73" s="48"/>
      <c r="F73" s="48"/>
      <c r="G73" s="48"/>
      <c r="H73" s="40">
        <f>IF(AND(A73&lt;&gt;"",B73&lt;&gt;"",C73&lt;&gt;"",D73&lt;&gt;"",E73&lt;&gt;"",F73&lt;&gt;"",G73&lt;&gt;""),VLOOKUP(F73,訪問介護費!$A$12:$B$13,2,0),0)</f>
        <v>0</v>
      </c>
      <c r="I73" s="40">
        <f t="shared" si="12"/>
        <v>0</v>
      </c>
      <c r="J73" s="40">
        <f t="shared" si="13"/>
        <v>0</v>
      </c>
    </row>
    <row r="74" spans="1:10" ht="24.95" customHeight="1">
      <c r="A74" s="48"/>
      <c r="B74" s="48"/>
      <c r="C74" s="48"/>
      <c r="D74" s="48"/>
      <c r="E74" s="48"/>
      <c r="F74" s="48"/>
      <c r="G74" s="48"/>
      <c r="H74" s="40">
        <f>IF(AND(A74&lt;&gt;"",B74&lt;&gt;"",C74&lt;&gt;"",D74&lt;&gt;"",E74&lt;&gt;"",F74&lt;&gt;"",G74&lt;&gt;""),VLOOKUP(F74,訪問介護費!$A$12:$B$13,2,0),0)</f>
        <v>0</v>
      </c>
      <c r="I74" s="40">
        <f t="shared" si="12"/>
        <v>0</v>
      </c>
      <c r="J74" s="40">
        <f t="shared" si="13"/>
        <v>0</v>
      </c>
    </row>
    <row r="75" spans="1:10" ht="24.95" customHeight="1">
      <c r="A75" s="48"/>
      <c r="B75" s="48"/>
      <c r="C75" s="48"/>
      <c r="D75" s="48"/>
      <c r="E75" s="48"/>
      <c r="F75" s="48"/>
      <c r="G75" s="48"/>
      <c r="H75" s="40">
        <f>IF(AND(A75&lt;&gt;"",B75&lt;&gt;"",C75&lt;&gt;"",D75&lt;&gt;"",E75&lt;&gt;"",F75&lt;&gt;"",G75&lt;&gt;""),VLOOKUP(F75,訪問介護費!$A$12:$B$13,2,0),0)</f>
        <v>0</v>
      </c>
      <c r="I75" s="40">
        <f t="shared" si="12"/>
        <v>0</v>
      </c>
      <c r="J75" s="40">
        <f t="shared" si="13"/>
        <v>0</v>
      </c>
    </row>
    <row r="76" spans="1:10" ht="24.95" customHeight="1">
      <c r="A76" s="48"/>
      <c r="B76" s="48"/>
      <c r="C76" s="48"/>
      <c r="D76" s="48"/>
      <c r="E76" s="48"/>
      <c r="F76" s="48"/>
      <c r="G76" s="48"/>
      <c r="H76" s="40">
        <f>IF(AND(A76&lt;&gt;"",B76&lt;&gt;"",C76&lt;&gt;"",D76&lt;&gt;"",E76&lt;&gt;"",F76&lt;&gt;"",G76&lt;&gt;""),VLOOKUP(F76,訪問介護費!$A$12:$B$13,2,0),0)</f>
        <v>0</v>
      </c>
      <c r="I76" s="40">
        <f t="shared" si="12"/>
        <v>0</v>
      </c>
      <c r="J76" s="40">
        <f t="shared" si="13"/>
        <v>0</v>
      </c>
    </row>
    <row r="77" spans="1:10" ht="24.95" customHeight="1">
      <c r="A77" s="48"/>
      <c r="B77" s="48"/>
      <c r="C77" s="48"/>
      <c r="D77" s="48"/>
      <c r="E77" s="48"/>
      <c r="F77" s="48"/>
      <c r="G77" s="48"/>
      <c r="H77" s="40">
        <f>IF(AND(A77&lt;&gt;"",B77&lt;&gt;"",C77&lt;&gt;"",D77&lt;&gt;"",E77&lt;&gt;"",F77&lt;&gt;"",G77&lt;&gt;""),VLOOKUP(F77,訪問介護費!$A$12:$B$13,2,0),0)</f>
        <v>0</v>
      </c>
      <c r="I77" s="40">
        <f t="shared" si="12"/>
        <v>0</v>
      </c>
      <c r="J77" s="40">
        <f t="shared" si="13"/>
        <v>0</v>
      </c>
    </row>
    <row r="78" spans="1:10" ht="24.95" customHeight="1">
      <c r="A78" s="48"/>
      <c r="B78" s="48"/>
      <c r="C78" s="48"/>
      <c r="D78" s="48"/>
      <c r="E78" s="48"/>
      <c r="F78" s="48"/>
      <c r="G78" s="48"/>
      <c r="H78" s="40">
        <f>IF(AND(A78&lt;&gt;"",B78&lt;&gt;"",C78&lt;&gt;"",D78&lt;&gt;"",E78&lt;&gt;"",F78&lt;&gt;"",G78&lt;&gt;""),VLOOKUP(F78,訪問介護費!$A$12:$B$13,2,0),0)</f>
        <v>0</v>
      </c>
      <c r="I78" s="40">
        <f t="shared" si="12"/>
        <v>0</v>
      </c>
      <c r="J78" s="40">
        <f t="shared" si="13"/>
        <v>0</v>
      </c>
    </row>
    <row r="79" spans="1:10" ht="24.95" customHeight="1">
      <c r="A79" s="48"/>
      <c r="B79" s="48"/>
      <c r="C79" s="48"/>
      <c r="D79" s="48"/>
      <c r="E79" s="48"/>
      <c r="F79" s="48"/>
      <c r="G79" s="48"/>
      <c r="H79" s="40">
        <f>IF(AND(A79&lt;&gt;"",B79&lt;&gt;"",C79&lt;&gt;"",D79&lt;&gt;"",E79&lt;&gt;"",F79&lt;&gt;"",G79&lt;&gt;""),VLOOKUP(F79,訪問介護費!$A$12:$B$13,2,0),0)</f>
        <v>0</v>
      </c>
      <c r="I79" s="40">
        <f t="shared" si="12"/>
        <v>0</v>
      </c>
      <c r="J79" s="40">
        <f t="shared" si="13"/>
        <v>0</v>
      </c>
    </row>
    <row r="80" spans="1:10" ht="24.95" customHeight="1">
      <c r="A80" s="48"/>
      <c r="B80" s="48"/>
      <c r="C80" s="48"/>
      <c r="D80" s="48"/>
      <c r="E80" s="48"/>
      <c r="F80" s="48"/>
      <c r="G80" s="48"/>
      <c r="H80" s="40">
        <f>IF(AND(A80&lt;&gt;"",B80&lt;&gt;"",C80&lt;&gt;"",D80&lt;&gt;"",E80&lt;&gt;"",F80&lt;&gt;"",G80&lt;&gt;""),VLOOKUP(F80,訪問介護費!$A$12:$B$13,2,0),0)</f>
        <v>0</v>
      </c>
      <c r="I80" s="40">
        <f t="shared" si="12"/>
        <v>0</v>
      </c>
      <c r="J80" s="40">
        <f t="shared" si="13"/>
        <v>0</v>
      </c>
    </row>
    <row r="81" spans="1:10" ht="24.95" customHeight="1">
      <c r="A81" s="48"/>
      <c r="B81" s="48"/>
      <c r="C81" s="48"/>
      <c r="D81" s="48"/>
      <c r="E81" s="48"/>
      <c r="F81" s="48"/>
      <c r="G81" s="48"/>
      <c r="H81" s="40">
        <f>IF(AND(A81&lt;&gt;"",B81&lt;&gt;"",C81&lt;&gt;"",D81&lt;&gt;"",E81&lt;&gt;"",F81&lt;&gt;"",G81&lt;&gt;""),VLOOKUP(F81,訪問介護費!$A$12:$B$13,2,0),0)</f>
        <v>0</v>
      </c>
      <c r="I81" s="40">
        <f t="shared" si="12"/>
        <v>0</v>
      </c>
      <c r="J81" s="40">
        <f t="shared" si="13"/>
        <v>0</v>
      </c>
    </row>
    <row r="82" spans="1:10" ht="24.95" customHeight="1">
      <c r="A82" s="48"/>
      <c r="B82" s="48"/>
      <c r="C82" s="48"/>
      <c r="D82" s="48"/>
      <c r="E82" s="48"/>
      <c r="F82" s="48"/>
      <c r="G82" s="48"/>
      <c r="H82" s="40">
        <f>IF(AND(A82&lt;&gt;"",B82&lt;&gt;"",C82&lt;&gt;"",D82&lt;&gt;"",E82&lt;&gt;"",F82&lt;&gt;"",G82&lt;&gt;""),VLOOKUP(F82,訪問介護費!$A$12:$B$13,2,0),0)</f>
        <v>0</v>
      </c>
      <c r="I82" s="40">
        <f t="shared" si="12"/>
        <v>0</v>
      </c>
      <c r="J82" s="40">
        <f t="shared" si="13"/>
        <v>0</v>
      </c>
    </row>
    <row r="83" spans="1:10" ht="24.95" customHeight="1">
      <c r="A83" s="48"/>
      <c r="B83" s="48"/>
      <c r="C83" s="48"/>
      <c r="D83" s="48"/>
      <c r="E83" s="48"/>
      <c r="F83" s="48"/>
      <c r="G83" s="48"/>
      <c r="H83" s="40">
        <f>IF(AND(A83&lt;&gt;"",B83&lt;&gt;"",C83&lt;&gt;"",D83&lt;&gt;"",E83&lt;&gt;"",F83&lt;&gt;"",G83&lt;&gt;""),VLOOKUP(F83,訪問介護費!$A$12:$B$13,2,0),0)</f>
        <v>0</v>
      </c>
      <c r="I83" s="40">
        <f t="shared" si="12"/>
        <v>0</v>
      </c>
      <c r="J83" s="40">
        <f t="shared" si="13"/>
        <v>0</v>
      </c>
    </row>
    <row r="84" spans="1:10" ht="24.95" customHeight="1">
      <c r="A84" s="48"/>
      <c r="B84" s="48"/>
      <c r="C84" s="48"/>
      <c r="D84" s="48"/>
      <c r="E84" s="48"/>
      <c r="F84" s="48"/>
      <c r="G84" s="48"/>
      <c r="H84" s="40">
        <f>IF(AND(A84&lt;&gt;"",B84&lt;&gt;"",C84&lt;&gt;"",D84&lt;&gt;"",E84&lt;&gt;"",F84&lt;&gt;"",G84&lt;&gt;""),VLOOKUP(F84,訪問介護費!$A$12:$B$13,2,0),0)</f>
        <v>0</v>
      </c>
      <c r="I84" s="40">
        <f t="shared" si="12"/>
        <v>0</v>
      </c>
      <c r="J84" s="40">
        <f t="shared" si="13"/>
        <v>0</v>
      </c>
    </row>
    <row r="85" spans="1:10" ht="24.95" customHeight="1">
      <c r="A85" s="48"/>
      <c r="B85" s="48"/>
      <c r="C85" s="48"/>
      <c r="D85" s="48"/>
      <c r="E85" s="48"/>
      <c r="F85" s="48"/>
      <c r="G85" s="48"/>
      <c r="H85" s="40">
        <f>IF(AND(A85&lt;&gt;"",B85&lt;&gt;"",C85&lt;&gt;"",D85&lt;&gt;"",E85&lt;&gt;"",F85&lt;&gt;"",G85&lt;&gt;""),VLOOKUP(F85,訪問介護費!$A$12:$B$13,2,0),0)</f>
        <v>0</v>
      </c>
      <c r="I85" s="40">
        <f t="shared" si="12"/>
        <v>0</v>
      </c>
      <c r="J85" s="40">
        <f t="shared" si="13"/>
        <v>0</v>
      </c>
    </row>
    <row r="86" spans="1:10" ht="24.95" customHeight="1">
      <c r="A86" s="48"/>
      <c r="B86" s="48"/>
      <c r="C86" s="48"/>
      <c r="D86" s="48"/>
      <c r="E86" s="48"/>
      <c r="F86" s="48"/>
      <c r="G86" s="48"/>
      <c r="H86" s="40">
        <f>IF(AND(A86&lt;&gt;"",B86&lt;&gt;"",C86&lt;&gt;"",D86&lt;&gt;"",E86&lt;&gt;"",F86&lt;&gt;"",G86&lt;&gt;""),VLOOKUP(F86,訪問介護費!$A$12:$B$13,2,0),0)</f>
        <v>0</v>
      </c>
      <c r="I86" s="40">
        <f t="shared" si="12"/>
        <v>0</v>
      </c>
      <c r="J86" s="40">
        <f t="shared" si="13"/>
        <v>0</v>
      </c>
    </row>
    <row r="87" spans="1:10" ht="24.95" customHeight="1">
      <c r="A87" s="48"/>
      <c r="B87" s="48"/>
      <c r="C87" s="48"/>
      <c r="D87" s="48"/>
      <c r="E87" s="48"/>
      <c r="F87" s="48"/>
      <c r="G87" s="48"/>
      <c r="H87" s="40">
        <f>IF(AND(A87&lt;&gt;"",B87&lt;&gt;"",C87&lt;&gt;"",D87&lt;&gt;"",E87&lt;&gt;"",F87&lt;&gt;"",G87&lt;&gt;""),VLOOKUP(F87,訪問介護費!$A$12:$B$13,2,0),0)</f>
        <v>0</v>
      </c>
      <c r="I87" s="40">
        <f t="shared" si="12"/>
        <v>0</v>
      </c>
      <c r="J87" s="40">
        <f t="shared" si="13"/>
        <v>0</v>
      </c>
    </row>
    <row r="88" spans="1:10" ht="24.95" customHeight="1">
      <c r="A88" s="48"/>
      <c r="B88" s="48"/>
      <c r="C88" s="48"/>
      <c r="D88" s="48"/>
      <c r="E88" s="48"/>
      <c r="F88" s="48"/>
      <c r="G88" s="48"/>
      <c r="H88" s="40">
        <f>IF(AND(A88&lt;&gt;"",B88&lt;&gt;"",C88&lt;&gt;"",D88&lt;&gt;"",E88&lt;&gt;"",F88&lt;&gt;"",G88&lt;&gt;""),VLOOKUP(F88,訪問介護費!$A$12:$B$13,2,0),0)</f>
        <v>0</v>
      </c>
      <c r="I88" s="40">
        <f t="shared" si="12"/>
        <v>0</v>
      </c>
      <c r="J88" s="40">
        <f t="shared" si="13"/>
        <v>0</v>
      </c>
    </row>
    <row r="89" spans="1:10" ht="24.95" customHeight="1">
      <c r="A89" s="48"/>
      <c r="B89" s="48"/>
      <c r="C89" s="48"/>
      <c r="D89" s="48"/>
      <c r="E89" s="48"/>
      <c r="F89" s="48"/>
      <c r="G89" s="48"/>
      <c r="H89" s="40">
        <f>IF(AND(A89&lt;&gt;"",B89&lt;&gt;"",C89&lt;&gt;"",D89&lt;&gt;"",E89&lt;&gt;"",F89&lt;&gt;"",G89&lt;&gt;""),VLOOKUP(F89,訪問介護費!$A$12:$B$13,2,0),0)</f>
        <v>0</v>
      </c>
      <c r="I89" s="40">
        <f t="shared" si="12"/>
        <v>0</v>
      </c>
      <c r="J89" s="40">
        <f t="shared" si="13"/>
        <v>0</v>
      </c>
    </row>
    <row r="90" spans="1:10" ht="24.95" customHeight="1">
      <c r="A90" s="48"/>
      <c r="B90" s="48"/>
      <c r="C90" s="48"/>
      <c r="D90" s="48"/>
      <c r="E90" s="48"/>
      <c r="F90" s="48"/>
      <c r="G90" s="48"/>
      <c r="H90" s="40">
        <f>IF(AND(A90&lt;&gt;"",B90&lt;&gt;"",C90&lt;&gt;"",D90&lt;&gt;"",E90&lt;&gt;"",F90&lt;&gt;"",G90&lt;&gt;""),VLOOKUP(F90,訪問介護費!$A$12:$B$13,2,0),0)</f>
        <v>0</v>
      </c>
      <c r="I90" s="40">
        <f t="shared" si="12"/>
        <v>0</v>
      </c>
      <c r="J90" s="40">
        <f t="shared" si="13"/>
        <v>0</v>
      </c>
    </row>
    <row r="91" spans="1:10" ht="24.95" customHeight="1">
      <c r="A91" s="48"/>
      <c r="B91" s="48"/>
      <c r="C91" s="48"/>
      <c r="D91" s="48"/>
      <c r="E91" s="48"/>
      <c r="F91" s="48"/>
      <c r="G91" s="48"/>
      <c r="H91" s="40">
        <f>IF(AND(A91&lt;&gt;"",B91&lt;&gt;"",C91&lt;&gt;"",D91&lt;&gt;"",E91&lt;&gt;"",F91&lt;&gt;"",G91&lt;&gt;""),VLOOKUP(F91,訪問介護費!$A$12:$B$13,2,0),0)</f>
        <v>0</v>
      </c>
      <c r="I91" s="40">
        <f t="shared" si="12"/>
        <v>0</v>
      </c>
      <c r="J91" s="40">
        <f t="shared" si="13"/>
        <v>0</v>
      </c>
    </row>
    <row r="92" spans="1:10" ht="24.95" customHeight="1">
      <c r="A92" s="48"/>
      <c r="B92" s="48"/>
      <c r="C92" s="48"/>
      <c r="D92" s="48"/>
      <c r="E92" s="48"/>
      <c r="F92" s="48"/>
      <c r="G92" s="48"/>
      <c r="H92" s="40">
        <f>IF(AND(A92&lt;&gt;"",B92&lt;&gt;"",C92&lt;&gt;"",D92&lt;&gt;"",E92&lt;&gt;"",F92&lt;&gt;"",G92&lt;&gt;""),VLOOKUP(F92,訪問介護費!$A$12:$B$13,2,0),0)</f>
        <v>0</v>
      </c>
      <c r="I92" s="40">
        <f t="shared" si="12"/>
        <v>0</v>
      </c>
      <c r="J92" s="40">
        <f t="shared" si="13"/>
        <v>0</v>
      </c>
    </row>
    <row r="93" spans="1:10" ht="24.95" customHeight="1">
      <c r="A93" s="48"/>
      <c r="B93" s="48"/>
      <c r="C93" s="48"/>
      <c r="D93" s="48"/>
      <c r="E93" s="48"/>
      <c r="F93" s="48"/>
      <c r="G93" s="48"/>
      <c r="H93" s="40">
        <f>IF(AND(A93&lt;&gt;"",B93&lt;&gt;"",C93&lt;&gt;"",D93&lt;&gt;"",E93&lt;&gt;"",F93&lt;&gt;"",G93&lt;&gt;""),VLOOKUP(F93,訪問介護費!$A$12:$B$13,2,0),0)</f>
        <v>0</v>
      </c>
      <c r="I93" s="40">
        <f t="shared" si="12"/>
        <v>0</v>
      </c>
      <c r="J93" s="40">
        <f t="shared" si="13"/>
        <v>0</v>
      </c>
    </row>
    <row r="94" spans="1:10" ht="24.95" customHeight="1">
      <c r="A94" s="48"/>
      <c r="B94" s="48"/>
      <c r="C94" s="48"/>
      <c r="D94" s="48"/>
      <c r="E94" s="48"/>
      <c r="F94" s="48"/>
      <c r="G94" s="48"/>
      <c r="H94" s="40">
        <f>IF(AND(A94&lt;&gt;"",B94&lt;&gt;"",C94&lt;&gt;"",D94&lt;&gt;"",E94&lt;&gt;"",F94&lt;&gt;"",G94&lt;&gt;""),VLOOKUP(F94,訪問介護費!$A$12:$B$13,2,0),0)</f>
        <v>0</v>
      </c>
      <c r="I94" s="40">
        <f t="shared" si="12"/>
        <v>0</v>
      </c>
      <c r="J94" s="40">
        <f t="shared" si="13"/>
        <v>0</v>
      </c>
    </row>
    <row r="95" spans="1:10" ht="24.95" customHeight="1">
      <c r="A95" s="48"/>
      <c r="B95" s="48"/>
      <c r="C95" s="48"/>
      <c r="D95" s="48"/>
      <c r="E95" s="48"/>
      <c r="F95" s="48"/>
      <c r="G95" s="48"/>
      <c r="H95" s="40">
        <f>IF(AND(A95&lt;&gt;"",B95&lt;&gt;"",C95&lt;&gt;"",D95&lt;&gt;"",E95&lt;&gt;"",F95&lt;&gt;"",G95&lt;&gt;""),VLOOKUP(F95,訪問介護費!$A$12:$B$13,2,0),0)</f>
        <v>0</v>
      </c>
      <c r="I95" s="40">
        <f t="shared" si="12"/>
        <v>0</v>
      </c>
      <c r="J95" s="40">
        <f t="shared" si="13"/>
        <v>0</v>
      </c>
    </row>
    <row r="96" spans="1:10" ht="24.95" customHeight="1">
      <c r="A96" s="48"/>
      <c r="B96" s="48"/>
      <c r="C96" s="48"/>
      <c r="D96" s="48"/>
      <c r="E96" s="48"/>
      <c r="F96" s="48"/>
      <c r="G96" s="48"/>
      <c r="H96" s="40">
        <f>IF(AND(A96&lt;&gt;"",B96&lt;&gt;"",C96&lt;&gt;"",D96&lt;&gt;"",E96&lt;&gt;"",F96&lt;&gt;"",G96&lt;&gt;""),VLOOKUP(F96,訪問介護費!$A$12:$B$13,2,0),0)</f>
        <v>0</v>
      </c>
      <c r="I96" s="40">
        <f t="shared" si="12"/>
        <v>0</v>
      </c>
      <c r="J96" s="40">
        <f t="shared" si="13"/>
        <v>0</v>
      </c>
    </row>
    <row r="97" spans="1:10" ht="24.95" customHeight="1">
      <c r="A97" s="48"/>
      <c r="B97" s="48"/>
      <c r="C97" s="48"/>
      <c r="D97" s="48"/>
      <c r="E97" s="48"/>
      <c r="F97" s="48"/>
      <c r="G97" s="48"/>
      <c r="H97" s="40">
        <f>IF(AND(A97&lt;&gt;"",B97&lt;&gt;"",C97&lt;&gt;"",D97&lt;&gt;"",E97&lt;&gt;"",F97&lt;&gt;"",G97&lt;&gt;""),VLOOKUP(F97,訪問介護費!$A$12:$B$13,2,0),0)</f>
        <v>0</v>
      </c>
      <c r="I97" s="40">
        <f t="shared" si="12"/>
        <v>0</v>
      </c>
      <c r="J97" s="40">
        <f t="shared" si="13"/>
        <v>0</v>
      </c>
    </row>
    <row r="98" spans="1:10" ht="24.95" customHeight="1">
      <c r="A98" s="48"/>
      <c r="B98" s="48"/>
      <c r="C98" s="48"/>
      <c r="D98" s="48"/>
      <c r="E98" s="48"/>
      <c r="F98" s="48"/>
      <c r="G98" s="48"/>
      <c r="H98" s="40">
        <f>IF(AND(A98&lt;&gt;"",B98&lt;&gt;"",C98&lt;&gt;"",D98&lt;&gt;"",E98&lt;&gt;"",F98&lt;&gt;"",G98&lt;&gt;""),VLOOKUP(F98,訪問介護費!$A$12:$B$13,2,0),0)</f>
        <v>0</v>
      </c>
      <c r="I98" s="40">
        <f t="shared" si="12"/>
        <v>0</v>
      </c>
      <c r="J98" s="40">
        <f t="shared" si="13"/>
        <v>0</v>
      </c>
    </row>
    <row r="99" spans="1:10" ht="24.95" customHeight="1">
      <c r="A99" s="97" t="s">
        <v>29</v>
      </c>
      <c r="B99" s="98"/>
      <c r="C99" s="98"/>
      <c r="D99" s="98"/>
      <c r="E99" s="98"/>
      <c r="F99" s="99"/>
      <c r="G99" s="41">
        <f>SUMIF(G69:G98,"&lt;&gt;#N/A")</f>
        <v>0</v>
      </c>
      <c r="H99" s="41">
        <f t="shared" ref="H99:J99" si="14">SUMIF(H69:H98,"&lt;&gt;#N/A")</f>
        <v>0</v>
      </c>
      <c r="I99" s="41">
        <f t="shared" si="14"/>
        <v>0</v>
      </c>
      <c r="J99" s="41">
        <f t="shared" si="14"/>
        <v>0</v>
      </c>
    </row>
    <row r="100" spans="1:10" ht="24.95" customHeight="1">
      <c r="A100" s="39"/>
      <c r="B100" s="39"/>
      <c r="C100" s="39"/>
      <c r="G100" s="43"/>
      <c r="H100" s="43"/>
      <c r="I100" s="43"/>
    </row>
    <row r="101" spans="1:10" ht="24.95" customHeight="1">
      <c r="A101" s="37" t="s">
        <v>34</v>
      </c>
    </row>
    <row r="102" spans="1:10" ht="42.95" customHeight="1">
      <c r="A102" s="26" t="s">
        <v>39</v>
      </c>
      <c r="B102" s="26" t="s">
        <v>104</v>
      </c>
      <c r="C102" s="26" t="s">
        <v>23</v>
      </c>
      <c r="D102" s="38" t="s">
        <v>138</v>
      </c>
      <c r="E102" s="38" t="s">
        <v>139</v>
      </c>
      <c r="F102" s="38" t="s">
        <v>25</v>
      </c>
      <c r="G102" s="38" t="s">
        <v>26</v>
      </c>
      <c r="H102" s="38" t="s">
        <v>105</v>
      </c>
      <c r="I102" s="38" t="s">
        <v>106</v>
      </c>
    </row>
    <row r="103" spans="1:10" ht="24.95" customHeight="1">
      <c r="A103" s="48"/>
      <c r="B103" s="48"/>
      <c r="C103" s="48"/>
      <c r="D103" s="48"/>
      <c r="E103" s="48"/>
      <c r="F103" s="49"/>
      <c r="G103" s="40">
        <f>IF(AND(A103&lt;&gt;"",B103&lt;&gt;"",C103&lt;&gt;"",D103&lt;&gt;"",E103&lt;&gt;"",F103&lt;&gt;""),97,0)</f>
        <v>0</v>
      </c>
      <c r="H103" s="40">
        <f>(G103*F103)*0.1*10</f>
        <v>0</v>
      </c>
      <c r="I103" s="40">
        <f>H103*12</f>
        <v>0</v>
      </c>
    </row>
    <row r="104" spans="1:10" ht="24.95" customHeight="1">
      <c r="A104" s="48"/>
      <c r="B104" s="48"/>
      <c r="C104" s="48"/>
      <c r="D104" s="48"/>
      <c r="E104" s="48"/>
      <c r="F104" s="49"/>
      <c r="G104" s="40">
        <f t="shared" ref="G104:G107" si="15">IF(AND(A104&lt;&gt;"",B104&lt;&gt;"",C104&lt;&gt;"",D104&lt;&gt;"",E104&lt;&gt;"",F104&lt;&gt;""),97,0)</f>
        <v>0</v>
      </c>
      <c r="H104" s="40">
        <f t="shared" ref="H104:H107" si="16">(G104*F104)*0.1*10</f>
        <v>0</v>
      </c>
      <c r="I104" s="40">
        <f t="shared" ref="I104:I107" si="17">H104*12</f>
        <v>0</v>
      </c>
    </row>
    <row r="105" spans="1:10" ht="24.95" customHeight="1">
      <c r="A105" s="48"/>
      <c r="B105" s="48"/>
      <c r="C105" s="48"/>
      <c r="D105" s="48"/>
      <c r="E105" s="48"/>
      <c r="F105" s="49"/>
      <c r="G105" s="40">
        <f t="shared" si="15"/>
        <v>0</v>
      </c>
      <c r="H105" s="40">
        <f t="shared" si="16"/>
        <v>0</v>
      </c>
      <c r="I105" s="40">
        <f t="shared" si="17"/>
        <v>0</v>
      </c>
    </row>
    <row r="106" spans="1:10" ht="24.95" customHeight="1">
      <c r="A106" s="48"/>
      <c r="B106" s="48"/>
      <c r="C106" s="48"/>
      <c r="D106" s="48"/>
      <c r="E106" s="48"/>
      <c r="F106" s="49"/>
      <c r="G106" s="40">
        <f t="shared" si="15"/>
        <v>0</v>
      </c>
      <c r="H106" s="40">
        <f t="shared" si="16"/>
        <v>0</v>
      </c>
      <c r="I106" s="40">
        <f t="shared" si="17"/>
        <v>0</v>
      </c>
    </row>
    <row r="107" spans="1:10" ht="24.95" customHeight="1">
      <c r="A107" s="48"/>
      <c r="B107" s="48"/>
      <c r="C107" s="48"/>
      <c r="D107" s="48"/>
      <c r="E107" s="48"/>
      <c r="F107" s="49"/>
      <c r="G107" s="40">
        <f t="shared" si="15"/>
        <v>0</v>
      </c>
      <c r="H107" s="40">
        <f t="shared" si="16"/>
        <v>0</v>
      </c>
      <c r="I107" s="40">
        <f t="shared" si="17"/>
        <v>0</v>
      </c>
    </row>
    <row r="108" spans="1:10" ht="24.95" customHeight="1">
      <c r="A108" s="97" t="s">
        <v>29</v>
      </c>
      <c r="B108" s="98"/>
      <c r="C108" s="98"/>
      <c r="D108" s="98"/>
      <c r="E108" s="99"/>
      <c r="F108" s="41">
        <f>SUMIF(F103:F107,"&lt;&gt;#N/A")</f>
        <v>0</v>
      </c>
      <c r="G108" s="41">
        <f t="shared" ref="G108:I108" si="18">SUMIF(G103:G107,"&lt;&gt;#N/A")</f>
        <v>0</v>
      </c>
      <c r="H108" s="41">
        <f t="shared" si="18"/>
        <v>0</v>
      </c>
      <c r="I108" s="41">
        <f t="shared" si="18"/>
        <v>0</v>
      </c>
    </row>
    <row r="109" spans="1:10" ht="24.95" customHeight="1"/>
    <row r="110" spans="1:10" ht="24.95" customHeight="1">
      <c r="A110" s="37" t="s">
        <v>35</v>
      </c>
      <c r="B110" s="42"/>
    </row>
    <row r="111" spans="1:10" ht="24.95" customHeight="1">
      <c r="A111" s="44" t="s">
        <v>36</v>
      </c>
      <c r="B111" s="45" t="s">
        <v>37</v>
      </c>
      <c r="C111" s="45" t="s">
        <v>38</v>
      </c>
      <c r="D111" s="45" t="s">
        <v>105</v>
      </c>
      <c r="E111" s="45" t="s">
        <v>106</v>
      </c>
      <c r="F111" s="45" t="s">
        <v>107</v>
      </c>
    </row>
    <row r="112" spans="1:10" ht="24.95" customHeight="1">
      <c r="A112" s="46">
        <f>COUNTA(C16:C45,C50:C64,C69:C98,C103:C107)</f>
        <v>0</v>
      </c>
      <c r="B112" s="46">
        <f>COUNTA(B16:B45,B50:B64,B69:B98,B103:B107)</f>
        <v>0</v>
      </c>
      <c r="C112" s="47">
        <f>SUM(G46,G65,G99,F108)</f>
        <v>0</v>
      </c>
      <c r="D112" s="47">
        <f>SUM(I46,I65,I99,H108)</f>
        <v>0</v>
      </c>
      <c r="E112" s="47">
        <f>SUM(J46,J65,J99,I108)</f>
        <v>0</v>
      </c>
      <c r="F112" s="44" t="str">
        <f>IF(E112&gt;465000,"×","〇")</f>
        <v>〇</v>
      </c>
    </row>
    <row r="114" spans="1:7" ht="20.100000000000001" customHeight="1">
      <c r="F114" s="43"/>
      <c r="G114" s="43"/>
    </row>
    <row r="115" spans="1:7" ht="20.100000000000001" customHeight="1">
      <c r="A115" s="30"/>
      <c r="D115" s="43"/>
      <c r="E115" s="43"/>
      <c r="F115" s="43"/>
    </row>
    <row r="116" spans="1:7" ht="20.100000000000001" customHeight="1">
      <c r="A116" s="30"/>
    </row>
    <row r="117" spans="1:7" ht="20.100000000000001" customHeight="1">
      <c r="A117" s="30"/>
    </row>
    <row r="118" spans="1:7" ht="20.100000000000001" customHeight="1">
      <c r="A118" s="30"/>
    </row>
    <row r="119" spans="1:7" ht="30" customHeight="1">
      <c r="A119" s="30"/>
    </row>
  </sheetData>
  <sheetProtection sheet="1" objects="1" scenarios="1"/>
  <mergeCells count="12">
    <mergeCell ref="H1:J1"/>
    <mergeCell ref="B11:I11"/>
    <mergeCell ref="A46:F46"/>
    <mergeCell ref="A65:F65"/>
    <mergeCell ref="A99:F99"/>
    <mergeCell ref="A4:J4"/>
    <mergeCell ref="A108:E108"/>
    <mergeCell ref="B10:I10"/>
    <mergeCell ref="C6:I6"/>
    <mergeCell ref="B8:I8"/>
    <mergeCell ref="B9:I9"/>
    <mergeCell ref="B7:I7"/>
  </mergeCells>
  <phoneticPr fontId="3"/>
  <printOptions horizontalCentered="1"/>
  <pageMargins left="0.25" right="0.25" top="0.75" bottom="0.75" header="0.3" footer="0.3"/>
  <pageSetup paperSize="9" scale="44" orientation="portrait" r:id="rId1"/>
  <rowBreaks count="3" manualBreakCount="3">
    <brk id="46" max="9" man="1"/>
    <brk id="65" max="16383" man="1"/>
    <brk id="99" max="9"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49AFB80F-1ECE-4EE2-AC10-C7E5C3D2C0A6}">
          <x14:formula1>
            <xm:f>訪問介護費!$A$4:$A$7</xm:f>
          </x14:formula1>
          <xm:sqref>F16:F45</xm:sqref>
        </x14:dataValidation>
        <x14:dataValidation type="list" allowBlank="1" showInputMessage="1" showErrorMessage="1" xr:uid="{699D553A-F30F-4A4B-9F91-5F6A1048DAF6}">
          <x14:formula1>
            <xm:f>訪問介護費!$A$11:$A$13</xm:f>
          </x14:formula1>
          <xm:sqref>F69:F98</xm:sqref>
        </x14:dataValidation>
        <x14:dataValidation type="list" allowBlank="1" showInputMessage="1" showErrorMessage="1" xr:uid="{AFAD0469-0B2F-4B70-9A6B-DA3E38B0C110}">
          <x14:formula1>
            <xm:f>対象地域一覧!$A$2:$A$47</xm:f>
          </x14:formula1>
          <xm:sqref>C16:C45 C50:C64 C69:C98 C103:C107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45961-AEB8-4BB3-A9DA-ED12E0A149C7}">
  <sheetPr codeName="Sheet3">
    <tabColor theme="9" tint="0.59999389629810485"/>
  </sheetPr>
  <dimension ref="A1:DI45"/>
  <sheetViews>
    <sheetView view="pageBreakPreview" topLeftCell="A4" zoomScaleNormal="100" zoomScaleSheetLayoutView="100" workbookViewId="0">
      <selection activeCell="CJ16" sqref="CJ16:CP16"/>
    </sheetView>
  </sheetViews>
  <sheetFormatPr defaultColWidth="8.125" defaultRowHeight="12"/>
  <cols>
    <col min="1" max="111" width="1.125" style="6" customWidth="1"/>
    <col min="112" max="112" width="8.125" style="6"/>
    <col min="113" max="113" width="8.125" style="53"/>
    <col min="114" max="16384" width="8.125" style="6"/>
  </cols>
  <sheetData>
    <row r="1" spans="1:113" ht="14.25" customHeight="1">
      <c r="A1" s="6" t="s">
        <v>133</v>
      </c>
    </row>
    <row r="2" spans="1:113" ht="14.25" customHeight="1">
      <c r="B2" s="130" t="s">
        <v>186</v>
      </c>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D2" s="130"/>
      <c r="BE2" s="130"/>
      <c r="BF2" s="130"/>
      <c r="BG2" s="130"/>
      <c r="BH2" s="130"/>
      <c r="BI2" s="130"/>
      <c r="BJ2" s="130"/>
      <c r="BK2" s="130"/>
      <c r="BL2" s="130"/>
      <c r="BM2" s="130"/>
      <c r="BN2" s="130"/>
      <c r="BO2" s="130"/>
      <c r="BP2" s="130"/>
      <c r="BQ2" s="130"/>
      <c r="BR2" s="130"/>
      <c r="BS2" s="130"/>
      <c r="BT2" s="130"/>
      <c r="BU2" s="130"/>
      <c r="BV2" s="130"/>
      <c r="BW2" s="130"/>
      <c r="BX2" s="130"/>
      <c r="BY2" s="130"/>
      <c r="BZ2" s="130"/>
      <c r="CA2" s="130"/>
      <c r="CB2" s="130"/>
      <c r="CC2" s="130"/>
      <c r="CD2" s="130"/>
      <c r="CE2" s="130"/>
      <c r="CF2" s="130"/>
      <c r="CG2" s="130"/>
      <c r="CH2" s="130"/>
      <c r="CI2" s="130"/>
      <c r="CJ2" s="130"/>
      <c r="CK2" s="130"/>
      <c r="CL2" s="130"/>
      <c r="CM2" s="130"/>
      <c r="CN2" s="130"/>
      <c r="CO2" s="130"/>
      <c r="CP2" s="130"/>
      <c r="CQ2" s="130"/>
      <c r="CR2" s="130"/>
      <c r="CS2" s="130"/>
      <c r="CT2" s="130"/>
      <c r="CU2" s="130"/>
      <c r="CV2" s="130"/>
      <c r="CW2" s="130"/>
      <c r="CX2" s="130"/>
      <c r="CY2" s="130"/>
      <c r="CZ2" s="130"/>
      <c r="DA2" s="130"/>
      <c r="DB2" s="130"/>
      <c r="DC2" s="130"/>
      <c r="DD2" s="130"/>
      <c r="DE2" s="130"/>
      <c r="DF2" s="130"/>
      <c r="DI2" s="52"/>
    </row>
    <row r="3" spans="1:113" ht="14.25" customHeight="1">
      <c r="CO3" s="7"/>
      <c r="CP3" s="7"/>
      <c r="DI3" s="52"/>
    </row>
    <row r="4" spans="1:113" ht="16.149999999999999" customHeight="1">
      <c r="CC4" s="131" t="s">
        <v>64</v>
      </c>
      <c r="CD4" s="131"/>
      <c r="CE4" s="131"/>
      <c r="CF4" s="131"/>
      <c r="CG4" s="131"/>
      <c r="CH4" s="131"/>
      <c r="CI4" s="131"/>
      <c r="CJ4" s="132" t="str">
        <f>IF(基本情報入力シート!V7="","",基本情報入力シート!V7)</f>
        <v/>
      </c>
      <c r="CK4" s="132"/>
      <c r="CL4" s="132"/>
      <c r="CM4" s="132"/>
      <c r="CN4" s="132"/>
      <c r="CO4" s="132"/>
      <c r="CP4" s="132"/>
      <c r="CQ4" s="132"/>
      <c r="CR4" s="132"/>
      <c r="CS4" s="132"/>
      <c r="CT4" s="132"/>
      <c r="CU4" s="132"/>
      <c r="CV4" s="132"/>
      <c r="CW4" s="132"/>
      <c r="CX4" s="132"/>
      <c r="CY4" s="132"/>
      <c r="CZ4" s="132"/>
      <c r="DA4" s="132"/>
      <c r="DB4" s="132"/>
      <c r="DC4" s="132"/>
      <c r="DD4" s="132"/>
      <c r="DE4" s="132"/>
      <c r="DF4" s="132"/>
      <c r="DI4" s="52"/>
    </row>
    <row r="5" spans="1:113" ht="6.95" customHeight="1">
      <c r="CP5" s="8"/>
      <c r="DI5" s="52"/>
    </row>
    <row r="6" spans="1:113" ht="30" customHeight="1">
      <c r="B6" s="133" t="s">
        <v>15</v>
      </c>
      <c r="C6" s="134"/>
      <c r="D6" s="134"/>
      <c r="E6" s="134"/>
      <c r="F6" s="134"/>
      <c r="G6" s="134"/>
      <c r="H6" s="134"/>
      <c r="I6" s="134"/>
      <c r="J6" s="134"/>
      <c r="K6" s="134"/>
      <c r="L6" s="134"/>
      <c r="M6" s="134"/>
      <c r="N6" s="133" t="s">
        <v>17</v>
      </c>
      <c r="O6" s="134"/>
      <c r="P6" s="134"/>
      <c r="Q6" s="134"/>
      <c r="R6" s="134"/>
      <c r="S6" s="134"/>
      <c r="T6" s="134"/>
      <c r="U6" s="134"/>
      <c r="V6" s="134"/>
      <c r="W6" s="134"/>
      <c r="X6" s="134"/>
      <c r="Y6" s="135"/>
      <c r="Z6" s="136" t="s">
        <v>101</v>
      </c>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t="s">
        <v>72</v>
      </c>
      <c r="BJ6" s="136"/>
      <c r="BK6" s="136"/>
      <c r="BL6" s="136"/>
      <c r="BM6" s="136"/>
      <c r="BN6" s="136"/>
      <c r="BO6" s="136"/>
      <c r="BP6" s="136"/>
      <c r="BQ6" s="136"/>
      <c r="BR6" s="136"/>
      <c r="BS6" s="136" t="s">
        <v>48</v>
      </c>
      <c r="BT6" s="136"/>
      <c r="BU6" s="136"/>
      <c r="BV6" s="136"/>
      <c r="BW6" s="136"/>
      <c r="BX6" s="136"/>
      <c r="BY6" s="136"/>
      <c r="BZ6" s="136"/>
      <c r="CA6" s="136"/>
      <c r="CB6" s="136"/>
      <c r="CC6" s="137" t="s">
        <v>73</v>
      </c>
      <c r="CD6" s="136"/>
      <c r="CE6" s="136"/>
      <c r="CF6" s="136"/>
      <c r="CG6" s="136"/>
      <c r="CH6" s="136"/>
      <c r="CI6" s="136"/>
      <c r="CJ6" s="136"/>
      <c r="CK6" s="136"/>
      <c r="CL6" s="136"/>
      <c r="CM6" s="136" t="s">
        <v>68</v>
      </c>
      <c r="CN6" s="136"/>
      <c r="CO6" s="136"/>
      <c r="CP6" s="136"/>
      <c r="CQ6" s="136"/>
      <c r="CR6" s="136"/>
      <c r="CS6" s="136"/>
      <c r="CT6" s="136"/>
      <c r="CU6" s="136"/>
      <c r="CV6" s="136"/>
      <c r="CW6" s="136" t="s">
        <v>74</v>
      </c>
      <c r="CX6" s="136"/>
      <c r="CY6" s="136"/>
      <c r="CZ6" s="136"/>
      <c r="DA6" s="136"/>
      <c r="DB6" s="136"/>
      <c r="DC6" s="136"/>
      <c r="DD6" s="136"/>
      <c r="DE6" s="136"/>
      <c r="DF6" s="136"/>
      <c r="DI6" s="52"/>
    </row>
    <row r="7" spans="1:113" ht="90" customHeight="1">
      <c r="B7" s="141" t="str">
        <f>IF(基本情報入力シート!V18="","",基本情報入力シート!V18)</f>
        <v/>
      </c>
      <c r="C7" s="142"/>
      <c r="D7" s="142"/>
      <c r="E7" s="142"/>
      <c r="F7" s="142"/>
      <c r="G7" s="142"/>
      <c r="H7" s="142"/>
      <c r="I7" s="142"/>
      <c r="J7" s="142"/>
      <c r="K7" s="142"/>
      <c r="L7" s="142"/>
      <c r="M7" s="142"/>
      <c r="N7" s="143" t="str">
        <f>IF(基本情報入力シート!V20="","",基本情報入力シート!V20)</f>
        <v>訪問介護</v>
      </c>
      <c r="O7" s="144"/>
      <c r="P7" s="144"/>
      <c r="Q7" s="144"/>
      <c r="R7" s="144"/>
      <c r="S7" s="144"/>
      <c r="T7" s="144"/>
      <c r="U7" s="144"/>
      <c r="V7" s="144"/>
      <c r="W7" s="144"/>
      <c r="X7" s="144"/>
      <c r="Y7" s="145"/>
      <c r="Z7" s="146"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38">
        <f>'(附表１－３)年間実施計画'!A112</f>
        <v>0</v>
      </c>
      <c r="BJ7" s="139"/>
      <c r="BK7" s="139"/>
      <c r="BL7" s="139"/>
      <c r="BM7" s="139"/>
      <c r="BN7" s="139"/>
      <c r="BO7" s="139"/>
      <c r="BP7" s="139"/>
      <c r="BQ7" s="139"/>
      <c r="BR7" s="140"/>
      <c r="BS7" s="138">
        <f>'(附表１－３)年間実施計画'!B112</f>
        <v>0</v>
      </c>
      <c r="BT7" s="139"/>
      <c r="BU7" s="139"/>
      <c r="BV7" s="139"/>
      <c r="BW7" s="139"/>
      <c r="BX7" s="139"/>
      <c r="BY7" s="139"/>
      <c r="BZ7" s="139"/>
      <c r="CA7" s="139"/>
      <c r="CB7" s="140"/>
      <c r="CC7" s="138">
        <f>'(附表１－３)年間実施計画'!C112</f>
        <v>0</v>
      </c>
      <c r="CD7" s="139"/>
      <c r="CE7" s="139"/>
      <c r="CF7" s="139"/>
      <c r="CG7" s="139"/>
      <c r="CH7" s="139"/>
      <c r="CI7" s="139"/>
      <c r="CJ7" s="139"/>
      <c r="CK7" s="139"/>
      <c r="CL7" s="140"/>
      <c r="CM7" s="138">
        <f>IF('(附表１－３)年間実施計画'!E112&lt;&gt;"",'(附表１－３)年間実施計画'!E112,0)</f>
        <v>0</v>
      </c>
      <c r="CN7" s="139"/>
      <c r="CO7" s="139"/>
      <c r="CP7" s="139"/>
      <c r="CQ7" s="139"/>
      <c r="CR7" s="139"/>
      <c r="CS7" s="139"/>
      <c r="CT7" s="139"/>
      <c r="CU7" s="139"/>
      <c r="CV7" s="140"/>
      <c r="CW7" s="138">
        <f>ROUNDDOWN(CM7,-3)</f>
        <v>0</v>
      </c>
      <c r="CX7" s="139"/>
      <c r="CY7" s="139"/>
      <c r="CZ7" s="139"/>
      <c r="DA7" s="139"/>
      <c r="DB7" s="139"/>
      <c r="DC7" s="139"/>
      <c r="DD7" s="139"/>
      <c r="DE7" s="139"/>
      <c r="DF7" s="140"/>
      <c r="DI7" s="52"/>
    </row>
    <row r="8" spans="1:113" ht="6.95" customHeight="1">
      <c r="DI8" s="52"/>
    </row>
    <row r="9" spans="1:113" ht="15" customHeight="1">
      <c r="B9" s="6" t="s">
        <v>79</v>
      </c>
      <c r="DI9" s="52"/>
    </row>
    <row r="10" spans="1:113" ht="6.95" customHeight="1">
      <c r="DI10" s="52"/>
    </row>
    <row r="11" spans="1:113" ht="16.7" customHeight="1">
      <c r="A11" s="6" t="s">
        <v>108</v>
      </c>
      <c r="DI11" s="52"/>
    </row>
    <row r="12" spans="1:113" ht="20.100000000000001" customHeight="1">
      <c r="B12" s="9" t="s">
        <v>78</v>
      </c>
      <c r="BJ12" s="131" t="s">
        <v>64</v>
      </c>
      <c r="BK12" s="131"/>
      <c r="BL12" s="131"/>
      <c r="BM12" s="131"/>
      <c r="BN12" s="131"/>
      <c r="BO12" s="131"/>
      <c r="BP12" s="131"/>
      <c r="BQ12" s="132" t="str">
        <f>IF(基本情報入力シート!V7="","",基本情報入力シート!V7)</f>
        <v/>
      </c>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DI12" s="52"/>
    </row>
    <row r="13" spans="1:113" ht="16.149999999999999" customHeight="1">
      <c r="BJ13" s="134" t="s">
        <v>15</v>
      </c>
      <c r="BK13" s="134"/>
      <c r="BL13" s="134"/>
      <c r="BM13" s="134"/>
      <c r="BN13" s="134"/>
      <c r="BO13" s="134"/>
      <c r="BP13" s="134"/>
      <c r="BQ13" s="132" t="str">
        <f>IF(基本情報入力シート!V18="","",基本情報入力シート!V18)</f>
        <v/>
      </c>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DI13" s="52"/>
    </row>
    <row r="14" spans="1:113" ht="6.95" customHeight="1">
      <c r="CP14" s="8"/>
      <c r="DI14" s="52"/>
    </row>
    <row r="15" spans="1:113" ht="30" customHeight="1">
      <c r="B15" s="126" t="s">
        <v>19</v>
      </c>
      <c r="C15" s="126"/>
      <c r="D15" s="126"/>
      <c r="E15" s="126"/>
      <c r="F15" s="126"/>
      <c r="G15" s="126"/>
      <c r="H15" s="122" t="s">
        <v>75</v>
      </c>
      <c r="I15" s="122"/>
      <c r="J15" s="122"/>
      <c r="K15" s="122"/>
      <c r="L15" s="122"/>
      <c r="M15" s="122"/>
      <c r="N15" s="122"/>
      <c r="O15" s="123" t="s">
        <v>76</v>
      </c>
      <c r="P15" s="123"/>
      <c r="Q15" s="123"/>
      <c r="R15" s="123"/>
      <c r="S15" s="123"/>
      <c r="T15" s="123"/>
      <c r="U15" s="124"/>
      <c r="V15" s="125" t="s">
        <v>19</v>
      </c>
      <c r="W15" s="126"/>
      <c r="X15" s="126"/>
      <c r="Y15" s="126"/>
      <c r="Z15" s="126"/>
      <c r="AA15" s="126"/>
      <c r="AB15" s="122" t="s">
        <v>75</v>
      </c>
      <c r="AC15" s="122"/>
      <c r="AD15" s="122"/>
      <c r="AE15" s="122"/>
      <c r="AF15" s="122"/>
      <c r="AG15" s="122"/>
      <c r="AH15" s="122"/>
      <c r="AI15" s="123" t="s">
        <v>76</v>
      </c>
      <c r="AJ15" s="123"/>
      <c r="AK15" s="123"/>
      <c r="AL15" s="123"/>
      <c r="AM15" s="123"/>
      <c r="AN15" s="123"/>
      <c r="AO15" s="124"/>
      <c r="AP15" s="125" t="s">
        <v>19</v>
      </c>
      <c r="AQ15" s="126"/>
      <c r="AR15" s="126"/>
      <c r="AS15" s="126"/>
      <c r="AT15" s="126"/>
      <c r="AU15" s="126"/>
      <c r="AV15" s="122" t="s">
        <v>75</v>
      </c>
      <c r="AW15" s="122"/>
      <c r="AX15" s="122"/>
      <c r="AY15" s="122"/>
      <c r="AZ15" s="122"/>
      <c r="BA15" s="122"/>
      <c r="BB15" s="122"/>
      <c r="BC15" s="123" t="s">
        <v>76</v>
      </c>
      <c r="BD15" s="123"/>
      <c r="BE15" s="123"/>
      <c r="BF15" s="123"/>
      <c r="BG15" s="123"/>
      <c r="BH15" s="123"/>
      <c r="BI15" s="124"/>
      <c r="BJ15" s="127" t="s">
        <v>19</v>
      </c>
      <c r="BK15" s="128"/>
      <c r="BL15" s="128"/>
      <c r="BM15" s="128"/>
      <c r="BN15" s="128"/>
      <c r="BO15" s="129"/>
      <c r="BP15" s="122" t="s">
        <v>75</v>
      </c>
      <c r="BQ15" s="122"/>
      <c r="BR15" s="122"/>
      <c r="BS15" s="122"/>
      <c r="BT15" s="122"/>
      <c r="BU15" s="122"/>
      <c r="BV15" s="122"/>
      <c r="BW15" s="123" t="s">
        <v>76</v>
      </c>
      <c r="BX15" s="123"/>
      <c r="BY15" s="123"/>
      <c r="BZ15" s="123"/>
      <c r="CA15" s="123"/>
      <c r="CB15" s="123"/>
      <c r="CC15" s="124"/>
      <c r="CD15" s="127" t="s">
        <v>19</v>
      </c>
      <c r="CE15" s="128"/>
      <c r="CF15" s="128"/>
      <c r="CG15" s="128"/>
      <c r="CH15" s="128"/>
      <c r="CI15" s="129"/>
      <c r="CJ15" s="122" t="s">
        <v>75</v>
      </c>
      <c r="CK15" s="122"/>
      <c r="CL15" s="122"/>
      <c r="CM15" s="122"/>
      <c r="CN15" s="122"/>
      <c r="CO15" s="122"/>
      <c r="CP15" s="122"/>
      <c r="CQ15" s="123" t="s">
        <v>76</v>
      </c>
      <c r="CR15" s="123"/>
      <c r="CS15" s="123"/>
      <c r="CT15" s="123"/>
      <c r="CU15" s="123"/>
      <c r="CV15" s="123"/>
      <c r="CW15" s="123"/>
      <c r="DI15" s="52"/>
    </row>
    <row r="16" spans="1:113" ht="20.100000000000001" customHeight="1">
      <c r="B16" s="126" t="s">
        <v>188</v>
      </c>
      <c r="C16" s="126"/>
      <c r="D16" s="126"/>
      <c r="E16" s="126"/>
      <c r="F16" s="126"/>
      <c r="G16" s="126"/>
      <c r="H16" s="119">
        <f>'(附表１－３)年間実施計画'!R3</f>
        <v>0</v>
      </c>
      <c r="I16" s="119"/>
      <c r="J16" s="119"/>
      <c r="K16" s="119"/>
      <c r="L16" s="119"/>
      <c r="M16" s="119"/>
      <c r="N16" s="119"/>
      <c r="O16" s="119">
        <f>'(附表１－３)年間実施計画'!S3</f>
        <v>0</v>
      </c>
      <c r="P16" s="119"/>
      <c r="Q16" s="119"/>
      <c r="R16" s="119"/>
      <c r="S16" s="119"/>
      <c r="T16" s="119"/>
      <c r="U16" s="113"/>
      <c r="V16" s="110" t="s">
        <v>198</v>
      </c>
      <c r="W16" s="111"/>
      <c r="X16" s="111"/>
      <c r="Y16" s="111"/>
      <c r="Z16" s="111"/>
      <c r="AA16" s="112"/>
      <c r="AB16" s="113">
        <f>'(附表１－３)年間実施計画'!R13</f>
        <v>0</v>
      </c>
      <c r="AC16" s="114"/>
      <c r="AD16" s="114"/>
      <c r="AE16" s="114"/>
      <c r="AF16" s="114"/>
      <c r="AG16" s="114"/>
      <c r="AH16" s="115"/>
      <c r="AI16" s="113">
        <f>'(附表１－３)年間実施計画'!S13</f>
        <v>0</v>
      </c>
      <c r="AJ16" s="114"/>
      <c r="AK16" s="114"/>
      <c r="AL16" s="114"/>
      <c r="AM16" s="114"/>
      <c r="AN16" s="114"/>
      <c r="AO16" s="114"/>
      <c r="AP16" s="116" t="s">
        <v>207</v>
      </c>
      <c r="AQ16" s="117"/>
      <c r="AR16" s="117"/>
      <c r="AS16" s="117"/>
      <c r="AT16" s="117"/>
      <c r="AU16" s="118"/>
      <c r="AV16" s="119">
        <f>'(附表１－３)年間実施計画'!R23</f>
        <v>0</v>
      </c>
      <c r="AW16" s="119"/>
      <c r="AX16" s="119"/>
      <c r="AY16" s="119"/>
      <c r="AZ16" s="119"/>
      <c r="BA16" s="119"/>
      <c r="BB16" s="119"/>
      <c r="BC16" s="119">
        <f>'(附表１－３)年間実施計画'!S23</f>
        <v>0</v>
      </c>
      <c r="BD16" s="119"/>
      <c r="BE16" s="119"/>
      <c r="BF16" s="119"/>
      <c r="BG16" s="119"/>
      <c r="BH16" s="119"/>
      <c r="BI16" s="113"/>
      <c r="BJ16" s="116" t="s">
        <v>217</v>
      </c>
      <c r="BK16" s="117"/>
      <c r="BL16" s="117"/>
      <c r="BM16" s="117"/>
      <c r="BN16" s="117"/>
      <c r="BO16" s="118"/>
      <c r="BP16" s="119">
        <f>'(附表１－３)年間実施計画'!R33</f>
        <v>0</v>
      </c>
      <c r="BQ16" s="119"/>
      <c r="BR16" s="119"/>
      <c r="BS16" s="119"/>
      <c r="BT16" s="119"/>
      <c r="BU16" s="119"/>
      <c r="BV16" s="119"/>
      <c r="BW16" s="119">
        <f>'(附表１－３)年間実施計画'!S33</f>
        <v>0</v>
      </c>
      <c r="BX16" s="119"/>
      <c r="BY16" s="119"/>
      <c r="BZ16" s="119"/>
      <c r="CA16" s="119"/>
      <c r="CB16" s="119"/>
      <c r="CC16" s="113"/>
      <c r="CD16" s="116" t="s">
        <v>228</v>
      </c>
      <c r="CE16" s="117"/>
      <c r="CF16" s="117"/>
      <c r="CG16" s="117"/>
      <c r="CH16" s="117"/>
      <c r="CI16" s="118"/>
      <c r="CJ16" s="119">
        <f>'(附表１－３)年間実施計画'!R43</f>
        <v>0</v>
      </c>
      <c r="CK16" s="119"/>
      <c r="CL16" s="119"/>
      <c r="CM16" s="119"/>
      <c r="CN16" s="119"/>
      <c r="CO16" s="119"/>
      <c r="CP16" s="119"/>
      <c r="CQ16" s="119">
        <f>'(附表１－３)年間実施計画'!S43</f>
        <v>0</v>
      </c>
      <c r="CR16" s="119"/>
      <c r="CS16" s="119"/>
      <c r="CT16" s="119"/>
      <c r="CU16" s="119"/>
      <c r="CV16" s="119"/>
      <c r="CW16" s="119"/>
      <c r="DI16" s="52"/>
    </row>
    <row r="17" spans="2:113" ht="20.100000000000001" customHeight="1">
      <c r="B17" s="126" t="s">
        <v>189</v>
      </c>
      <c r="C17" s="126"/>
      <c r="D17" s="126"/>
      <c r="E17" s="126"/>
      <c r="F17" s="126"/>
      <c r="G17" s="126"/>
      <c r="H17" s="119">
        <f>'(附表１－３)年間実施計画'!R4</f>
        <v>0</v>
      </c>
      <c r="I17" s="119"/>
      <c r="J17" s="119"/>
      <c r="K17" s="119"/>
      <c r="L17" s="119"/>
      <c r="M17" s="119"/>
      <c r="N17" s="119"/>
      <c r="O17" s="119">
        <f>'(附表１－３)年間実施計画'!S4</f>
        <v>0</v>
      </c>
      <c r="P17" s="119"/>
      <c r="Q17" s="119"/>
      <c r="R17" s="119"/>
      <c r="S17" s="119"/>
      <c r="T17" s="119"/>
      <c r="U17" s="113"/>
      <c r="V17" s="110" t="s">
        <v>227</v>
      </c>
      <c r="W17" s="111"/>
      <c r="X17" s="111"/>
      <c r="Y17" s="111"/>
      <c r="Z17" s="111"/>
      <c r="AA17" s="112"/>
      <c r="AB17" s="113">
        <f>'(附表１－３)年間実施計画'!R14</f>
        <v>0</v>
      </c>
      <c r="AC17" s="114"/>
      <c r="AD17" s="114"/>
      <c r="AE17" s="114"/>
      <c r="AF17" s="114"/>
      <c r="AG17" s="114"/>
      <c r="AH17" s="115"/>
      <c r="AI17" s="113">
        <f>'(附表１－３)年間実施計画'!S14</f>
        <v>0</v>
      </c>
      <c r="AJ17" s="114"/>
      <c r="AK17" s="114"/>
      <c r="AL17" s="114"/>
      <c r="AM17" s="114"/>
      <c r="AN17" s="114"/>
      <c r="AO17" s="114"/>
      <c r="AP17" s="116" t="s">
        <v>208</v>
      </c>
      <c r="AQ17" s="117"/>
      <c r="AR17" s="117"/>
      <c r="AS17" s="117"/>
      <c r="AT17" s="117"/>
      <c r="AU17" s="118"/>
      <c r="AV17" s="119">
        <f>'(附表１－３)年間実施計画'!R24</f>
        <v>0</v>
      </c>
      <c r="AW17" s="119"/>
      <c r="AX17" s="119"/>
      <c r="AY17" s="119"/>
      <c r="AZ17" s="119"/>
      <c r="BA17" s="119"/>
      <c r="BB17" s="119"/>
      <c r="BC17" s="119">
        <f>'(附表１－３)年間実施計画'!S24</f>
        <v>0</v>
      </c>
      <c r="BD17" s="119"/>
      <c r="BE17" s="119"/>
      <c r="BF17" s="119"/>
      <c r="BG17" s="119"/>
      <c r="BH17" s="119"/>
      <c r="BI17" s="113"/>
      <c r="BJ17" s="116" t="s">
        <v>218</v>
      </c>
      <c r="BK17" s="117"/>
      <c r="BL17" s="117"/>
      <c r="BM17" s="117"/>
      <c r="BN17" s="117"/>
      <c r="BO17" s="118"/>
      <c r="BP17" s="119">
        <f>'(附表１－３)年間実施計画'!R34</f>
        <v>0</v>
      </c>
      <c r="BQ17" s="119"/>
      <c r="BR17" s="119"/>
      <c r="BS17" s="119"/>
      <c r="BT17" s="119"/>
      <c r="BU17" s="119"/>
      <c r="BV17" s="119"/>
      <c r="BW17" s="119">
        <f>'(附表１－３)年間実施計画'!S34</f>
        <v>0</v>
      </c>
      <c r="BX17" s="119"/>
      <c r="BY17" s="119"/>
      <c r="BZ17" s="119"/>
      <c r="CA17" s="119"/>
      <c r="CB17" s="119"/>
      <c r="CC17" s="113"/>
      <c r="CD17" s="116" t="s">
        <v>229</v>
      </c>
      <c r="CE17" s="117"/>
      <c r="CF17" s="117"/>
      <c r="CG17" s="117"/>
      <c r="CH17" s="117"/>
      <c r="CI17" s="118"/>
      <c r="CJ17" s="119">
        <f>'(附表１－３)年間実施計画'!R44</f>
        <v>0</v>
      </c>
      <c r="CK17" s="119"/>
      <c r="CL17" s="119"/>
      <c r="CM17" s="119"/>
      <c r="CN17" s="119"/>
      <c r="CO17" s="119"/>
      <c r="CP17" s="119"/>
      <c r="CQ17" s="119">
        <f>'(附表１－３)年間実施計画'!S44</f>
        <v>0</v>
      </c>
      <c r="CR17" s="119"/>
      <c r="CS17" s="119"/>
      <c r="CT17" s="119"/>
      <c r="CU17" s="119"/>
      <c r="CV17" s="119"/>
      <c r="CW17" s="119"/>
      <c r="DI17" s="52"/>
    </row>
    <row r="18" spans="2:113" ht="20.100000000000001" customHeight="1">
      <c r="B18" s="126" t="s">
        <v>190</v>
      </c>
      <c r="C18" s="126"/>
      <c r="D18" s="126"/>
      <c r="E18" s="126"/>
      <c r="F18" s="126"/>
      <c r="G18" s="126"/>
      <c r="H18" s="119">
        <f>'(附表１－３)年間実施計画'!R5</f>
        <v>0</v>
      </c>
      <c r="I18" s="119"/>
      <c r="J18" s="119"/>
      <c r="K18" s="119"/>
      <c r="L18" s="119"/>
      <c r="M18" s="119"/>
      <c r="N18" s="119"/>
      <c r="O18" s="119">
        <f>'(附表１－３)年間実施計画'!S5</f>
        <v>0</v>
      </c>
      <c r="P18" s="119"/>
      <c r="Q18" s="119"/>
      <c r="R18" s="119"/>
      <c r="S18" s="119"/>
      <c r="T18" s="119"/>
      <c r="U18" s="113"/>
      <c r="V18" s="110" t="s">
        <v>199</v>
      </c>
      <c r="W18" s="111"/>
      <c r="X18" s="111"/>
      <c r="Y18" s="111"/>
      <c r="Z18" s="111"/>
      <c r="AA18" s="112"/>
      <c r="AB18" s="113">
        <f>'(附表１－３)年間実施計画'!R15</f>
        <v>0</v>
      </c>
      <c r="AC18" s="114"/>
      <c r="AD18" s="114"/>
      <c r="AE18" s="114"/>
      <c r="AF18" s="114"/>
      <c r="AG18" s="114"/>
      <c r="AH18" s="115"/>
      <c r="AI18" s="113">
        <f>'(附表１－３)年間実施計画'!S15</f>
        <v>0</v>
      </c>
      <c r="AJ18" s="114"/>
      <c r="AK18" s="114"/>
      <c r="AL18" s="114"/>
      <c r="AM18" s="114"/>
      <c r="AN18" s="114"/>
      <c r="AO18" s="114"/>
      <c r="AP18" s="116" t="s">
        <v>209</v>
      </c>
      <c r="AQ18" s="117"/>
      <c r="AR18" s="117"/>
      <c r="AS18" s="117"/>
      <c r="AT18" s="117"/>
      <c r="AU18" s="118"/>
      <c r="AV18" s="119">
        <f>'(附表１－３)年間実施計画'!R25</f>
        <v>0</v>
      </c>
      <c r="AW18" s="119"/>
      <c r="AX18" s="119"/>
      <c r="AY18" s="119"/>
      <c r="AZ18" s="119"/>
      <c r="BA18" s="119"/>
      <c r="BB18" s="119"/>
      <c r="BC18" s="119">
        <f>'(附表１－３)年間実施計画'!S25</f>
        <v>0</v>
      </c>
      <c r="BD18" s="119"/>
      <c r="BE18" s="119"/>
      <c r="BF18" s="119"/>
      <c r="BG18" s="119"/>
      <c r="BH18" s="119"/>
      <c r="BI18" s="113"/>
      <c r="BJ18" s="116" t="s">
        <v>219</v>
      </c>
      <c r="BK18" s="117"/>
      <c r="BL18" s="117"/>
      <c r="BM18" s="117"/>
      <c r="BN18" s="117"/>
      <c r="BO18" s="118"/>
      <c r="BP18" s="119">
        <f>'(附表１－３)年間実施計画'!R35</f>
        <v>0</v>
      </c>
      <c r="BQ18" s="119"/>
      <c r="BR18" s="119"/>
      <c r="BS18" s="119"/>
      <c r="BT18" s="119"/>
      <c r="BU18" s="119"/>
      <c r="BV18" s="119"/>
      <c r="BW18" s="119">
        <f>'(附表１－３)年間実施計画'!S35</f>
        <v>0</v>
      </c>
      <c r="BX18" s="119"/>
      <c r="BY18" s="119"/>
      <c r="BZ18" s="119"/>
      <c r="CA18" s="119"/>
      <c r="CB18" s="119"/>
      <c r="CC18" s="113"/>
      <c r="CD18" s="147" t="s">
        <v>230</v>
      </c>
      <c r="CE18" s="148"/>
      <c r="CF18" s="148"/>
      <c r="CG18" s="148"/>
      <c r="CH18" s="148"/>
      <c r="CI18" s="149"/>
      <c r="CJ18" s="109">
        <f>'(附表１－３)年間実施計画'!R45</f>
        <v>0</v>
      </c>
      <c r="CK18" s="109"/>
      <c r="CL18" s="109"/>
      <c r="CM18" s="109"/>
      <c r="CN18" s="109"/>
      <c r="CO18" s="109"/>
      <c r="CP18" s="109"/>
      <c r="CQ18" s="109">
        <f>'(附表１－３)年間実施計画'!S45</f>
        <v>0</v>
      </c>
      <c r="CR18" s="109"/>
      <c r="CS18" s="109"/>
      <c r="CT18" s="109"/>
      <c r="CU18" s="109"/>
      <c r="CV18" s="109"/>
      <c r="CW18" s="109"/>
      <c r="DI18" s="52"/>
    </row>
    <row r="19" spans="2:113" ht="20.100000000000001" customHeight="1">
      <c r="B19" s="126" t="s">
        <v>191</v>
      </c>
      <c r="C19" s="126"/>
      <c r="D19" s="126"/>
      <c r="E19" s="126"/>
      <c r="F19" s="126"/>
      <c r="G19" s="126"/>
      <c r="H19" s="119">
        <f>'(附表１－３)年間実施計画'!R6</f>
        <v>0</v>
      </c>
      <c r="I19" s="119"/>
      <c r="J19" s="119"/>
      <c r="K19" s="119"/>
      <c r="L19" s="119"/>
      <c r="M19" s="119"/>
      <c r="N19" s="119"/>
      <c r="O19" s="119">
        <f>'(附表１－３)年間実施計画'!S6</f>
        <v>0</v>
      </c>
      <c r="P19" s="119"/>
      <c r="Q19" s="119"/>
      <c r="R19" s="119"/>
      <c r="S19" s="119"/>
      <c r="T19" s="119"/>
      <c r="U19" s="113"/>
      <c r="V19" s="110" t="s">
        <v>200</v>
      </c>
      <c r="W19" s="111"/>
      <c r="X19" s="111"/>
      <c r="Y19" s="111"/>
      <c r="Z19" s="111"/>
      <c r="AA19" s="112"/>
      <c r="AB19" s="113">
        <f>'(附表１－３)年間実施計画'!R16</f>
        <v>0</v>
      </c>
      <c r="AC19" s="114"/>
      <c r="AD19" s="114"/>
      <c r="AE19" s="114"/>
      <c r="AF19" s="114"/>
      <c r="AG19" s="114"/>
      <c r="AH19" s="115"/>
      <c r="AI19" s="113">
        <f>'(附表１－３)年間実施計画'!S16</f>
        <v>0</v>
      </c>
      <c r="AJ19" s="114"/>
      <c r="AK19" s="114"/>
      <c r="AL19" s="114"/>
      <c r="AM19" s="114"/>
      <c r="AN19" s="114"/>
      <c r="AO19" s="114"/>
      <c r="AP19" s="116" t="s">
        <v>210</v>
      </c>
      <c r="AQ19" s="117"/>
      <c r="AR19" s="117"/>
      <c r="AS19" s="117"/>
      <c r="AT19" s="117"/>
      <c r="AU19" s="118"/>
      <c r="AV19" s="119">
        <f>'(附表１－３)年間実施計画'!R26</f>
        <v>0</v>
      </c>
      <c r="AW19" s="119"/>
      <c r="AX19" s="119"/>
      <c r="AY19" s="119"/>
      <c r="AZ19" s="119"/>
      <c r="BA19" s="119"/>
      <c r="BB19" s="119"/>
      <c r="BC19" s="119">
        <f>'(附表１－３)年間実施計画'!S26</f>
        <v>0</v>
      </c>
      <c r="BD19" s="119"/>
      <c r="BE19" s="119"/>
      <c r="BF19" s="119"/>
      <c r="BG19" s="119"/>
      <c r="BH19" s="119"/>
      <c r="BI19" s="113"/>
      <c r="BJ19" s="116" t="s">
        <v>220</v>
      </c>
      <c r="BK19" s="117"/>
      <c r="BL19" s="117"/>
      <c r="BM19" s="117"/>
      <c r="BN19" s="117"/>
      <c r="BO19" s="118"/>
      <c r="BP19" s="119">
        <f>'(附表１－３)年間実施計画'!R36</f>
        <v>0</v>
      </c>
      <c r="BQ19" s="119"/>
      <c r="BR19" s="119"/>
      <c r="BS19" s="119"/>
      <c r="BT19" s="119"/>
      <c r="BU19" s="119"/>
      <c r="BV19" s="119"/>
      <c r="BW19" s="119">
        <f>'(附表１－３)年間実施計画'!S36</f>
        <v>0</v>
      </c>
      <c r="BX19" s="119"/>
      <c r="BY19" s="119"/>
      <c r="BZ19" s="119"/>
      <c r="CA19" s="119"/>
      <c r="CB19" s="119"/>
      <c r="CC19" s="113"/>
      <c r="CD19" s="147" t="s">
        <v>231</v>
      </c>
      <c r="CE19" s="148"/>
      <c r="CF19" s="148"/>
      <c r="CG19" s="148"/>
      <c r="CH19" s="148"/>
      <c r="CI19" s="149"/>
      <c r="CJ19" s="109">
        <f>'(附表１－３)年間実施計画'!R46</f>
        <v>0</v>
      </c>
      <c r="CK19" s="109"/>
      <c r="CL19" s="109"/>
      <c r="CM19" s="109"/>
      <c r="CN19" s="109"/>
      <c r="CO19" s="109"/>
      <c r="CP19" s="109"/>
      <c r="CQ19" s="109">
        <f>'(附表１－３)年間実施計画'!S46</f>
        <v>0</v>
      </c>
      <c r="CR19" s="109"/>
      <c r="CS19" s="109"/>
      <c r="CT19" s="109"/>
      <c r="CU19" s="109"/>
      <c r="CV19" s="109"/>
      <c r="CW19" s="109"/>
      <c r="DI19" s="52"/>
    </row>
    <row r="20" spans="2:113" ht="20.100000000000001" customHeight="1" thickBot="1">
      <c r="B20" s="126" t="s">
        <v>192</v>
      </c>
      <c r="C20" s="126"/>
      <c r="D20" s="126"/>
      <c r="E20" s="126"/>
      <c r="F20" s="126"/>
      <c r="G20" s="126"/>
      <c r="H20" s="119">
        <f>'(附表１－３)年間実施計画'!R7</f>
        <v>0</v>
      </c>
      <c r="I20" s="119"/>
      <c r="J20" s="119"/>
      <c r="K20" s="119"/>
      <c r="L20" s="119"/>
      <c r="M20" s="119"/>
      <c r="N20" s="119"/>
      <c r="O20" s="119">
        <f>'(附表１－３)年間実施計画'!S7</f>
        <v>0</v>
      </c>
      <c r="P20" s="119"/>
      <c r="Q20" s="119"/>
      <c r="R20" s="119"/>
      <c r="S20" s="119"/>
      <c r="T20" s="119"/>
      <c r="U20" s="113"/>
      <c r="V20" s="110" t="s">
        <v>201</v>
      </c>
      <c r="W20" s="111"/>
      <c r="X20" s="111"/>
      <c r="Y20" s="111"/>
      <c r="Z20" s="111"/>
      <c r="AA20" s="112"/>
      <c r="AB20" s="113">
        <f>'(附表１－３)年間実施計画'!R17</f>
        <v>0</v>
      </c>
      <c r="AC20" s="114"/>
      <c r="AD20" s="114"/>
      <c r="AE20" s="114"/>
      <c r="AF20" s="114"/>
      <c r="AG20" s="114"/>
      <c r="AH20" s="115"/>
      <c r="AI20" s="113">
        <f>'(附表１－３)年間実施計画'!S17</f>
        <v>0</v>
      </c>
      <c r="AJ20" s="114"/>
      <c r="AK20" s="114"/>
      <c r="AL20" s="114"/>
      <c r="AM20" s="114"/>
      <c r="AN20" s="114"/>
      <c r="AO20" s="114"/>
      <c r="AP20" s="116" t="s">
        <v>211</v>
      </c>
      <c r="AQ20" s="117"/>
      <c r="AR20" s="117"/>
      <c r="AS20" s="117"/>
      <c r="AT20" s="117"/>
      <c r="AU20" s="118"/>
      <c r="AV20" s="119">
        <f>'(附表１－３)年間実施計画'!R27</f>
        <v>0</v>
      </c>
      <c r="AW20" s="119"/>
      <c r="AX20" s="119"/>
      <c r="AY20" s="119"/>
      <c r="AZ20" s="119"/>
      <c r="BA20" s="119"/>
      <c r="BB20" s="119"/>
      <c r="BC20" s="119">
        <f>'(附表１－３)年間実施計画'!S27</f>
        <v>0</v>
      </c>
      <c r="BD20" s="119"/>
      <c r="BE20" s="119"/>
      <c r="BF20" s="119"/>
      <c r="BG20" s="119"/>
      <c r="BH20" s="119"/>
      <c r="BI20" s="113"/>
      <c r="BJ20" s="116" t="s">
        <v>221</v>
      </c>
      <c r="BK20" s="117"/>
      <c r="BL20" s="117"/>
      <c r="BM20" s="117"/>
      <c r="BN20" s="117"/>
      <c r="BO20" s="118"/>
      <c r="BP20" s="119">
        <f>'(附表１－３)年間実施計画'!R37</f>
        <v>0</v>
      </c>
      <c r="BQ20" s="119"/>
      <c r="BR20" s="119"/>
      <c r="BS20" s="119"/>
      <c r="BT20" s="119"/>
      <c r="BU20" s="119"/>
      <c r="BV20" s="119"/>
      <c r="BW20" s="119">
        <f>'(附表１－３)年間実施計画'!S37</f>
        <v>0</v>
      </c>
      <c r="BX20" s="119"/>
      <c r="BY20" s="119"/>
      <c r="BZ20" s="119"/>
      <c r="CA20" s="119"/>
      <c r="CB20" s="119"/>
      <c r="CC20" s="119"/>
      <c r="CD20" s="120" t="s">
        <v>234</v>
      </c>
      <c r="CE20" s="119"/>
      <c r="CF20" s="119"/>
      <c r="CG20" s="119"/>
      <c r="CH20" s="119"/>
      <c r="CI20" s="119"/>
      <c r="CJ20" s="121">
        <f>'(附表１－３)年間実施計画'!R47</f>
        <v>0</v>
      </c>
      <c r="CK20" s="121"/>
      <c r="CL20" s="121"/>
      <c r="CM20" s="121"/>
      <c r="CN20" s="121"/>
      <c r="CO20" s="121"/>
      <c r="CP20" s="121"/>
      <c r="CQ20" s="121">
        <f>'(附表１－３)年間実施計画'!S47</f>
        <v>0</v>
      </c>
      <c r="CR20" s="121"/>
      <c r="CS20" s="121"/>
      <c r="CT20" s="121"/>
      <c r="CU20" s="121"/>
      <c r="CV20" s="121"/>
      <c r="CW20" s="121"/>
      <c r="DI20" s="52"/>
    </row>
    <row r="21" spans="2:113" ht="20.100000000000001" customHeight="1" thickTop="1">
      <c r="B21" s="126" t="s">
        <v>193</v>
      </c>
      <c r="C21" s="126"/>
      <c r="D21" s="126"/>
      <c r="E21" s="126"/>
      <c r="F21" s="126"/>
      <c r="G21" s="126"/>
      <c r="H21" s="119">
        <f>'(附表１－３)年間実施計画'!R8</f>
        <v>0</v>
      </c>
      <c r="I21" s="119"/>
      <c r="J21" s="119"/>
      <c r="K21" s="119"/>
      <c r="L21" s="119"/>
      <c r="M21" s="119"/>
      <c r="N21" s="119"/>
      <c r="O21" s="119">
        <f>'(附表１－３)年間実施計画'!S8</f>
        <v>0</v>
      </c>
      <c r="P21" s="119"/>
      <c r="Q21" s="119"/>
      <c r="R21" s="119"/>
      <c r="S21" s="119"/>
      <c r="T21" s="119"/>
      <c r="U21" s="113"/>
      <c r="V21" s="116" t="s">
        <v>202</v>
      </c>
      <c r="W21" s="117"/>
      <c r="X21" s="117"/>
      <c r="Y21" s="117"/>
      <c r="Z21" s="117"/>
      <c r="AA21" s="118"/>
      <c r="AB21" s="113">
        <f>'(附表１－３)年間実施計画'!R18</f>
        <v>0</v>
      </c>
      <c r="AC21" s="114"/>
      <c r="AD21" s="114"/>
      <c r="AE21" s="114"/>
      <c r="AF21" s="114"/>
      <c r="AG21" s="114"/>
      <c r="AH21" s="115"/>
      <c r="AI21" s="113">
        <f>'(附表１－３)年間実施計画'!S18</f>
        <v>0</v>
      </c>
      <c r="AJ21" s="114"/>
      <c r="AK21" s="114"/>
      <c r="AL21" s="114"/>
      <c r="AM21" s="114"/>
      <c r="AN21" s="114"/>
      <c r="AO21" s="114"/>
      <c r="AP21" s="116" t="s">
        <v>212</v>
      </c>
      <c r="AQ21" s="117"/>
      <c r="AR21" s="117"/>
      <c r="AS21" s="117"/>
      <c r="AT21" s="117"/>
      <c r="AU21" s="118"/>
      <c r="AV21" s="119">
        <f>'(附表１－３)年間実施計画'!R28</f>
        <v>0</v>
      </c>
      <c r="AW21" s="119"/>
      <c r="AX21" s="119"/>
      <c r="AY21" s="119"/>
      <c r="AZ21" s="119"/>
      <c r="BA21" s="119"/>
      <c r="BB21" s="119"/>
      <c r="BC21" s="119">
        <f>'(附表１－３)年間実施計画'!S28</f>
        <v>0</v>
      </c>
      <c r="BD21" s="119"/>
      <c r="BE21" s="119"/>
      <c r="BF21" s="119"/>
      <c r="BG21" s="119"/>
      <c r="BH21" s="119"/>
      <c r="BI21" s="113"/>
      <c r="BJ21" s="116" t="s">
        <v>222</v>
      </c>
      <c r="BK21" s="117"/>
      <c r="BL21" s="117"/>
      <c r="BM21" s="117"/>
      <c r="BN21" s="117"/>
      <c r="BO21" s="118"/>
      <c r="BP21" s="119">
        <f>'(附表１－３)年間実施計画'!R38</f>
        <v>0</v>
      </c>
      <c r="BQ21" s="119"/>
      <c r="BR21" s="119"/>
      <c r="BS21" s="119"/>
      <c r="BT21" s="119"/>
      <c r="BU21" s="119"/>
      <c r="BV21" s="119"/>
      <c r="BW21" s="119">
        <f>'(附表１－３)年間実施計画'!S38</f>
        <v>0</v>
      </c>
      <c r="BX21" s="119"/>
      <c r="BY21" s="119"/>
      <c r="BZ21" s="119"/>
      <c r="CA21" s="119"/>
      <c r="CB21" s="119"/>
      <c r="CC21" s="119"/>
      <c r="CD21" s="104" t="s">
        <v>29</v>
      </c>
      <c r="CE21" s="105"/>
      <c r="CF21" s="105"/>
      <c r="CG21" s="105"/>
      <c r="CH21" s="105"/>
      <c r="CI21" s="105"/>
      <c r="CJ21" s="106">
        <f>SUM(H16:N25,AB16:AH25,AV16:BB25,BP16:BV25,CJ16:CP20)</f>
        <v>0</v>
      </c>
      <c r="CK21" s="107"/>
      <c r="CL21" s="107"/>
      <c r="CM21" s="107"/>
      <c r="CN21" s="107"/>
      <c r="CO21" s="107"/>
      <c r="CP21" s="107"/>
      <c r="CQ21" s="106">
        <f>SUM(O16:U25,AI16:AO25,BC16:BI25,BW16:CC25,CQ16:CW20)</f>
        <v>0</v>
      </c>
      <c r="CR21" s="107"/>
      <c r="CS21" s="107"/>
      <c r="CT21" s="107"/>
      <c r="CU21" s="107"/>
      <c r="CV21" s="107"/>
      <c r="CW21" s="108"/>
      <c r="DI21" s="52"/>
    </row>
    <row r="22" spans="2:113" ht="20.100000000000001" customHeight="1">
      <c r="B22" s="126" t="s">
        <v>194</v>
      </c>
      <c r="C22" s="126"/>
      <c r="D22" s="126"/>
      <c r="E22" s="126"/>
      <c r="F22" s="126"/>
      <c r="G22" s="126"/>
      <c r="H22" s="119">
        <f>'(附表１－３)年間実施計画'!R9</f>
        <v>0</v>
      </c>
      <c r="I22" s="119"/>
      <c r="J22" s="119"/>
      <c r="K22" s="119"/>
      <c r="L22" s="119"/>
      <c r="M22" s="119"/>
      <c r="N22" s="119"/>
      <c r="O22" s="119">
        <f>'(附表１－３)年間実施計画'!S9</f>
        <v>0</v>
      </c>
      <c r="P22" s="119"/>
      <c r="Q22" s="119"/>
      <c r="R22" s="119"/>
      <c r="S22" s="119"/>
      <c r="T22" s="119"/>
      <c r="U22" s="113"/>
      <c r="V22" s="116" t="s">
        <v>203</v>
      </c>
      <c r="W22" s="117"/>
      <c r="X22" s="117"/>
      <c r="Y22" s="117"/>
      <c r="Z22" s="117"/>
      <c r="AA22" s="118"/>
      <c r="AB22" s="113">
        <f>'(附表１－３)年間実施計画'!R19</f>
        <v>0</v>
      </c>
      <c r="AC22" s="114"/>
      <c r="AD22" s="114"/>
      <c r="AE22" s="114"/>
      <c r="AF22" s="114"/>
      <c r="AG22" s="114"/>
      <c r="AH22" s="115"/>
      <c r="AI22" s="113">
        <f>'(附表１－３)年間実施計画'!S19</f>
        <v>0</v>
      </c>
      <c r="AJ22" s="114"/>
      <c r="AK22" s="114"/>
      <c r="AL22" s="114"/>
      <c r="AM22" s="114"/>
      <c r="AN22" s="114"/>
      <c r="AO22" s="114"/>
      <c r="AP22" s="116" t="s">
        <v>213</v>
      </c>
      <c r="AQ22" s="117"/>
      <c r="AR22" s="117"/>
      <c r="AS22" s="117"/>
      <c r="AT22" s="117"/>
      <c r="AU22" s="118"/>
      <c r="AV22" s="119">
        <f>'(附表１－３)年間実施計画'!R29</f>
        <v>0</v>
      </c>
      <c r="AW22" s="119"/>
      <c r="AX22" s="119"/>
      <c r="AY22" s="119"/>
      <c r="AZ22" s="119"/>
      <c r="BA22" s="119"/>
      <c r="BB22" s="119"/>
      <c r="BC22" s="119">
        <f>'(附表１－３)年間実施計画'!S29</f>
        <v>0</v>
      </c>
      <c r="BD22" s="119"/>
      <c r="BE22" s="119"/>
      <c r="BF22" s="119"/>
      <c r="BG22" s="119"/>
      <c r="BH22" s="119"/>
      <c r="BI22" s="113"/>
      <c r="BJ22" s="116" t="s">
        <v>223</v>
      </c>
      <c r="BK22" s="117"/>
      <c r="BL22" s="117"/>
      <c r="BM22" s="117"/>
      <c r="BN22" s="117"/>
      <c r="BO22" s="118"/>
      <c r="BP22" s="119">
        <f>'(附表１－３)年間実施計画'!R39</f>
        <v>0</v>
      </c>
      <c r="BQ22" s="119"/>
      <c r="BR22" s="119"/>
      <c r="BS22" s="119"/>
      <c r="BT22" s="119"/>
      <c r="BU22" s="119"/>
      <c r="BV22" s="119"/>
      <c r="BW22" s="119">
        <f>'(附表１－３)年間実施計画'!S39</f>
        <v>0</v>
      </c>
      <c r="BX22" s="119"/>
      <c r="BY22" s="119"/>
      <c r="BZ22" s="119"/>
      <c r="CA22" s="119"/>
      <c r="CB22" s="119"/>
      <c r="CC22" s="119"/>
      <c r="CD22" s="50"/>
      <c r="CE22" s="50"/>
      <c r="CF22" s="50"/>
      <c r="CG22" s="50"/>
      <c r="CH22" s="50"/>
      <c r="CI22" s="50"/>
      <c r="CJ22" s="50"/>
      <c r="CK22" s="50"/>
      <c r="CL22" s="50"/>
      <c r="CM22" s="50"/>
      <c r="CN22" s="50"/>
      <c r="CO22" s="50"/>
      <c r="CP22" s="50"/>
      <c r="CQ22" s="50"/>
      <c r="CR22" s="50"/>
      <c r="CS22" s="50"/>
      <c r="CT22" s="50"/>
      <c r="CU22" s="50"/>
      <c r="CV22" s="50"/>
      <c r="CW22" s="50"/>
      <c r="DI22" s="52"/>
    </row>
    <row r="23" spans="2:113" ht="20.100000000000001" customHeight="1">
      <c r="B23" s="126" t="s">
        <v>195</v>
      </c>
      <c r="C23" s="126"/>
      <c r="D23" s="126"/>
      <c r="E23" s="126"/>
      <c r="F23" s="126"/>
      <c r="G23" s="126"/>
      <c r="H23" s="119">
        <f>'(附表１－３)年間実施計画'!R10</f>
        <v>0</v>
      </c>
      <c r="I23" s="119"/>
      <c r="J23" s="119"/>
      <c r="K23" s="119"/>
      <c r="L23" s="119"/>
      <c r="M23" s="119"/>
      <c r="N23" s="119"/>
      <c r="O23" s="119">
        <f>'(附表１－３)年間実施計画'!S10</f>
        <v>0</v>
      </c>
      <c r="P23" s="119"/>
      <c r="Q23" s="119"/>
      <c r="R23" s="119"/>
      <c r="S23" s="119"/>
      <c r="T23" s="119"/>
      <c r="U23" s="113"/>
      <c r="V23" s="116" t="s">
        <v>204</v>
      </c>
      <c r="W23" s="117"/>
      <c r="X23" s="117"/>
      <c r="Y23" s="117"/>
      <c r="Z23" s="117"/>
      <c r="AA23" s="118"/>
      <c r="AB23" s="119">
        <f>'(附表１－３)年間実施計画'!R20</f>
        <v>0</v>
      </c>
      <c r="AC23" s="119"/>
      <c r="AD23" s="119"/>
      <c r="AE23" s="119"/>
      <c r="AF23" s="119"/>
      <c r="AG23" s="119"/>
      <c r="AH23" s="119"/>
      <c r="AI23" s="119">
        <f>'(附表１－３)年間実施計画'!S20</f>
        <v>0</v>
      </c>
      <c r="AJ23" s="119"/>
      <c r="AK23" s="119"/>
      <c r="AL23" s="119"/>
      <c r="AM23" s="119"/>
      <c r="AN23" s="119"/>
      <c r="AO23" s="113"/>
      <c r="AP23" s="116" t="s">
        <v>214</v>
      </c>
      <c r="AQ23" s="117"/>
      <c r="AR23" s="117"/>
      <c r="AS23" s="117"/>
      <c r="AT23" s="117"/>
      <c r="AU23" s="118"/>
      <c r="AV23" s="119">
        <f>'(附表１－３)年間実施計画'!R30</f>
        <v>0</v>
      </c>
      <c r="AW23" s="119"/>
      <c r="AX23" s="119"/>
      <c r="AY23" s="119"/>
      <c r="AZ23" s="119"/>
      <c r="BA23" s="119"/>
      <c r="BB23" s="119"/>
      <c r="BC23" s="119">
        <f>'(附表１－３)年間実施計画'!S30</f>
        <v>0</v>
      </c>
      <c r="BD23" s="119"/>
      <c r="BE23" s="119"/>
      <c r="BF23" s="119"/>
      <c r="BG23" s="119"/>
      <c r="BH23" s="119"/>
      <c r="BI23" s="113"/>
      <c r="BJ23" s="116" t="s">
        <v>224</v>
      </c>
      <c r="BK23" s="117"/>
      <c r="BL23" s="117"/>
      <c r="BM23" s="117"/>
      <c r="BN23" s="117"/>
      <c r="BO23" s="118"/>
      <c r="BP23" s="119">
        <f>'(附表１－３)年間実施計画'!R40</f>
        <v>0</v>
      </c>
      <c r="BQ23" s="119"/>
      <c r="BR23" s="119"/>
      <c r="BS23" s="119"/>
      <c r="BT23" s="119"/>
      <c r="BU23" s="119"/>
      <c r="BV23" s="119"/>
      <c r="BW23" s="119">
        <f>'(附表１－３)年間実施計画'!S40</f>
        <v>0</v>
      </c>
      <c r="BX23" s="119"/>
      <c r="BY23" s="119"/>
      <c r="BZ23" s="119"/>
      <c r="CA23" s="119"/>
      <c r="CB23" s="119"/>
      <c r="CC23" s="119"/>
      <c r="CD23" s="50"/>
      <c r="CE23" s="50"/>
      <c r="CF23" s="50"/>
      <c r="CG23" s="50"/>
      <c r="CH23" s="50"/>
      <c r="CI23" s="50"/>
      <c r="CJ23" s="50"/>
      <c r="CK23" s="50"/>
      <c r="CL23" s="50"/>
      <c r="CM23" s="50"/>
      <c r="CN23" s="50"/>
      <c r="CO23" s="50"/>
      <c r="CP23" s="50"/>
      <c r="CQ23" s="50"/>
      <c r="CR23" s="50"/>
      <c r="CS23" s="50"/>
      <c r="CT23" s="50"/>
      <c r="CU23" s="50"/>
      <c r="CV23" s="50"/>
      <c r="CW23" s="50"/>
      <c r="DI23" s="52"/>
    </row>
    <row r="24" spans="2:113" ht="20.100000000000001" customHeight="1">
      <c r="B24" s="126" t="s">
        <v>196</v>
      </c>
      <c r="C24" s="126"/>
      <c r="D24" s="126"/>
      <c r="E24" s="126"/>
      <c r="F24" s="126"/>
      <c r="G24" s="126"/>
      <c r="H24" s="119">
        <f>'(附表１－３)年間実施計画'!R11</f>
        <v>0</v>
      </c>
      <c r="I24" s="119"/>
      <c r="J24" s="119"/>
      <c r="K24" s="119"/>
      <c r="L24" s="119"/>
      <c r="M24" s="119"/>
      <c r="N24" s="119"/>
      <c r="O24" s="119">
        <f>'(附表１－３)年間実施計画'!S11</f>
        <v>0</v>
      </c>
      <c r="P24" s="119"/>
      <c r="Q24" s="119"/>
      <c r="R24" s="119"/>
      <c r="S24" s="119"/>
      <c r="T24" s="119"/>
      <c r="U24" s="113"/>
      <c r="V24" s="116" t="s">
        <v>205</v>
      </c>
      <c r="W24" s="117"/>
      <c r="X24" s="117"/>
      <c r="Y24" s="117"/>
      <c r="Z24" s="117"/>
      <c r="AA24" s="118"/>
      <c r="AB24" s="119">
        <f>'(附表１－３)年間実施計画'!R21</f>
        <v>0</v>
      </c>
      <c r="AC24" s="119"/>
      <c r="AD24" s="119"/>
      <c r="AE24" s="119"/>
      <c r="AF24" s="119"/>
      <c r="AG24" s="119"/>
      <c r="AH24" s="119"/>
      <c r="AI24" s="119">
        <f>'(附表１－３)年間実施計画'!S21</f>
        <v>0</v>
      </c>
      <c r="AJ24" s="119"/>
      <c r="AK24" s="119"/>
      <c r="AL24" s="119"/>
      <c r="AM24" s="119"/>
      <c r="AN24" s="119"/>
      <c r="AO24" s="113"/>
      <c r="AP24" s="116" t="s">
        <v>215</v>
      </c>
      <c r="AQ24" s="117"/>
      <c r="AR24" s="117"/>
      <c r="AS24" s="117"/>
      <c r="AT24" s="117"/>
      <c r="AU24" s="118"/>
      <c r="AV24" s="119">
        <f>'(附表１－３)年間実施計画'!R31</f>
        <v>0</v>
      </c>
      <c r="AW24" s="119"/>
      <c r="AX24" s="119"/>
      <c r="AY24" s="119"/>
      <c r="AZ24" s="119"/>
      <c r="BA24" s="119"/>
      <c r="BB24" s="119"/>
      <c r="BC24" s="119">
        <f>'(附表１－３)年間実施計画'!S31</f>
        <v>0</v>
      </c>
      <c r="BD24" s="119"/>
      <c r="BE24" s="119"/>
      <c r="BF24" s="119"/>
      <c r="BG24" s="119"/>
      <c r="BH24" s="119"/>
      <c r="BI24" s="113"/>
      <c r="BJ24" s="116" t="s">
        <v>225</v>
      </c>
      <c r="BK24" s="117"/>
      <c r="BL24" s="117"/>
      <c r="BM24" s="117"/>
      <c r="BN24" s="117"/>
      <c r="BO24" s="118"/>
      <c r="BP24" s="119">
        <f>'(附表１－３)年間実施計画'!R41</f>
        <v>0</v>
      </c>
      <c r="BQ24" s="119"/>
      <c r="BR24" s="119"/>
      <c r="BS24" s="119"/>
      <c r="BT24" s="119"/>
      <c r="BU24" s="119"/>
      <c r="BV24" s="119"/>
      <c r="BW24" s="119">
        <f>'(附表１－３)年間実施計画'!S41</f>
        <v>0</v>
      </c>
      <c r="BX24" s="119"/>
      <c r="BY24" s="119"/>
      <c r="BZ24" s="119"/>
      <c r="CA24" s="119"/>
      <c r="CB24" s="119"/>
      <c r="CC24" s="119"/>
      <c r="CD24" s="50"/>
      <c r="CE24" s="50"/>
      <c r="CF24" s="50"/>
      <c r="CG24" s="50"/>
      <c r="CH24" s="50"/>
      <c r="CI24" s="50"/>
      <c r="CJ24" s="50"/>
      <c r="CK24" s="50"/>
      <c r="CL24" s="50"/>
      <c r="CM24" s="50"/>
      <c r="CN24" s="50"/>
      <c r="CO24" s="50"/>
      <c r="CP24" s="50"/>
      <c r="CQ24" s="50"/>
      <c r="CR24" s="50"/>
      <c r="CS24" s="50"/>
      <c r="CT24" s="50"/>
      <c r="CU24" s="50"/>
      <c r="CV24" s="50"/>
      <c r="CW24" s="50"/>
      <c r="DI24" s="52"/>
    </row>
    <row r="25" spans="2:113" ht="20.100000000000001" customHeight="1">
      <c r="B25" s="126" t="s">
        <v>197</v>
      </c>
      <c r="C25" s="126"/>
      <c r="D25" s="126"/>
      <c r="E25" s="126"/>
      <c r="F25" s="126"/>
      <c r="G25" s="126"/>
      <c r="H25" s="119">
        <f>'(附表１－３)年間実施計画'!R12</f>
        <v>0</v>
      </c>
      <c r="I25" s="119"/>
      <c r="J25" s="119"/>
      <c r="K25" s="119"/>
      <c r="L25" s="119"/>
      <c r="M25" s="119"/>
      <c r="N25" s="119"/>
      <c r="O25" s="119">
        <f>'(附表１－３)年間実施計画'!S12</f>
        <v>0</v>
      </c>
      <c r="P25" s="119"/>
      <c r="Q25" s="119"/>
      <c r="R25" s="119"/>
      <c r="S25" s="119"/>
      <c r="T25" s="119"/>
      <c r="U25" s="113"/>
      <c r="V25" s="116" t="s">
        <v>206</v>
      </c>
      <c r="W25" s="117"/>
      <c r="X25" s="117"/>
      <c r="Y25" s="117"/>
      <c r="Z25" s="117"/>
      <c r="AA25" s="118"/>
      <c r="AB25" s="119">
        <f>'(附表１－３)年間実施計画'!R22</f>
        <v>0</v>
      </c>
      <c r="AC25" s="119"/>
      <c r="AD25" s="119"/>
      <c r="AE25" s="119"/>
      <c r="AF25" s="119"/>
      <c r="AG25" s="119"/>
      <c r="AH25" s="119"/>
      <c r="AI25" s="119">
        <f>'(附表１－３)年間実施計画'!S22</f>
        <v>0</v>
      </c>
      <c r="AJ25" s="119"/>
      <c r="AK25" s="119"/>
      <c r="AL25" s="119"/>
      <c r="AM25" s="119"/>
      <c r="AN25" s="119"/>
      <c r="AO25" s="113"/>
      <c r="AP25" s="116" t="s">
        <v>216</v>
      </c>
      <c r="AQ25" s="117"/>
      <c r="AR25" s="117"/>
      <c r="AS25" s="117"/>
      <c r="AT25" s="117"/>
      <c r="AU25" s="118"/>
      <c r="AV25" s="119">
        <f>'(附表１－３)年間実施計画'!R32</f>
        <v>0</v>
      </c>
      <c r="AW25" s="119"/>
      <c r="AX25" s="119"/>
      <c r="AY25" s="119"/>
      <c r="AZ25" s="119"/>
      <c r="BA25" s="119"/>
      <c r="BB25" s="119"/>
      <c r="BC25" s="119">
        <f>'(附表１－３)年間実施計画'!S32</f>
        <v>0</v>
      </c>
      <c r="BD25" s="119"/>
      <c r="BE25" s="119"/>
      <c r="BF25" s="119"/>
      <c r="BG25" s="119"/>
      <c r="BH25" s="119"/>
      <c r="BI25" s="113"/>
      <c r="BJ25" s="116" t="s">
        <v>226</v>
      </c>
      <c r="BK25" s="117"/>
      <c r="BL25" s="117"/>
      <c r="BM25" s="117"/>
      <c r="BN25" s="117"/>
      <c r="BO25" s="118"/>
      <c r="BP25" s="119">
        <f>'(附表１－３)年間実施計画'!R42</f>
        <v>0</v>
      </c>
      <c r="BQ25" s="119"/>
      <c r="BR25" s="119"/>
      <c r="BS25" s="119"/>
      <c r="BT25" s="119"/>
      <c r="BU25" s="119"/>
      <c r="BV25" s="119"/>
      <c r="BW25" s="119">
        <f>'(附表１－３)年間実施計画'!S42</f>
        <v>0</v>
      </c>
      <c r="BX25" s="119"/>
      <c r="BY25" s="119"/>
      <c r="BZ25" s="119"/>
      <c r="CA25" s="119"/>
      <c r="CB25" s="119"/>
      <c r="CC25" s="119"/>
      <c r="CD25" s="50"/>
      <c r="CE25" s="50"/>
      <c r="CF25" s="50"/>
      <c r="CG25" s="50"/>
      <c r="CH25" s="50"/>
      <c r="CI25" s="50"/>
      <c r="CJ25" s="50"/>
      <c r="CK25" s="50"/>
      <c r="CL25" s="50"/>
      <c r="CM25" s="50"/>
      <c r="CN25" s="50"/>
      <c r="CO25" s="50"/>
      <c r="CP25" s="50"/>
      <c r="CQ25" s="50"/>
      <c r="CR25" s="50"/>
      <c r="CS25" s="50"/>
      <c r="CT25" s="50"/>
      <c r="CU25" s="50"/>
      <c r="CV25" s="50"/>
      <c r="CW25" s="50"/>
      <c r="DI25" s="52"/>
    </row>
    <row r="26" spans="2:113" ht="20.100000000000001" customHeight="1">
      <c r="DI26" s="52"/>
    </row>
    <row r="27" spans="2:113" ht="20.100000000000001" customHeight="1">
      <c r="DI27" s="52"/>
    </row>
    <row r="28" spans="2:113" ht="20.100000000000001" customHeight="1">
      <c r="DI28" s="52"/>
    </row>
    <row r="29" spans="2:113" ht="20.100000000000001" customHeight="1">
      <c r="BJ29" s="3"/>
      <c r="BK29" s="3"/>
      <c r="DI29" s="52"/>
    </row>
    <row r="30" spans="2:113" ht="20.100000000000001" customHeight="1">
      <c r="BJ30" s="24"/>
      <c r="BK30" s="24"/>
      <c r="BL30" s="24"/>
      <c r="BM30" s="24"/>
      <c r="BN30" s="24"/>
      <c r="BO30" s="24"/>
      <c r="BP30" s="24"/>
      <c r="BQ30" s="24"/>
      <c r="BR30" s="24"/>
      <c r="CM30" s="25"/>
      <c r="CN30" s="25"/>
      <c r="CO30" s="25"/>
      <c r="CP30" s="25"/>
      <c r="CQ30" s="25"/>
      <c r="CR30" s="25"/>
      <c r="CS30" s="24"/>
      <c r="CT30" s="24"/>
      <c r="CU30" s="24"/>
      <c r="CV30" s="24"/>
      <c r="CW30" s="24"/>
      <c r="CX30" s="24"/>
      <c r="CY30" s="24"/>
      <c r="CZ30" s="24"/>
      <c r="DA30" s="24"/>
      <c r="DB30" s="24"/>
      <c r="DC30" s="24"/>
      <c r="DD30" s="24"/>
      <c r="DE30" s="24"/>
      <c r="DF30" s="24"/>
      <c r="DI30" s="52"/>
    </row>
    <row r="31" spans="2:113" ht="13.5">
      <c r="DI31" s="52"/>
    </row>
    <row r="32" spans="2:113" ht="13.5">
      <c r="DI32" s="52"/>
    </row>
    <row r="33" spans="113:113" ht="13.5">
      <c r="DI33" s="52"/>
    </row>
    <row r="34" spans="113:113" ht="13.5">
      <c r="DI34" s="52"/>
    </row>
    <row r="35" spans="113:113" ht="13.5">
      <c r="DI35" s="52"/>
    </row>
    <row r="36" spans="113:113" ht="13.5">
      <c r="DI36" s="52"/>
    </row>
    <row r="37" spans="113:113" ht="13.5">
      <c r="DI37" s="52"/>
    </row>
    <row r="38" spans="113:113" ht="13.5">
      <c r="DI38" s="52"/>
    </row>
    <row r="39" spans="113:113" ht="13.5">
      <c r="DI39" s="52"/>
    </row>
    <row r="40" spans="113:113" ht="13.5">
      <c r="DI40" s="52"/>
    </row>
    <row r="41" spans="113:113" ht="13.5">
      <c r="DI41" s="52"/>
    </row>
    <row r="42" spans="113:113" ht="13.5">
      <c r="DI42" s="52"/>
    </row>
    <row r="43" spans="113:113" ht="13.5">
      <c r="DI43" s="52"/>
    </row>
    <row r="44" spans="113:113" ht="13.5">
      <c r="DI44" s="52"/>
    </row>
    <row r="45" spans="113:113" ht="13.5">
      <c r="DI45" s="52"/>
    </row>
  </sheetData>
  <sheetProtection sheet="1" objects="1" scenarios="1"/>
  <mergeCells count="176">
    <mergeCell ref="BJ24:BO24"/>
    <mergeCell ref="BP24:BV24"/>
    <mergeCell ref="BW24:CC24"/>
    <mergeCell ref="V25:AA25"/>
    <mergeCell ref="AB25:AH25"/>
    <mergeCell ref="AI25:AO25"/>
    <mergeCell ref="AP25:AU25"/>
    <mergeCell ref="AV25:BB25"/>
    <mergeCell ref="BC25:BI25"/>
    <mergeCell ref="BJ25:BO25"/>
    <mergeCell ref="BP25:BV25"/>
    <mergeCell ref="BW25:CC25"/>
    <mergeCell ref="V24:AA24"/>
    <mergeCell ref="AB24:AH24"/>
    <mergeCell ref="AI24:AO24"/>
    <mergeCell ref="AP24:AU24"/>
    <mergeCell ref="AV24:BB24"/>
    <mergeCell ref="BC24:BI24"/>
    <mergeCell ref="V23:AA23"/>
    <mergeCell ref="AB23:AH23"/>
    <mergeCell ref="AI23:AO23"/>
    <mergeCell ref="AP23:AU23"/>
    <mergeCell ref="AV23:BB23"/>
    <mergeCell ref="BC23:BI23"/>
    <mergeCell ref="BJ23:BO23"/>
    <mergeCell ref="BP23:BV23"/>
    <mergeCell ref="BW23:CC23"/>
    <mergeCell ref="V22:AA22"/>
    <mergeCell ref="AB22:AH22"/>
    <mergeCell ref="AI22:AO22"/>
    <mergeCell ref="AP22:AU22"/>
    <mergeCell ref="AV22:BB22"/>
    <mergeCell ref="BC22:BI22"/>
    <mergeCell ref="BJ22:BO22"/>
    <mergeCell ref="BP22:BV22"/>
    <mergeCell ref="BW22:CC22"/>
    <mergeCell ref="AI20:AO20"/>
    <mergeCell ref="AP20:AU20"/>
    <mergeCell ref="AV20:BB20"/>
    <mergeCell ref="BC20:BI20"/>
    <mergeCell ref="BJ20:BO20"/>
    <mergeCell ref="BP20:BV20"/>
    <mergeCell ref="BW20:CC20"/>
    <mergeCell ref="V19:AA19"/>
    <mergeCell ref="AB19:AH19"/>
    <mergeCell ref="V21:AA21"/>
    <mergeCell ref="AB21:AH21"/>
    <mergeCell ref="AI21:AO21"/>
    <mergeCell ref="AP21:AU21"/>
    <mergeCell ref="AV21:BB21"/>
    <mergeCell ref="BC21:BI21"/>
    <mergeCell ref="BJ21:BO21"/>
    <mergeCell ref="BP21:BV21"/>
    <mergeCell ref="BW21:CC21"/>
    <mergeCell ref="CD16:CI16"/>
    <mergeCell ref="CJ16:CP16"/>
    <mergeCell ref="CQ16:CW16"/>
    <mergeCell ref="CD18:CI18"/>
    <mergeCell ref="CD17:CI17"/>
    <mergeCell ref="CJ17:CP17"/>
    <mergeCell ref="CD19:CI19"/>
    <mergeCell ref="CJ19:CP19"/>
    <mergeCell ref="CQ19:CW19"/>
    <mergeCell ref="B17:G17"/>
    <mergeCell ref="H17:N17"/>
    <mergeCell ref="O17:U17"/>
    <mergeCell ref="CM7:CV7"/>
    <mergeCell ref="CW7:DF7"/>
    <mergeCell ref="B7:M7"/>
    <mergeCell ref="N7:Y7"/>
    <mergeCell ref="Z7:BH7"/>
    <mergeCell ref="V16:AA16"/>
    <mergeCell ref="AB16:AH16"/>
    <mergeCell ref="AI16:AO16"/>
    <mergeCell ref="AP16:AU16"/>
    <mergeCell ref="AV16:BB16"/>
    <mergeCell ref="BC16:BI16"/>
    <mergeCell ref="BJ16:BO16"/>
    <mergeCell ref="BP16:BV16"/>
    <mergeCell ref="BW16:CC16"/>
    <mergeCell ref="B16:G16"/>
    <mergeCell ref="H16:N16"/>
    <mergeCell ref="O16:U16"/>
    <mergeCell ref="BI7:BR7"/>
    <mergeCell ref="BS7:CB7"/>
    <mergeCell ref="CC7:CL7"/>
    <mergeCell ref="BJ12:BP12"/>
    <mergeCell ref="B20:G20"/>
    <mergeCell ref="H20:N20"/>
    <mergeCell ref="O20:U20"/>
    <mergeCell ref="V20:AA20"/>
    <mergeCell ref="AB20:AH20"/>
    <mergeCell ref="BP15:BV15"/>
    <mergeCell ref="B25:G25"/>
    <mergeCell ref="H25:N25"/>
    <mergeCell ref="O25:U25"/>
    <mergeCell ref="B24:G24"/>
    <mergeCell ref="H24:N24"/>
    <mergeCell ref="O24:U24"/>
    <mergeCell ref="B21:G21"/>
    <mergeCell ref="H21:N21"/>
    <mergeCell ref="O21:U21"/>
    <mergeCell ref="B23:G23"/>
    <mergeCell ref="H23:N23"/>
    <mergeCell ref="O23:U23"/>
    <mergeCell ref="B22:G22"/>
    <mergeCell ref="H22:N22"/>
    <mergeCell ref="O22:U22"/>
    <mergeCell ref="B19:G19"/>
    <mergeCell ref="H19:N19"/>
    <mergeCell ref="B18:G18"/>
    <mergeCell ref="BJ15:BO15"/>
    <mergeCell ref="B2:DF2"/>
    <mergeCell ref="CC4:CI4"/>
    <mergeCell ref="CJ4:DF4"/>
    <mergeCell ref="B6:M6"/>
    <mergeCell ref="N6:Y6"/>
    <mergeCell ref="Z6:BH6"/>
    <mergeCell ref="BI6:BR6"/>
    <mergeCell ref="BS6:CB6"/>
    <mergeCell ref="CC6:CL6"/>
    <mergeCell ref="CM6:CV6"/>
    <mergeCell ref="CW6:DF6"/>
    <mergeCell ref="B15:G15"/>
    <mergeCell ref="BQ12:CW12"/>
    <mergeCell ref="BJ13:BP13"/>
    <mergeCell ref="BQ13:CW13"/>
    <mergeCell ref="BW15:CC15"/>
    <mergeCell ref="CD15:CI15"/>
    <mergeCell ref="CJ15:CP15"/>
    <mergeCell ref="CQ15:CW15"/>
    <mergeCell ref="O19:U19"/>
    <mergeCell ref="H15:N15"/>
    <mergeCell ref="O15:U15"/>
    <mergeCell ref="V15:AA15"/>
    <mergeCell ref="AB15:AH15"/>
    <mergeCell ref="AI15:AO15"/>
    <mergeCell ref="AP15:AU15"/>
    <mergeCell ref="AV15:BB15"/>
    <mergeCell ref="BC15:BI15"/>
    <mergeCell ref="H18:N18"/>
    <mergeCell ref="O18:U18"/>
    <mergeCell ref="BC19:BI19"/>
    <mergeCell ref="AP18:AU18"/>
    <mergeCell ref="AV18:BB18"/>
    <mergeCell ref="BC18:BI18"/>
    <mergeCell ref="AP17:AU17"/>
    <mergeCell ref="AV17:BB17"/>
    <mergeCell ref="BC17:BI17"/>
    <mergeCell ref="V18:AA18"/>
    <mergeCell ref="AB18:AH18"/>
    <mergeCell ref="AI18:AO18"/>
    <mergeCell ref="CD21:CI21"/>
    <mergeCell ref="CJ21:CP21"/>
    <mergeCell ref="CQ21:CW21"/>
    <mergeCell ref="CJ18:CP18"/>
    <mergeCell ref="CQ18:CW18"/>
    <mergeCell ref="V17:AA17"/>
    <mergeCell ref="AB17:AH17"/>
    <mergeCell ref="AI17:AO17"/>
    <mergeCell ref="AI19:AO19"/>
    <mergeCell ref="AP19:AU19"/>
    <mergeCell ref="AV19:BB19"/>
    <mergeCell ref="BJ19:BO19"/>
    <mergeCell ref="BP19:BV19"/>
    <mergeCell ref="BW19:CC19"/>
    <mergeCell ref="CQ17:CW17"/>
    <mergeCell ref="BJ18:BO18"/>
    <mergeCell ref="BP18:BV18"/>
    <mergeCell ref="BW18:CC18"/>
    <mergeCell ref="BJ17:BO17"/>
    <mergeCell ref="BP17:BV17"/>
    <mergeCell ref="BW17:CC17"/>
    <mergeCell ref="CD20:CI20"/>
    <mergeCell ref="CJ20:CP20"/>
    <mergeCell ref="CQ20:CW20"/>
  </mergeCells>
  <phoneticPr fontId="3"/>
  <printOptions horizontalCentered="1"/>
  <pageMargins left="0.70866141732283472" right="0.70866141732283472" top="0.74803149606299213" bottom="0.74803149606299213" header="0.31496062992125984" footer="0.31496062992125984"/>
  <pageSetup paperSize="9" scale="98" orientation="landscape" copies="5" r:id="rId1"/>
  <rowBreaks count="1" manualBreakCount="1">
    <brk id="10" max="109" man="1"/>
  </rowBreaks>
  <colBreaks count="1" manualBreakCount="1">
    <brk id="110" max="2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B32D7-36F5-4858-89FE-423DE6D92493}">
  <sheetPr codeName="Sheet4">
    <tabColor theme="7" tint="0.59999389629810485"/>
  </sheetPr>
  <dimension ref="A1:S85"/>
  <sheetViews>
    <sheetView view="pageBreakPreview" topLeftCell="B18" zoomScale="85" zoomScaleNormal="100" zoomScaleSheetLayoutView="85" workbookViewId="0">
      <selection activeCell="R43" sqref="R43"/>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187</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94</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v>111</v>
      </c>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v>1</v>
      </c>
      <c r="B17" s="48"/>
      <c r="C17" s="48"/>
      <c r="D17" s="48"/>
      <c r="E17" s="48"/>
      <c r="F17" s="48"/>
      <c r="G17" s="48"/>
      <c r="H17" s="40">
        <f>IF(AND(A17&lt;&gt;"",B17&lt;&gt;"",C17&lt;&gt;"",D17&lt;&gt;"",E17&lt;&gt;"",F17&lt;&gt;"",G17&lt;&gt;""),VLOOKUP(F17,訪問介護費!$A$4:$B$7,2,0),0)</f>
        <v>0</v>
      </c>
      <c r="I17" s="40">
        <f t="shared" ref="I17:I19" si="2">(H17*G17)*0.1*10</f>
        <v>0</v>
      </c>
      <c r="Q17" s="4" t="s">
        <v>155</v>
      </c>
      <c r="R17" s="32">
        <f t="shared" si="0"/>
        <v>0</v>
      </c>
      <c r="S17" s="32">
        <f t="shared" si="1"/>
        <v>0</v>
      </c>
    </row>
    <row r="18" spans="1:19" s="29" customFormat="1" ht="20.100000000000001" customHeight="1">
      <c r="A18" s="48">
        <v>1</v>
      </c>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ref="I20:I30" si="3">(H20*G20)*0.1*10</f>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3"/>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3"/>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3"/>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3"/>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3"/>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3"/>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3"/>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3"/>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3"/>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3"/>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4">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4"/>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4"/>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4"/>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46" si="5">(H45*G45)*0.1*10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5"/>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ref="I47:I58" si="6">(H47*G47)*0.1*10</f>
        <v>0</v>
      </c>
      <c r="Q47" s="32" t="s">
        <v>232</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6"/>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6"/>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6"/>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6"/>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6"/>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6"/>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6"/>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6"/>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6"/>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6"/>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6"/>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7">(G64*F64)*0.1*10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7"/>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11:I11"/>
    <mergeCell ref="A31:F31"/>
    <mergeCell ref="A40:F40"/>
    <mergeCell ref="A59:F59"/>
    <mergeCell ref="A66:E66"/>
    <mergeCell ref="B10:I10"/>
    <mergeCell ref="A4:I4"/>
    <mergeCell ref="C6:I6"/>
    <mergeCell ref="B8:I8"/>
    <mergeCell ref="B9:I9"/>
    <mergeCell ref="B7:I7"/>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6658F3E-469C-4C89-9A32-4DBB9749A58D}">
          <x14:formula1>
            <xm:f>訪問介護費!$A$4:$A$7</xm:f>
          </x14:formula1>
          <xm:sqref>F16:F30</xm:sqref>
        </x14:dataValidation>
        <x14:dataValidation type="list" allowBlank="1" showInputMessage="1" showErrorMessage="1" xr:uid="{C618B01C-636D-4FB9-BFBB-BED3D87CA3AE}">
          <x14:formula1>
            <xm:f>訪問介護費!$A$11:$A$13</xm:f>
          </x14:formula1>
          <xm:sqref>F44:F58</xm:sqref>
        </x14:dataValidation>
        <x14:dataValidation type="list" allowBlank="1" showInputMessage="1" showErrorMessage="1" xr:uid="{90D98A8A-B8E0-44B9-8868-019453E69226}">
          <x14:formula1>
            <xm:f>対象地域一覧!$A$2:$A$47</xm:f>
          </x14:formula1>
          <xm:sqref>C16:C30 C35:C39 C44:C58 C63:C65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F4920-1BB2-4F4F-8BAE-AB0D2F845C19}">
  <sheetPr>
    <tabColor theme="7" tint="0.59999389629810485"/>
  </sheetPr>
  <dimension ref="A1:S85"/>
  <sheetViews>
    <sheetView view="pageBreakPreview" zoomScale="85" zoomScaleNormal="100" zoomScaleSheetLayoutView="85" workbookViewId="0">
      <selection activeCell="G17" sqref="G17"/>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187</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134</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c r="B17" s="48"/>
      <c r="C17" s="48"/>
      <c r="D17" s="48"/>
      <c r="E17" s="48"/>
      <c r="F17" s="48"/>
      <c r="G17" s="48"/>
      <c r="H17" s="40">
        <f>IF(AND(A17&lt;&gt;"",B17&lt;&gt;"",C17&lt;&gt;"",D17&lt;&gt;"",E17&lt;&gt;"",F17&lt;&gt;"",G17&lt;&gt;""),VLOOKUP(F17,訪問介護費!$A$4:$B$7,2,0),0)</f>
        <v>0</v>
      </c>
      <c r="I17" s="40">
        <f t="shared" ref="I17:I30" si="2">(H17*G17)*0.1*10</f>
        <v>0</v>
      </c>
      <c r="Q17" s="4" t="s">
        <v>155</v>
      </c>
      <c r="R17" s="32">
        <f t="shared" si="0"/>
        <v>0</v>
      </c>
      <c r="S17" s="32">
        <f t="shared" si="1"/>
        <v>0</v>
      </c>
    </row>
    <row r="18" spans="1:19" s="29" customFormat="1" ht="20.100000000000001" customHeight="1">
      <c r="A18" s="48"/>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si="2"/>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2"/>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2"/>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2"/>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2"/>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2"/>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2"/>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2"/>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2"/>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2"/>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2"/>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3">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3"/>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3"/>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3"/>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58" si="4">(H45*G45)*0.1*10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4"/>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si="4"/>
        <v>0</v>
      </c>
      <c r="Q47" s="32" t="s">
        <v>232</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4"/>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4"/>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4"/>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4"/>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4"/>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4"/>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4"/>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4"/>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4"/>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4"/>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4"/>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5">(G64*F64)*0.1*10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5"/>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9:I9"/>
    <mergeCell ref="A4:I4"/>
    <mergeCell ref="C6:I6"/>
    <mergeCell ref="B7:I7"/>
    <mergeCell ref="B8:I8"/>
    <mergeCell ref="A66:E66"/>
    <mergeCell ref="B10:I10"/>
    <mergeCell ref="B11:I11"/>
    <mergeCell ref="A31:F31"/>
    <mergeCell ref="A40:F40"/>
    <mergeCell ref="A59:F59"/>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5894659-03CA-47F0-B9B4-94045B7BAA3F}">
          <x14:formula1>
            <xm:f>訪問介護費!$A$11:$A$13</xm:f>
          </x14:formula1>
          <xm:sqref>F44:F58</xm:sqref>
        </x14:dataValidation>
        <x14:dataValidation type="list" allowBlank="1" showInputMessage="1" showErrorMessage="1" xr:uid="{C4AA7E7C-3B0F-4B46-8386-4472F7AE9159}">
          <x14:formula1>
            <xm:f>訪問介護費!$A$4:$A$7</xm:f>
          </x14:formula1>
          <xm:sqref>F16:F30</xm:sqref>
        </x14:dataValidation>
        <x14:dataValidation type="list" allowBlank="1" showInputMessage="1" showErrorMessage="1" xr:uid="{709F0046-4573-46D2-B8C5-997962B6CBC2}">
          <x14:formula1>
            <xm:f>対象地域一覧!$A$2:$A$47</xm:f>
          </x14:formula1>
          <xm:sqref>C16:C30 C35:C39 C44:C58 C63:C65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45809-5E11-4AA2-B8F0-7673FBC71A92}">
  <sheetPr>
    <tabColor theme="7" tint="0.59999389629810485"/>
  </sheetPr>
  <dimension ref="A1:S85"/>
  <sheetViews>
    <sheetView view="pageBreakPreview" zoomScale="85" zoomScaleNormal="100" zoomScaleSheetLayoutView="85" workbookViewId="0">
      <selection activeCell="F18" sqref="F18"/>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185</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135</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c r="B17" s="48"/>
      <c r="C17" s="48"/>
      <c r="D17" s="48"/>
      <c r="E17" s="48"/>
      <c r="F17" s="48"/>
      <c r="G17" s="48"/>
      <c r="H17" s="40">
        <f>IF(AND(A17&lt;&gt;"",B17&lt;&gt;"",C17&lt;&gt;"",D17&lt;&gt;"",E17&lt;&gt;"",F17&lt;&gt;"",G17&lt;&gt;""),VLOOKUP(F17,訪問介護費!$A$4:$B$7,2,0),0)</f>
        <v>0</v>
      </c>
      <c r="I17" s="40">
        <f t="shared" ref="I17:I30" si="2">(H17*G17)*0.1*10</f>
        <v>0</v>
      </c>
      <c r="Q17" s="4" t="s">
        <v>155</v>
      </c>
      <c r="R17" s="32">
        <f t="shared" si="0"/>
        <v>0</v>
      </c>
      <c r="S17" s="32">
        <f t="shared" si="1"/>
        <v>0</v>
      </c>
    </row>
    <row r="18" spans="1:19" s="29" customFormat="1" ht="20.100000000000001" customHeight="1">
      <c r="A18" s="48"/>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si="2"/>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2"/>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2"/>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2"/>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2"/>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2"/>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2"/>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2"/>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2"/>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2"/>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2"/>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3">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3"/>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3"/>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3"/>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58" si="4">(H45*G45)*0.1*10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4"/>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si="4"/>
        <v>0</v>
      </c>
      <c r="Q47" s="32" t="s">
        <v>232</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4"/>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4"/>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4"/>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4"/>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4"/>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4"/>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4"/>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4"/>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4"/>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4"/>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4"/>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5">(G64*F64)*0.1*10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5"/>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9:I9"/>
    <mergeCell ref="A4:I4"/>
    <mergeCell ref="C6:I6"/>
    <mergeCell ref="B7:I7"/>
    <mergeCell ref="B8:I8"/>
    <mergeCell ref="A66:E66"/>
    <mergeCell ref="B10:I10"/>
    <mergeCell ref="B11:I11"/>
    <mergeCell ref="A31:F31"/>
    <mergeCell ref="A40:F40"/>
    <mergeCell ref="A59:F59"/>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F8C216B-6424-41B6-8F5F-26E46BA798A4}">
          <x14:formula1>
            <xm:f>訪問介護費!$A$4:$A$7</xm:f>
          </x14:formula1>
          <xm:sqref>F16:F30</xm:sqref>
        </x14:dataValidation>
        <x14:dataValidation type="list" allowBlank="1" showInputMessage="1" showErrorMessage="1" xr:uid="{07CA834A-F02E-4AB9-8DEF-37D1EBAB011C}">
          <x14:formula1>
            <xm:f>訪問介護費!$A$11:$A$13</xm:f>
          </x14:formula1>
          <xm:sqref>F44:F58</xm:sqref>
        </x14:dataValidation>
        <x14:dataValidation type="list" allowBlank="1" showInputMessage="1" showErrorMessage="1" xr:uid="{30128EEE-024C-44B2-A759-DD4DCF6B8AFB}">
          <x14:formula1>
            <xm:f>対象地域一覧!$A$2:$A$47</xm:f>
          </x14:formula1>
          <xm:sqref>C16:C30 C35:C39 C44:C58 C63:C65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5093A-25D7-405C-9BBE-035469A2484B}">
  <sheetPr>
    <tabColor theme="7" tint="0.59999389629810485"/>
  </sheetPr>
  <dimension ref="A1:S85"/>
  <sheetViews>
    <sheetView view="pageBreakPreview" zoomScale="85" zoomScaleNormal="100" zoomScaleSheetLayoutView="85" workbookViewId="0">
      <selection activeCell="G17" sqref="G17"/>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185</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136</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c r="B17" s="48"/>
      <c r="C17" s="48"/>
      <c r="D17" s="48"/>
      <c r="E17" s="48"/>
      <c r="F17" s="48"/>
      <c r="G17" s="48"/>
      <c r="H17" s="40">
        <f>IF(AND(A17&lt;&gt;"",B17&lt;&gt;"",C17&lt;&gt;"",D17&lt;&gt;"",E17&lt;&gt;"",F17&lt;&gt;"",G17&lt;&gt;""),VLOOKUP(F17,訪問介護費!$A$4:$B$7,2,0),0)</f>
        <v>0</v>
      </c>
      <c r="I17" s="40">
        <f t="shared" ref="I17:I30" si="2">(H17*G17)*0.1*10</f>
        <v>0</v>
      </c>
      <c r="Q17" s="4" t="s">
        <v>155</v>
      </c>
      <c r="R17" s="32">
        <f t="shared" si="0"/>
        <v>0</v>
      </c>
      <c r="S17" s="32">
        <f t="shared" si="1"/>
        <v>0</v>
      </c>
    </row>
    <row r="18" spans="1:19" s="29" customFormat="1" ht="20.100000000000001" customHeight="1">
      <c r="A18" s="48"/>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si="2"/>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2"/>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2"/>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2"/>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2"/>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2"/>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2"/>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2"/>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2"/>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2"/>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2"/>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3">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3"/>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3"/>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3"/>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58" si="4">(H45*G45)*0.1*10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4"/>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si="4"/>
        <v>0</v>
      </c>
      <c r="Q47" s="32" t="s">
        <v>232</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4"/>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4"/>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4"/>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4"/>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4"/>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4"/>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4"/>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4"/>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4"/>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4"/>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4"/>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5">(G64*F64)*0.1*10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5"/>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9:I9"/>
    <mergeCell ref="A4:I4"/>
    <mergeCell ref="C6:I6"/>
    <mergeCell ref="B7:I7"/>
    <mergeCell ref="B8:I8"/>
    <mergeCell ref="A66:E66"/>
    <mergeCell ref="B10:I10"/>
    <mergeCell ref="B11:I11"/>
    <mergeCell ref="A31:F31"/>
    <mergeCell ref="A40:F40"/>
    <mergeCell ref="A59:F59"/>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5FF9E95-B02D-408B-AFC6-1633C8F8836D}">
          <x14:formula1>
            <xm:f>訪問介護費!$A$11:$A$13</xm:f>
          </x14:formula1>
          <xm:sqref>F44:F58</xm:sqref>
        </x14:dataValidation>
        <x14:dataValidation type="list" allowBlank="1" showInputMessage="1" showErrorMessage="1" xr:uid="{CCE03DBF-C45D-47BC-A49E-C14FE178F393}">
          <x14:formula1>
            <xm:f>訪問介護費!$A$4:$A$7</xm:f>
          </x14:formula1>
          <xm:sqref>F16:F30</xm:sqref>
        </x14:dataValidation>
        <x14:dataValidation type="list" allowBlank="1" showInputMessage="1" showErrorMessage="1" xr:uid="{AEF50822-1ADB-45A6-B31D-F0380739948B}">
          <x14:formula1>
            <xm:f>対象地域一覧!$A$2:$A$47</xm:f>
          </x14:formula1>
          <xm:sqref>C16:C30 C35:C39 C44:C58 C63:C65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7D88D-277C-4620-A7F0-450AE44EED95}">
  <sheetPr>
    <tabColor theme="7" tint="0.59999389629810485"/>
  </sheetPr>
  <dimension ref="A1:S85"/>
  <sheetViews>
    <sheetView view="pageBreakPreview" zoomScale="85" zoomScaleNormal="100" zoomScaleSheetLayoutView="85" workbookViewId="0">
      <selection activeCell="G17" sqref="G17"/>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185</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111</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c r="B17" s="48"/>
      <c r="C17" s="48"/>
      <c r="D17" s="48"/>
      <c r="E17" s="48"/>
      <c r="F17" s="48"/>
      <c r="G17" s="48"/>
      <c r="H17" s="40">
        <f>IF(AND(A17&lt;&gt;"",B17&lt;&gt;"",C17&lt;&gt;"",D17&lt;&gt;"",E17&lt;&gt;"",F17&lt;&gt;"",G17&lt;&gt;""),VLOOKUP(F17,訪問介護費!$A$4:$B$7,2,0),0)</f>
        <v>0</v>
      </c>
      <c r="I17" s="40">
        <f t="shared" ref="I17:I30" si="2">(H17*G17)*0.1*10</f>
        <v>0</v>
      </c>
      <c r="Q17" s="4" t="s">
        <v>155</v>
      </c>
      <c r="R17" s="32">
        <f t="shared" si="0"/>
        <v>0</v>
      </c>
      <c r="S17" s="32">
        <f t="shared" si="1"/>
        <v>0</v>
      </c>
    </row>
    <row r="18" spans="1:19" s="29" customFormat="1" ht="20.100000000000001" customHeight="1">
      <c r="A18" s="48"/>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si="2"/>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2"/>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2"/>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2"/>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2"/>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2"/>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2"/>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2"/>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2"/>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2"/>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2"/>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3">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3"/>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3"/>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3"/>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58" si="4">(H45*G45)*0.1*10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4"/>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si="4"/>
        <v>0</v>
      </c>
      <c r="Q47" s="32" t="s">
        <v>233</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4"/>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4"/>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4"/>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4"/>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4"/>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4"/>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4"/>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4"/>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4"/>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4"/>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4"/>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5">(G64*F64)*0.1*10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5"/>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9:I9"/>
    <mergeCell ref="A4:I4"/>
    <mergeCell ref="C6:I6"/>
    <mergeCell ref="B7:I7"/>
    <mergeCell ref="B8:I8"/>
    <mergeCell ref="A66:E66"/>
    <mergeCell ref="B10:I10"/>
    <mergeCell ref="B11:I11"/>
    <mergeCell ref="A31:F31"/>
    <mergeCell ref="A40:F40"/>
    <mergeCell ref="A59:F59"/>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D7BF22E-43BB-4CB0-9A5C-05618540B535}">
          <x14:formula1>
            <xm:f>訪問介護費!$A$4:$A$7</xm:f>
          </x14:formula1>
          <xm:sqref>F16:F30</xm:sqref>
        </x14:dataValidation>
        <x14:dataValidation type="list" allowBlank="1" showInputMessage="1" showErrorMessage="1" xr:uid="{D2DCB7CF-4117-4A2C-B825-CF646DC0C553}">
          <x14:formula1>
            <xm:f>訪問介護費!$A$11:$A$13</xm:f>
          </x14:formula1>
          <xm:sqref>F44:F58</xm:sqref>
        </x14:dataValidation>
        <x14:dataValidation type="list" allowBlank="1" showInputMessage="1" showErrorMessage="1" xr:uid="{1317F0F1-D139-4449-B541-AB126097BA2C}">
          <x14:formula1>
            <xm:f>対象地域一覧!$A$2:$A$46</xm:f>
          </x14:formula1>
          <xm:sqref>C36:C39</xm:sqref>
        </x14:dataValidation>
        <x14:dataValidation type="list" allowBlank="1" showInputMessage="1" showErrorMessage="1" xr:uid="{F35AC16D-DA3E-4479-A633-AC3DA32C5E82}">
          <x14:formula1>
            <xm:f>対象地域一覧!$A$2:$A$47</xm:f>
          </x14:formula1>
          <xm:sqref>C16:C30 C35 C44:C58 C63:C65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44FCC-11E7-4ED6-A846-FDE16BED8A51}">
  <sheetPr>
    <tabColor theme="7" tint="0.59999389629810485"/>
  </sheetPr>
  <dimension ref="A1:S85"/>
  <sheetViews>
    <sheetView view="pageBreakPreview" zoomScale="85" zoomScaleNormal="100" zoomScaleSheetLayoutView="85" workbookViewId="0">
      <selection activeCell="G17" sqref="G17"/>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185</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112</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c r="B17" s="48"/>
      <c r="C17" s="48"/>
      <c r="D17" s="48"/>
      <c r="E17" s="48"/>
      <c r="F17" s="48"/>
      <c r="G17" s="48"/>
      <c r="H17" s="40">
        <f>IF(AND(A17&lt;&gt;"",B17&lt;&gt;"",C17&lt;&gt;"",D17&lt;&gt;"",E17&lt;&gt;"",F17&lt;&gt;"",G17&lt;&gt;""),VLOOKUP(F17,訪問介護費!$A$4:$B$7,2,0),0)</f>
        <v>0</v>
      </c>
      <c r="I17" s="40">
        <f t="shared" ref="I17:I30" si="2">(H17*G17)*0.1*10</f>
        <v>0</v>
      </c>
      <c r="Q17" s="4" t="s">
        <v>155</v>
      </c>
      <c r="R17" s="32">
        <f t="shared" si="0"/>
        <v>0</v>
      </c>
      <c r="S17" s="32">
        <f t="shared" si="1"/>
        <v>0</v>
      </c>
    </row>
    <row r="18" spans="1:19" s="29" customFormat="1" ht="20.100000000000001" customHeight="1">
      <c r="A18" s="48"/>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si="2"/>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2"/>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2"/>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2"/>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2"/>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2"/>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2"/>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2"/>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2"/>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2"/>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2"/>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3">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3"/>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3"/>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3"/>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58" si="4">(H45*G45)*0.1*10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4"/>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si="4"/>
        <v>0</v>
      </c>
      <c r="Q47" s="32" t="s">
        <v>233</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4"/>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4"/>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4"/>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4"/>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4"/>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4"/>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4"/>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4"/>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4"/>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4"/>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4"/>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5">(G64*F64)*0.1*10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5"/>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9:I9"/>
    <mergeCell ref="A4:I4"/>
    <mergeCell ref="C6:I6"/>
    <mergeCell ref="B7:I7"/>
    <mergeCell ref="B8:I8"/>
    <mergeCell ref="A66:E66"/>
    <mergeCell ref="B10:I10"/>
    <mergeCell ref="B11:I11"/>
    <mergeCell ref="A31:F31"/>
    <mergeCell ref="A40:F40"/>
    <mergeCell ref="A59:F59"/>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F980196-F97E-4AC4-9B31-E127E5B03A97}">
          <x14:formula1>
            <xm:f>訪問介護費!$A$11:$A$13</xm:f>
          </x14:formula1>
          <xm:sqref>F44:F58</xm:sqref>
        </x14:dataValidation>
        <x14:dataValidation type="list" allowBlank="1" showInputMessage="1" showErrorMessage="1" xr:uid="{52D8E516-159D-4D52-9A73-7602576D3827}">
          <x14:formula1>
            <xm:f>訪問介護費!$A$4:$A$7</xm:f>
          </x14:formula1>
          <xm:sqref>F16:F30</xm:sqref>
        </x14:dataValidation>
        <x14:dataValidation type="list" allowBlank="1" showInputMessage="1" showErrorMessage="1" xr:uid="{3B4FCA27-E6C5-44BF-A4CB-365CCB88DB77}">
          <x14:formula1>
            <xm:f>対象地域一覧!$A$2:$A$47</xm:f>
          </x14:formula1>
          <xm:sqref>C16:C30 C35:C39 C44:C58 C63:C65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2E7C9-E77B-4190-B761-6C75DEAFEA82}">
  <sheetPr>
    <tabColor theme="7" tint="0.59999389629810485"/>
  </sheetPr>
  <dimension ref="A1:S85"/>
  <sheetViews>
    <sheetView view="pageBreakPreview" topLeftCell="A45" zoomScale="85" zoomScaleNormal="100" zoomScaleSheetLayoutView="85" workbookViewId="0">
      <selection activeCell="D70" sqref="D70"/>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187</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95</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c r="B17" s="48"/>
      <c r="C17" s="48"/>
      <c r="D17" s="48"/>
      <c r="E17" s="48"/>
      <c r="F17" s="48"/>
      <c r="G17" s="48"/>
      <c r="H17" s="40">
        <f>IF(AND(A17&lt;&gt;"",B17&lt;&gt;"",C17&lt;&gt;"",D17&lt;&gt;"",E17&lt;&gt;"",F17&lt;&gt;"",G17&lt;&gt;""),VLOOKUP(F17,訪問介護費!$A$4:$B$7,2,0),0)</f>
        <v>0</v>
      </c>
      <c r="I17" s="40">
        <f t="shared" ref="I17:I30" si="2">(H17*G17)*0.1*10</f>
        <v>0</v>
      </c>
      <c r="Q17" s="4" t="s">
        <v>155</v>
      </c>
      <c r="R17" s="32">
        <f t="shared" si="0"/>
        <v>0</v>
      </c>
      <c r="S17" s="32">
        <f t="shared" si="1"/>
        <v>0</v>
      </c>
    </row>
    <row r="18" spans="1:19" s="29" customFormat="1" ht="20.100000000000001" customHeight="1">
      <c r="A18" s="48"/>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si="2"/>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2"/>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2"/>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2"/>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2"/>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2"/>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2"/>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2"/>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2"/>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2"/>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2"/>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3">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3"/>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3"/>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3"/>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58" si="4">(H45*G45)*0.1*10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4"/>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si="4"/>
        <v>0</v>
      </c>
      <c r="Q47" s="32" t="s">
        <v>233</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4"/>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4"/>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4"/>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4"/>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4"/>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4"/>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4"/>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4"/>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4"/>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4"/>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4"/>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5">(G64*F64)*0.1*10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5"/>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9:I9"/>
    <mergeCell ref="A4:I4"/>
    <mergeCell ref="C6:I6"/>
    <mergeCell ref="B7:I7"/>
    <mergeCell ref="B8:I8"/>
    <mergeCell ref="A66:E66"/>
    <mergeCell ref="B10:I10"/>
    <mergeCell ref="B11:I11"/>
    <mergeCell ref="A31:F31"/>
    <mergeCell ref="A40:F40"/>
    <mergeCell ref="A59:F59"/>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1CBDE9F-3CDF-409A-9281-2CCE240E379F}">
          <x14:formula1>
            <xm:f>訪問介護費!$A$4:$A$7</xm:f>
          </x14:formula1>
          <xm:sqref>F16:F30</xm:sqref>
        </x14:dataValidation>
        <x14:dataValidation type="list" allowBlank="1" showInputMessage="1" showErrorMessage="1" xr:uid="{90BB1037-9A26-448B-A514-396B651D419C}">
          <x14:formula1>
            <xm:f>訪問介護費!$A$11:$A$13</xm:f>
          </x14:formula1>
          <xm:sqref>F44:F58</xm:sqref>
        </x14:dataValidation>
        <x14:dataValidation type="list" allowBlank="1" showInputMessage="1" showErrorMessage="1" xr:uid="{079297D4-AC85-4E46-B39C-4C11E0EB904D}">
          <x14:formula1>
            <xm:f>対象地域一覧!$A$2:$A$47</xm:f>
          </x14:formula1>
          <xm:sqref>C16:C30 C35:C39 C44:C58 C63:C65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5211F-FEBA-4B69-9C50-C09A13DAD352}">
  <sheetPr>
    <tabColor theme="7" tint="0.59999389629810485"/>
  </sheetPr>
  <dimension ref="A1:S85"/>
  <sheetViews>
    <sheetView view="pageBreakPreview" zoomScale="85" zoomScaleNormal="100" zoomScaleSheetLayoutView="85" workbookViewId="0">
      <selection activeCell="G17" sqref="G17"/>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185</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96</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c r="B17" s="48"/>
      <c r="C17" s="48"/>
      <c r="D17" s="48"/>
      <c r="E17" s="48"/>
      <c r="F17" s="48"/>
      <c r="G17" s="48"/>
      <c r="H17" s="40">
        <f>IF(AND(A17&lt;&gt;"",B17&lt;&gt;"",C17&lt;&gt;"",D17&lt;&gt;"",E17&lt;&gt;"",F17&lt;&gt;"",G17&lt;&gt;""),VLOOKUP(F17,訪問介護費!$A$4:$B$7,2,0),0)</f>
        <v>0</v>
      </c>
      <c r="I17" s="40">
        <f t="shared" ref="I17:I30" si="2">(H17*G17)*0.1*10</f>
        <v>0</v>
      </c>
      <c r="Q17" s="4" t="s">
        <v>155</v>
      </c>
      <c r="R17" s="32">
        <f t="shared" si="0"/>
        <v>0</v>
      </c>
      <c r="S17" s="32">
        <f t="shared" si="1"/>
        <v>0</v>
      </c>
    </row>
    <row r="18" spans="1:19" s="29" customFormat="1" ht="20.100000000000001" customHeight="1">
      <c r="A18" s="48"/>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si="2"/>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2"/>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2"/>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2"/>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2"/>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2"/>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2"/>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2"/>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2"/>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2"/>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2"/>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3">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3"/>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3"/>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3"/>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58" si="4">(H45*G45)*0.1*10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4"/>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si="4"/>
        <v>0</v>
      </c>
      <c r="Q47" s="32" t="s">
        <v>233</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4"/>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4"/>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4"/>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4"/>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4"/>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4"/>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4"/>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4"/>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4"/>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4"/>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4"/>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5">(G64*F64)*0.1*10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5"/>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9:I9"/>
    <mergeCell ref="A4:I4"/>
    <mergeCell ref="C6:I6"/>
    <mergeCell ref="B7:I7"/>
    <mergeCell ref="B8:I8"/>
    <mergeCell ref="A66:E66"/>
    <mergeCell ref="B10:I10"/>
    <mergeCell ref="B11:I11"/>
    <mergeCell ref="A31:F31"/>
    <mergeCell ref="A40:F40"/>
    <mergeCell ref="A59:F59"/>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5CB88B3-C930-46B2-BCF9-6E35B3BA98EB}">
          <x14:formula1>
            <xm:f>訪問介護費!$A$11:$A$13</xm:f>
          </x14:formula1>
          <xm:sqref>F44:F58</xm:sqref>
        </x14:dataValidation>
        <x14:dataValidation type="list" allowBlank="1" showInputMessage="1" showErrorMessage="1" xr:uid="{1F39A026-7675-4410-876C-DC2EB8793FDC}">
          <x14:formula1>
            <xm:f>訪問介護費!$A$4:$A$7</xm:f>
          </x14:formula1>
          <xm:sqref>F16:F30</xm:sqref>
        </x14:dataValidation>
        <x14:dataValidation type="list" allowBlank="1" showInputMessage="1" showErrorMessage="1" xr:uid="{B151CDFB-00C8-4E16-9853-F63C973CE689}">
          <x14:formula1>
            <xm:f>対象地域一覧!$A$2:$A$47</xm:f>
          </x14:formula1>
          <xm:sqref>C16:C30 C35:C39 C44:C58 C63:C65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B0CD9-A355-46DD-8BE6-29D0E1726A49}">
  <sheetPr>
    <tabColor theme="7" tint="0.59999389629810485"/>
  </sheetPr>
  <dimension ref="A1:S85"/>
  <sheetViews>
    <sheetView view="pageBreakPreview" zoomScale="85" zoomScaleNormal="100" zoomScaleSheetLayoutView="85" workbookViewId="0">
      <selection activeCell="G17" sqref="G17"/>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185</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97</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c r="B17" s="48"/>
      <c r="C17" s="48"/>
      <c r="D17" s="48"/>
      <c r="E17" s="48"/>
      <c r="F17" s="48"/>
      <c r="G17" s="48"/>
      <c r="H17" s="40">
        <f>IF(AND(A17&lt;&gt;"",B17&lt;&gt;"",C17&lt;&gt;"",D17&lt;&gt;"",E17&lt;&gt;"",F17&lt;&gt;"",G17&lt;&gt;""),VLOOKUP(F17,訪問介護費!$A$4:$B$7,2,0),0)</f>
        <v>0</v>
      </c>
      <c r="I17" s="40">
        <f t="shared" ref="I17:I30" si="2">(H17*G17)*0.1*10</f>
        <v>0</v>
      </c>
      <c r="Q17" s="4" t="s">
        <v>155</v>
      </c>
      <c r="R17" s="32">
        <f t="shared" si="0"/>
        <v>0</v>
      </c>
      <c r="S17" s="32">
        <f t="shared" si="1"/>
        <v>0</v>
      </c>
    </row>
    <row r="18" spans="1:19" s="29" customFormat="1" ht="20.100000000000001" customHeight="1">
      <c r="A18" s="48"/>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si="2"/>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2"/>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2"/>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2"/>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2"/>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2"/>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2"/>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2"/>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2"/>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2"/>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2"/>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3">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3"/>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3"/>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3"/>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58" si="4">(H45*G45)*0.1*10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4"/>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si="4"/>
        <v>0</v>
      </c>
      <c r="Q47" s="32" t="s">
        <v>233</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4"/>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4"/>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4"/>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4"/>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4"/>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4"/>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4"/>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4"/>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4"/>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4"/>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4"/>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5">(G64*F64)*0.1*10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5"/>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9:I9"/>
    <mergeCell ref="A4:I4"/>
    <mergeCell ref="C6:I6"/>
    <mergeCell ref="B7:I7"/>
    <mergeCell ref="B8:I8"/>
    <mergeCell ref="A66:E66"/>
    <mergeCell ref="B10:I10"/>
    <mergeCell ref="B11:I11"/>
    <mergeCell ref="A31:F31"/>
    <mergeCell ref="A40:F40"/>
    <mergeCell ref="A59:F59"/>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AF73EAC-DA64-4B8D-80CC-C55AAA92A41A}">
          <x14:formula1>
            <xm:f>訪問介護費!$A$4:$A$7</xm:f>
          </x14:formula1>
          <xm:sqref>F16:F30</xm:sqref>
        </x14:dataValidation>
        <x14:dataValidation type="list" allowBlank="1" showInputMessage="1" showErrorMessage="1" xr:uid="{3F4FEC9A-2EA3-469E-A8BE-35C1395DE07F}">
          <x14:formula1>
            <xm:f>訪問介護費!$A$11:$A$13</xm:f>
          </x14:formula1>
          <xm:sqref>F44:F58</xm:sqref>
        </x14:dataValidation>
        <x14:dataValidation type="list" allowBlank="1" showInputMessage="1" showErrorMessage="1" xr:uid="{0D980C54-BBAB-4DE0-AE5F-796DD8C6A11C}">
          <x14:formula1>
            <xm:f>対象地域一覧!$A$2:$A$47</xm:f>
          </x14:formula1>
          <xm:sqref>C16:C30 C35:C39 C44:C58 C63:C65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C38C0-7F8C-4D82-B80E-8B8EDFF98B6D}">
  <sheetPr>
    <tabColor theme="7" tint="0.59999389629810485"/>
  </sheetPr>
  <dimension ref="A1:S85"/>
  <sheetViews>
    <sheetView view="pageBreakPreview" zoomScale="85" zoomScaleNormal="100" zoomScaleSheetLayoutView="85" workbookViewId="0">
      <selection activeCell="F16" sqref="F16"/>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187</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113</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c r="B17" s="48"/>
      <c r="C17" s="48"/>
      <c r="D17" s="48"/>
      <c r="E17" s="48"/>
      <c r="F17" s="48"/>
      <c r="G17" s="48"/>
      <c r="H17" s="40">
        <f>IF(AND(A17&lt;&gt;"",B17&lt;&gt;"",C17&lt;&gt;"",D17&lt;&gt;"",E17&lt;&gt;"",F17&lt;&gt;"",G17&lt;&gt;""),VLOOKUP(F17,訪問介護費!$A$4:$B$7,2,0),0)</f>
        <v>0</v>
      </c>
      <c r="I17" s="40">
        <f t="shared" ref="I17:I30" si="2">(H17*G17)*0.1*10</f>
        <v>0</v>
      </c>
      <c r="Q17" s="4" t="s">
        <v>155</v>
      </c>
      <c r="R17" s="32">
        <f t="shared" si="0"/>
        <v>0</v>
      </c>
      <c r="S17" s="32">
        <f t="shared" si="1"/>
        <v>0</v>
      </c>
    </row>
    <row r="18" spans="1:19" s="29" customFormat="1" ht="20.100000000000001" customHeight="1">
      <c r="A18" s="48"/>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si="2"/>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2"/>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2"/>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2"/>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2"/>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2"/>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2"/>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2"/>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2"/>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2"/>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2"/>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3">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3"/>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3"/>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3"/>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58" si="4">(H45*G45)*0.1*10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4"/>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si="4"/>
        <v>0</v>
      </c>
      <c r="Q47" s="32" t="s">
        <v>233</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4"/>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4"/>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4"/>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4"/>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4"/>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4"/>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4"/>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4"/>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4"/>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4"/>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4"/>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5">(G64*F64)*0.1*10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5"/>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9:I9"/>
    <mergeCell ref="A4:I4"/>
    <mergeCell ref="C6:I6"/>
    <mergeCell ref="B7:I7"/>
    <mergeCell ref="B8:I8"/>
    <mergeCell ref="A66:E66"/>
    <mergeCell ref="B10:I10"/>
    <mergeCell ref="B11:I11"/>
    <mergeCell ref="A31:F31"/>
    <mergeCell ref="A40:F40"/>
    <mergeCell ref="A59:F59"/>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301B9BB-20F7-4324-9DE1-1C34137ECF8C}">
          <x14:formula1>
            <xm:f>訪問介護費!$A$11:$A$13</xm:f>
          </x14:formula1>
          <xm:sqref>F44:F58</xm:sqref>
        </x14:dataValidation>
        <x14:dataValidation type="list" allowBlank="1" showInputMessage="1" showErrorMessage="1" xr:uid="{0F6588EE-EEFC-442E-B093-BE679AB0CC1D}">
          <x14:formula1>
            <xm:f>訪問介護費!$A$4:$A$7</xm:f>
          </x14:formula1>
          <xm:sqref>F16:F30</xm:sqref>
        </x14:dataValidation>
        <x14:dataValidation type="list" allowBlank="1" showInputMessage="1" showErrorMessage="1" xr:uid="{C63DCC25-810E-4B85-B8B4-4BD7D59D4BBA}">
          <x14:formula1>
            <xm:f>対象地域一覧!$A$2:$A$47</xm:f>
          </x14:formula1>
          <xm:sqref>C16:C30 C35:C39 C44:C58 C63:C65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327C8-17E7-4459-8A07-9429B02489CA}">
  <sheetPr>
    <tabColor theme="7" tint="0.59999389629810485"/>
  </sheetPr>
  <dimension ref="A1:S85"/>
  <sheetViews>
    <sheetView view="pageBreakPreview" zoomScale="85" zoomScaleNormal="100" zoomScaleSheetLayoutView="85" workbookViewId="0">
      <selection activeCell="G17" sqref="G17"/>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185</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114</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c r="B17" s="48"/>
      <c r="C17" s="48"/>
      <c r="D17" s="48"/>
      <c r="E17" s="48"/>
      <c r="F17" s="48"/>
      <c r="G17" s="48"/>
      <c r="H17" s="40">
        <f>IF(AND(A17&lt;&gt;"",B17&lt;&gt;"",C17&lt;&gt;"",D17&lt;&gt;"",E17&lt;&gt;"",F17&lt;&gt;"",G17&lt;&gt;""),VLOOKUP(F17,訪問介護費!$A$4:$B$7,2,0),0)</f>
        <v>0</v>
      </c>
      <c r="I17" s="40">
        <f t="shared" ref="I17:I30" si="2">(H17*G17)*0.1*10</f>
        <v>0</v>
      </c>
      <c r="Q17" s="4" t="s">
        <v>155</v>
      </c>
      <c r="R17" s="32">
        <f t="shared" si="0"/>
        <v>0</v>
      </c>
      <c r="S17" s="32">
        <f t="shared" si="1"/>
        <v>0</v>
      </c>
    </row>
    <row r="18" spans="1:19" s="29" customFormat="1" ht="20.100000000000001" customHeight="1">
      <c r="A18" s="48"/>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si="2"/>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2"/>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2"/>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2"/>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2"/>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2"/>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2"/>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2"/>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2"/>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2"/>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2"/>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3">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3"/>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3"/>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3"/>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58" si="4">(H45*G45)*0.1*10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4"/>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si="4"/>
        <v>0</v>
      </c>
      <c r="Q47" s="32" t="s">
        <v>233</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4"/>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4"/>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4"/>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4"/>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4"/>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4"/>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4"/>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4"/>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4"/>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4"/>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4"/>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5">(G64*F64)*0.1*10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5"/>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9:I9"/>
    <mergeCell ref="A4:I4"/>
    <mergeCell ref="C6:I6"/>
    <mergeCell ref="B7:I7"/>
    <mergeCell ref="B8:I8"/>
    <mergeCell ref="A66:E66"/>
    <mergeCell ref="B10:I10"/>
    <mergeCell ref="B11:I11"/>
    <mergeCell ref="A31:F31"/>
    <mergeCell ref="A40:F40"/>
    <mergeCell ref="A59:F59"/>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58F8DB4-B3DB-4EE4-B2D8-9F127F419483}">
          <x14:formula1>
            <xm:f>訪問介護費!$A$4:$A$7</xm:f>
          </x14:formula1>
          <xm:sqref>F16:F30</xm:sqref>
        </x14:dataValidation>
        <x14:dataValidation type="list" allowBlank="1" showInputMessage="1" showErrorMessage="1" xr:uid="{5C3E0835-4FBA-4DA6-AF84-390833AF0DDF}">
          <x14:formula1>
            <xm:f>訪問介護費!$A$11:$A$13</xm:f>
          </x14:formula1>
          <xm:sqref>F44:F58</xm:sqref>
        </x14:dataValidation>
        <x14:dataValidation type="list" allowBlank="1" showInputMessage="1" showErrorMessage="1" xr:uid="{03CD82AA-677E-4656-885A-7CC83151D115}">
          <x14:formula1>
            <xm:f>対象地域一覧!$A$2:$A$47</xm:f>
          </x14:formula1>
          <xm:sqref>C16:C30 C35:C39 C44:C58 C63:C65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A0CBC-6FE0-44B5-88E6-85C5817D2E7F}">
  <sheetPr>
    <tabColor theme="7" tint="0.59999389629810485"/>
  </sheetPr>
  <dimension ref="A1:S85"/>
  <sheetViews>
    <sheetView tabSelected="1" view="pageBreakPreview" zoomScale="85" zoomScaleNormal="100" zoomScaleSheetLayoutView="85" workbookViewId="0">
      <selection activeCell="G17" sqref="G17"/>
    </sheetView>
  </sheetViews>
  <sheetFormatPr defaultColWidth="8.75" defaultRowHeight="13.5"/>
  <cols>
    <col min="1" max="1" width="18.5" style="30" customWidth="1"/>
    <col min="2" max="2" width="15.625" style="30" customWidth="1"/>
    <col min="3" max="3" width="9.875" style="30" bestFit="1" customWidth="1"/>
    <col min="4" max="4" width="16.625" style="30" bestFit="1" customWidth="1"/>
    <col min="5" max="5" width="16.375" style="30" bestFit="1" customWidth="1"/>
    <col min="6" max="6" width="38.75" style="30" bestFit="1" customWidth="1"/>
    <col min="7" max="8" width="12.125" style="30" bestFit="1" customWidth="1"/>
    <col min="9" max="9" width="12" style="30" bestFit="1" customWidth="1"/>
    <col min="10" max="18" width="8.75" style="30"/>
    <col min="19" max="19" width="9" style="30" bestFit="1" customWidth="1"/>
    <col min="20" max="16384" width="8.75" style="30"/>
  </cols>
  <sheetData>
    <row r="1" spans="1:19" s="29" customFormat="1" ht="30" customHeight="1">
      <c r="A1" s="29" t="s">
        <v>110</v>
      </c>
      <c r="G1" s="101" t="s">
        <v>20</v>
      </c>
      <c r="H1" s="101"/>
      <c r="I1" s="101"/>
      <c r="Q1" s="30"/>
      <c r="R1" s="30"/>
      <c r="S1" s="30"/>
    </row>
    <row r="2" spans="1:19" s="29" customFormat="1" ht="30" customHeight="1">
      <c r="A2" s="31" t="s">
        <v>185</v>
      </c>
      <c r="Q2" s="32"/>
      <c r="R2" s="33" t="s">
        <v>77</v>
      </c>
      <c r="S2" s="33" t="s">
        <v>76</v>
      </c>
    </row>
    <row r="3" spans="1:19" s="29" customFormat="1" ht="15" customHeight="1">
      <c r="Q3" s="4" t="s">
        <v>141</v>
      </c>
      <c r="R3" s="32">
        <f>COUNTIF($C$16:$C$30,Q3)+COUNTIF($C$35:$C$39,Q3)+COUNTIF($C$44:$C$58,Q3)+COUNTIF($C$63:$C$65,Q3)</f>
        <v>0</v>
      </c>
      <c r="S3" s="32">
        <f>SUMIF($C$16:$C$30,Q3,$G$16:$G$30)+SUMIF($C$35:$C$39,Q3,$G$35:$G$39)+SUMIF($C$44:$C$58,Q3,$G$44:$G$58)+SUMIF($C$63:$C$65,Q3,$F$63:$F$65)</f>
        <v>0</v>
      </c>
    </row>
    <row r="4" spans="1:19" s="29" customFormat="1" ht="30" customHeight="1">
      <c r="A4" s="103" t="s">
        <v>115</v>
      </c>
      <c r="B4" s="103"/>
      <c r="C4" s="103"/>
      <c r="D4" s="103"/>
      <c r="E4" s="103"/>
      <c r="F4" s="103"/>
      <c r="G4" s="103"/>
      <c r="H4" s="103"/>
      <c r="I4" s="103"/>
      <c r="Q4" s="4" t="s">
        <v>142</v>
      </c>
      <c r="R4" s="32">
        <f t="shared" ref="R4:R47" si="0">COUNTIF($C$16:$C$30,Q4)+COUNTIF($C$35:$C$39,Q4)+COUNTIF($C$44:$C$58,Q4)+COUNTIF($C$63:$C$65,Q4)</f>
        <v>0</v>
      </c>
      <c r="S4" s="32">
        <f t="shared" ref="S4:S47" si="1">SUMIF($C$16:$C$30,Q4,$G$16:$G$30)+SUMIF($C$35:$C$39,Q4,$G$35:$G$39)+SUMIF($C$44:$C$58,Q4,$G$44:$G$58)+SUMIF($C$63:$C$65,Q4,$F$63:$F$65)</f>
        <v>0</v>
      </c>
    </row>
    <row r="5" spans="1:19" s="29" customFormat="1" ht="15" customHeight="1">
      <c r="Q5" s="4" t="s">
        <v>143</v>
      </c>
      <c r="R5" s="32">
        <f t="shared" si="0"/>
        <v>0</v>
      </c>
      <c r="S5" s="32">
        <f t="shared" si="1"/>
        <v>0</v>
      </c>
    </row>
    <row r="6" spans="1:19" s="29" customFormat="1" ht="30" customHeight="1">
      <c r="A6" s="34" t="s">
        <v>21</v>
      </c>
      <c r="B6" s="35"/>
      <c r="C6" s="100"/>
      <c r="D6" s="100"/>
      <c r="E6" s="100"/>
      <c r="F6" s="100"/>
      <c r="G6" s="100"/>
      <c r="H6" s="100"/>
      <c r="I6" s="100"/>
      <c r="Q6" s="4" t="s">
        <v>144</v>
      </c>
      <c r="R6" s="32">
        <f t="shared" si="0"/>
        <v>0</v>
      </c>
      <c r="S6" s="32">
        <f t="shared" si="1"/>
        <v>0</v>
      </c>
    </row>
    <row r="7" spans="1:19" s="29" customFormat="1" ht="30" customHeight="1">
      <c r="A7" s="36" t="s">
        <v>64</v>
      </c>
      <c r="B7" s="92" t="str">
        <f>IF(基本情報入力シート!V7="","",基本情報入力シート!V7)</f>
        <v/>
      </c>
      <c r="C7" s="92"/>
      <c r="D7" s="92"/>
      <c r="E7" s="92"/>
      <c r="F7" s="92"/>
      <c r="G7" s="92"/>
      <c r="H7" s="92"/>
      <c r="I7" s="92"/>
      <c r="Q7" s="4" t="s">
        <v>145</v>
      </c>
      <c r="R7" s="32">
        <f t="shared" si="0"/>
        <v>0</v>
      </c>
      <c r="S7" s="32">
        <f t="shared" si="1"/>
        <v>0</v>
      </c>
    </row>
    <row r="8" spans="1:19" s="29" customFormat="1" ht="30" customHeight="1">
      <c r="A8" s="36" t="s">
        <v>15</v>
      </c>
      <c r="B8" s="92" t="str">
        <f>IF(基本情報入力シート!V18="","",基本情報入力シート!V18)</f>
        <v/>
      </c>
      <c r="C8" s="92"/>
      <c r="D8" s="92"/>
      <c r="E8" s="92"/>
      <c r="F8" s="92"/>
      <c r="G8" s="92"/>
      <c r="H8" s="92"/>
      <c r="I8" s="92"/>
      <c r="Q8" s="4" t="s">
        <v>146</v>
      </c>
      <c r="R8" s="32">
        <f t="shared" si="0"/>
        <v>0</v>
      </c>
      <c r="S8" s="32">
        <f t="shared" si="1"/>
        <v>0</v>
      </c>
    </row>
    <row r="9" spans="1:19" s="29" customFormat="1" ht="30" customHeight="1">
      <c r="A9" s="36" t="s">
        <v>16</v>
      </c>
      <c r="B9" s="92" t="str">
        <f>IF(基本情報入力シート!V19="","",基本情報入力シート!V19)</f>
        <v/>
      </c>
      <c r="C9" s="92"/>
      <c r="D9" s="92"/>
      <c r="E9" s="92"/>
      <c r="F9" s="92"/>
      <c r="G9" s="92"/>
      <c r="H9" s="92"/>
      <c r="I9" s="92"/>
      <c r="Q9" s="4" t="s">
        <v>147</v>
      </c>
      <c r="R9" s="32">
        <f t="shared" si="0"/>
        <v>0</v>
      </c>
      <c r="S9" s="32">
        <f t="shared" si="1"/>
        <v>0</v>
      </c>
    </row>
    <row r="10" spans="1:19" s="29" customFormat="1" ht="30" customHeight="1">
      <c r="A10" s="36" t="s">
        <v>17</v>
      </c>
      <c r="B10" s="92" t="str">
        <f>IF(基本情報入力シート!V20="","",基本情報入力シート!V20)</f>
        <v>訪問介護</v>
      </c>
      <c r="C10" s="92"/>
      <c r="D10" s="92"/>
      <c r="E10" s="92"/>
      <c r="F10" s="92"/>
      <c r="G10" s="92"/>
      <c r="H10" s="92"/>
      <c r="I10" s="92"/>
      <c r="Q10" s="4" t="s">
        <v>148</v>
      </c>
      <c r="R10" s="32">
        <f t="shared" si="0"/>
        <v>0</v>
      </c>
      <c r="S10" s="32">
        <f t="shared" si="1"/>
        <v>0</v>
      </c>
    </row>
    <row r="11" spans="1:19" s="29" customFormat="1" ht="30" customHeight="1">
      <c r="A11" s="36" t="s">
        <v>101</v>
      </c>
      <c r="B11" s="9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11" s="92"/>
      <c r="D11" s="92"/>
      <c r="E11" s="92"/>
      <c r="F11" s="92"/>
      <c r="G11" s="92"/>
      <c r="H11" s="92"/>
      <c r="I11" s="92"/>
      <c r="Q11" s="4" t="s">
        <v>149</v>
      </c>
      <c r="R11" s="32">
        <f t="shared" si="0"/>
        <v>0</v>
      </c>
      <c r="S11" s="32">
        <f t="shared" si="1"/>
        <v>0</v>
      </c>
    </row>
    <row r="12" spans="1:19" s="29" customFormat="1" ht="20.100000000000001" customHeight="1">
      <c r="Q12" s="4" t="s">
        <v>150</v>
      </c>
      <c r="R12" s="32">
        <f t="shared" si="0"/>
        <v>0</v>
      </c>
      <c r="S12" s="32">
        <f t="shared" si="1"/>
        <v>0</v>
      </c>
    </row>
    <row r="13" spans="1:19" s="29" customFormat="1" ht="20.100000000000001" customHeight="1">
      <c r="A13" s="37" t="s">
        <v>69</v>
      </c>
      <c r="Q13" s="4" t="s">
        <v>151</v>
      </c>
      <c r="R13" s="32">
        <f t="shared" si="0"/>
        <v>0</v>
      </c>
      <c r="S13" s="32">
        <f t="shared" si="1"/>
        <v>0</v>
      </c>
    </row>
    <row r="14" spans="1:19" s="29" customFormat="1" ht="20.100000000000001" customHeight="1">
      <c r="A14" s="37" t="s">
        <v>22</v>
      </c>
      <c r="Q14" s="4" t="s">
        <v>152</v>
      </c>
      <c r="R14" s="32">
        <f t="shared" si="0"/>
        <v>0</v>
      </c>
      <c r="S14" s="32">
        <f t="shared" si="1"/>
        <v>0</v>
      </c>
    </row>
    <row r="15" spans="1:19" s="29" customFormat="1" ht="42.95" customHeight="1">
      <c r="A15" s="26" t="s">
        <v>39</v>
      </c>
      <c r="B15" s="26" t="s">
        <v>104</v>
      </c>
      <c r="C15" s="26" t="s">
        <v>23</v>
      </c>
      <c r="D15" s="38" t="s">
        <v>138</v>
      </c>
      <c r="E15" s="38" t="s">
        <v>139</v>
      </c>
      <c r="F15" s="38" t="s">
        <v>24</v>
      </c>
      <c r="G15" s="38" t="s">
        <v>41</v>
      </c>
      <c r="H15" s="38" t="s">
        <v>26</v>
      </c>
      <c r="I15" s="38" t="s">
        <v>105</v>
      </c>
      <c r="Q15" s="4" t="s">
        <v>153</v>
      </c>
      <c r="R15" s="32">
        <f t="shared" si="0"/>
        <v>0</v>
      </c>
      <c r="S15" s="32">
        <f t="shared" si="1"/>
        <v>0</v>
      </c>
    </row>
    <row r="16" spans="1:19" s="29" customFormat="1" ht="20.100000000000001" customHeight="1">
      <c r="A16" s="48"/>
      <c r="B16" s="48"/>
      <c r="C16" s="48"/>
      <c r="D16" s="48"/>
      <c r="E16" s="48"/>
      <c r="F16" s="48"/>
      <c r="G16" s="48"/>
      <c r="H16" s="40">
        <f>IF(AND(A16&lt;&gt;"",B16&lt;&gt;"",C16&lt;&gt;"",D16&lt;&gt;"",E16&lt;&gt;"",F16&lt;&gt;"",G16&lt;&gt;""),VLOOKUP(F16,訪問介護費!$A$4:$B$7,2,0),0)</f>
        <v>0</v>
      </c>
      <c r="I16" s="40">
        <f>(H16*G16)*0.1*10</f>
        <v>0</v>
      </c>
      <c r="Q16" s="4" t="s">
        <v>154</v>
      </c>
      <c r="R16" s="32">
        <f t="shared" si="0"/>
        <v>0</v>
      </c>
      <c r="S16" s="32">
        <f t="shared" si="1"/>
        <v>0</v>
      </c>
    </row>
    <row r="17" spans="1:19" s="29" customFormat="1" ht="20.100000000000001" customHeight="1">
      <c r="A17" s="48"/>
      <c r="B17" s="48"/>
      <c r="C17" s="48"/>
      <c r="D17" s="48"/>
      <c r="E17" s="48"/>
      <c r="F17" s="48"/>
      <c r="G17" s="48"/>
      <c r="H17" s="40">
        <f>IF(AND(A17&lt;&gt;"",B17&lt;&gt;"",C17&lt;&gt;"",D17&lt;&gt;"",E17&lt;&gt;"",F17&lt;&gt;"",G17&lt;&gt;""),VLOOKUP(F17,訪問介護費!$A$4:$B$7,2,0),0)</f>
        <v>0</v>
      </c>
      <c r="I17" s="40">
        <f t="shared" ref="I17:I30" si="2">(H17*G17)*0.1*10</f>
        <v>0</v>
      </c>
      <c r="Q17" s="4" t="s">
        <v>155</v>
      </c>
      <c r="R17" s="32">
        <f t="shared" si="0"/>
        <v>0</v>
      </c>
      <c r="S17" s="32">
        <f t="shared" si="1"/>
        <v>0</v>
      </c>
    </row>
    <row r="18" spans="1:19" s="29" customFormat="1" ht="20.100000000000001" customHeight="1">
      <c r="A18" s="48"/>
      <c r="B18" s="48"/>
      <c r="C18" s="48"/>
      <c r="D18" s="48"/>
      <c r="E18" s="48"/>
      <c r="F18" s="48"/>
      <c r="G18" s="48"/>
      <c r="H18" s="40">
        <f>IF(AND(A18&lt;&gt;"",B18&lt;&gt;"",C18&lt;&gt;"",D18&lt;&gt;"",E18&lt;&gt;"",F18&lt;&gt;"",G18&lt;&gt;""),VLOOKUP(F18,訪問介護費!$A$4:$B$7,2,0),0)</f>
        <v>0</v>
      </c>
      <c r="I18" s="40">
        <f t="shared" si="2"/>
        <v>0</v>
      </c>
      <c r="Q18" s="4" t="s">
        <v>156</v>
      </c>
      <c r="R18" s="32">
        <f t="shared" si="0"/>
        <v>0</v>
      </c>
      <c r="S18" s="32">
        <f t="shared" si="1"/>
        <v>0</v>
      </c>
    </row>
    <row r="19" spans="1:19" s="29" customFormat="1" ht="20.100000000000001" customHeight="1">
      <c r="A19" s="48"/>
      <c r="B19" s="48"/>
      <c r="C19" s="48"/>
      <c r="D19" s="48"/>
      <c r="E19" s="48"/>
      <c r="F19" s="48"/>
      <c r="G19" s="48"/>
      <c r="H19" s="40">
        <f>IF(AND(A19&lt;&gt;"",B19&lt;&gt;"",C19&lt;&gt;"",D19&lt;&gt;"",E19&lt;&gt;"",F19&lt;&gt;"",G19&lt;&gt;""),VLOOKUP(F19,訪問介護費!$A$4:$B$7,2,0),0)</f>
        <v>0</v>
      </c>
      <c r="I19" s="40">
        <f t="shared" si="2"/>
        <v>0</v>
      </c>
      <c r="Q19" s="4" t="s">
        <v>157</v>
      </c>
      <c r="R19" s="32">
        <f t="shared" si="0"/>
        <v>0</v>
      </c>
      <c r="S19" s="32">
        <f t="shared" si="1"/>
        <v>0</v>
      </c>
    </row>
    <row r="20" spans="1:19" s="29" customFormat="1" ht="20.100000000000001" customHeight="1">
      <c r="A20" s="48"/>
      <c r="B20" s="48"/>
      <c r="C20" s="48"/>
      <c r="D20" s="48"/>
      <c r="E20" s="48"/>
      <c r="F20" s="48"/>
      <c r="G20" s="48"/>
      <c r="H20" s="40">
        <f>IF(AND(A20&lt;&gt;"",B20&lt;&gt;"",C20&lt;&gt;"",D20&lt;&gt;"",E20&lt;&gt;"",F20&lt;&gt;"",G20&lt;&gt;""),VLOOKUP(F20,訪問介護費!$A$4:$B$7,2,0),0)</f>
        <v>0</v>
      </c>
      <c r="I20" s="40">
        <f t="shared" si="2"/>
        <v>0</v>
      </c>
      <c r="Q20" s="4" t="s">
        <v>158</v>
      </c>
      <c r="R20" s="32">
        <f t="shared" si="0"/>
        <v>0</v>
      </c>
      <c r="S20" s="32">
        <f t="shared" si="1"/>
        <v>0</v>
      </c>
    </row>
    <row r="21" spans="1:19" s="29" customFormat="1" ht="20.100000000000001" customHeight="1">
      <c r="A21" s="48"/>
      <c r="B21" s="48"/>
      <c r="C21" s="48"/>
      <c r="D21" s="48"/>
      <c r="E21" s="48"/>
      <c r="F21" s="48"/>
      <c r="G21" s="48"/>
      <c r="H21" s="40">
        <f>IF(AND(A21&lt;&gt;"",B21&lt;&gt;"",C21&lt;&gt;"",D21&lt;&gt;"",E21&lt;&gt;"",F21&lt;&gt;"",G21&lt;&gt;""),VLOOKUP(F21,訪問介護費!$A$4:$B$7,2,0),0)</f>
        <v>0</v>
      </c>
      <c r="I21" s="40">
        <f t="shared" si="2"/>
        <v>0</v>
      </c>
      <c r="Q21" s="4" t="s">
        <v>159</v>
      </c>
      <c r="R21" s="32">
        <f t="shared" si="0"/>
        <v>0</v>
      </c>
      <c r="S21" s="32">
        <f t="shared" si="1"/>
        <v>0</v>
      </c>
    </row>
    <row r="22" spans="1:19" s="29" customFormat="1" ht="20.100000000000001" customHeight="1">
      <c r="A22" s="48"/>
      <c r="B22" s="48"/>
      <c r="C22" s="48"/>
      <c r="D22" s="48"/>
      <c r="E22" s="48"/>
      <c r="F22" s="48"/>
      <c r="G22" s="48"/>
      <c r="H22" s="40">
        <f>IF(AND(A22&lt;&gt;"",B22&lt;&gt;"",C22&lt;&gt;"",D22&lt;&gt;"",E22&lt;&gt;"",F22&lt;&gt;"",G22&lt;&gt;""),VLOOKUP(F22,訪問介護費!$A$4:$B$7,2,0),0)</f>
        <v>0</v>
      </c>
      <c r="I22" s="40">
        <f t="shared" si="2"/>
        <v>0</v>
      </c>
      <c r="Q22" s="4" t="s">
        <v>160</v>
      </c>
      <c r="R22" s="32">
        <f t="shared" si="0"/>
        <v>0</v>
      </c>
      <c r="S22" s="32">
        <f t="shared" si="1"/>
        <v>0</v>
      </c>
    </row>
    <row r="23" spans="1:19" s="29" customFormat="1" ht="20.100000000000001" customHeight="1">
      <c r="A23" s="48"/>
      <c r="B23" s="48"/>
      <c r="C23" s="48"/>
      <c r="D23" s="48"/>
      <c r="E23" s="48"/>
      <c r="F23" s="48"/>
      <c r="G23" s="48"/>
      <c r="H23" s="40">
        <f>IF(AND(A23&lt;&gt;"",B23&lt;&gt;"",C23&lt;&gt;"",D23&lt;&gt;"",E23&lt;&gt;"",F23&lt;&gt;"",G23&lt;&gt;""),VLOOKUP(F23,訪問介護費!$A$4:$B$7,2,0),0)</f>
        <v>0</v>
      </c>
      <c r="I23" s="40">
        <f t="shared" si="2"/>
        <v>0</v>
      </c>
      <c r="Q23" s="4" t="s">
        <v>161</v>
      </c>
      <c r="R23" s="32">
        <f t="shared" si="0"/>
        <v>0</v>
      </c>
      <c r="S23" s="32">
        <f t="shared" si="1"/>
        <v>0</v>
      </c>
    </row>
    <row r="24" spans="1:19" s="29" customFormat="1" ht="20.100000000000001" customHeight="1">
      <c r="A24" s="48"/>
      <c r="B24" s="48"/>
      <c r="C24" s="48"/>
      <c r="D24" s="48"/>
      <c r="E24" s="48"/>
      <c r="F24" s="48"/>
      <c r="G24" s="48"/>
      <c r="H24" s="40">
        <f>IF(AND(A24&lt;&gt;"",B24&lt;&gt;"",C24&lt;&gt;"",D24&lt;&gt;"",E24&lt;&gt;"",F24&lt;&gt;"",G24&lt;&gt;""),VLOOKUP(F24,訪問介護費!$A$4:$B$7,2,0),0)</f>
        <v>0</v>
      </c>
      <c r="I24" s="40">
        <f t="shared" si="2"/>
        <v>0</v>
      </c>
      <c r="Q24" s="4" t="s">
        <v>162</v>
      </c>
      <c r="R24" s="32">
        <f t="shared" si="0"/>
        <v>0</v>
      </c>
      <c r="S24" s="32">
        <f t="shared" si="1"/>
        <v>0</v>
      </c>
    </row>
    <row r="25" spans="1:19" s="29" customFormat="1" ht="20.100000000000001" customHeight="1">
      <c r="A25" s="48"/>
      <c r="B25" s="48"/>
      <c r="C25" s="48"/>
      <c r="D25" s="48"/>
      <c r="E25" s="48"/>
      <c r="F25" s="48"/>
      <c r="G25" s="48"/>
      <c r="H25" s="40">
        <f>IF(AND(A25&lt;&gt;"",B25&lt;&gt;"",C25&lt;&gt;"",D25&lt;&gt;"",E25&lt;&gt;"",F25&lt;&gt;"",G25&lt;&gt;""),VLOOKUP(F25,訪問介護費!$A$4:$B$7,2,0),0)</f>
        <v>0</v>
      </c>
      <c r="I25" s="40">
        <f t="shared" si="2"/>
        <v>0</v>
      </c>
      <c r="Q25" s="4" t="s">
        <v>163</v>
      </c>
      <c r="R25" s="32">
        <f t="shared" si="0"/>
        <v>0</v>
      </c>
      <c r="S25" s="32">
        <f t="shared" si="1"/>
        <v>0</v>
      </c>
    </row>
    <row r="26" spans="1:19" s="29" customFormat="1" ht="20.100000000000001" customHeight="1">
      <c r="A26" s="48"/>
      <c r="B26" s="48"/>
      <c r="C26" s="48"/>
      <c r="D26" s="48"/>
      <c r="E26" s="48"/>
      <c r="F26" s="48"/>
      <c r="G26" s="48"/>
      <c r="H26" s="40">
        <f>IF(AND(A26&lt;&gt;"",B26&lt;&gt;"",C26&lt;&gt;"",D26&lt;&gt;"",E26&lt;&gt;"",F26&lt;&gt;"",G26&lt;&gt;""),VLOOKUP(F26,訪問介護費!$A$4:$B$7,2,0),0)</f>
        <v>0</v>
      </c>
      <c r="I26" s="40">
        <f t="shared" si="2"/>
        <v>0</v>
      </c>
      <c r="Q26" s="4" t="s">
        <v>164</v>
      </c>
      <c r="R26" s="32">
        <f t="shared" si="0"/>
        <v>0</v>
      </c>
      <c r="S26" s="32">
        <f t="shared" si="1"/>
        <v>0</v>
      </c>
    </row>
    <row r="27" spans="1:19" s="29" customFormat="1" ht="20.100000000000001" customHeight="1">
      <c r="A27" s="48"/>
      <c r="B27" s="48"/>
      <c r="C27" s="48"/>
      <c r="D27" s="48"/>
      <c r="E27" s="48"/>
      <c r="F27" s="48"/>
      <c r="G27" s="48"/>
      <c r="H27" s="40">
        <f>IF(AND(A27&lt;&gt;"",B27&lt;&gt;"",C27&lt;&gt;"",D27&lt;&gt;"",E27&lt;&gt;"",F27&lt;&gt;"",G27&lt;&gt;""),VLOOKUP(F27,訪問介護費!$A$4:$B$7,2,0),0)</f>
        <v>0</v>
      </c>
      <c r="I27" s="40">
        <f t="shared" si="2"/>
        <v>0</v>
      </c>
      <c r="Q27" s="4" t="s">
        <v>165</v>
      </c>
      <c r="R27" s="32">
        <f t="shared" si="0"/>
        <v>0</v>
      </c>
      <c r="S27" s="32">
        <f t="shared" si="1"/>
        <v>0</v>
      </c>
    </row>
    <row r="28" spans="1:19" s="29" customFormat="1" ht="20.100000000000001" customHeight="1">
      <c r="A28" s="48"/>
      <c r="B28" s="48"/>
      <c r="C28" s="48"/>
      <c r="D28" s="48"/>
      <c r="E28" s="48"/>
      <c r="F28" s="48"/>
      <c r="G28" s="48"/>
      <c r="H28" s="40">
        <f>IF(AND(A28&lt;&gt;"",B28&lt;&gt;"",C28&lt;&gt;"",D28&lt;&gt;"",E28&lt;&gt;"",F28&lt;&gt;"",G28&lt;&gt;""),VLOOKUP(F28,訪問介護費!$A$4:$B$7,2,0),0)</f>
        <v>0</v>
      </c>
      <c r="I28" s="40">
        <f t="shared" si="2"/>
        <v>0</v>
      </c>
      <c r="Q28" s="4" t="s">
        <v>166</v>
      </c>
      <c r="R28" s="32">
        <f t="shared" si="0"/>
        <v>0</v>
      </c>
      <c r="S28" s="32">
        <f t="shared" si="1"/>
        <v>0</v>
      </c>
    </row>
    <row r="29" spans="1:19" s="29" customFormat="1" ht="20.100000000000001" customHeight="1">
      <c r="A29" s="48"/>
      <c r="B29" s="48"/>
      <c r="C29" s="48"/>
      <c r="D29" s="48"/>
      <c r="E29" s="48"/>
      <c r="F29" s="48"/>
      <c r="G29" s="48"/>
      <c r="H29" s="40">
        <f>IF(AND(A29&lt;&gt;"",B29&lt;&gt;"",C29&lt;&gt;"",D29&lt;&gt;"",E29&lt;&gt;"",F29&lt;&gt;"",G29&lt;&gt;""),VLOOKUP(F29,訪問介護費!$A$4:$B$7,2,0),0)</f>
        <v>0</v>
      </c>
      <c r="I29" s="40">
        <f t="shared" si="2"/>
        <v>0</v>
      </c>
      <c r="Q29" s="4" t="s">
        <v>167</v>
      </c>
      <c r="R29" s="32">
        <f t="shared" si="0"/>
        <v>0</v>
      </c>
      <c r="S29" s="32">
        <f t="shared" si="1"/>
        <v>0</v>
      </c>
    </row>
    <row r="30" spans="1:19" s="29" customFormat="1" ht="20.100000000000001" customHeight="1">
      <c r="A30" s="48"/>
      <c r="B30" s="48"/>
      <c r="C30" s="48"/>
      <c r="D30" s="48"/>
      <c r="E30" s="48"/>
      <c r="F30" s="48"/>
      <c r="G30" s="48"/>
      <c r="H30" s="40">
        <f>IF(AND(A30&lt;&gt;"",B30&lt;&gt;"",C30&lt;&gt;"",D30&lt;&gt;"",E30&lt;&gt;"",F30&lt;&gt;"",G30&lt;&gt;""),VLOOKUP(F30,訪問介護費!$A$4:$B$7,2,0),0)</f>
        <v>0</v>
      </c>
      <c r="I30" s="40">
        <f t="shared" si="2"/>
        <v>0</v>
      </c>
      <c r="Q30" s="4" t="s">
        <v>168</v>
      </c>
      <c r="R30" s="32">
        <f t="shared" si="0"/>
        <v>0</v>
      </c>
      <c r="S30" s="32">
        <f t="shared" si="1"/>
        <v>0</v>
      </c>
    </row>
    <row r="31" spans="1:19" s="29" customFormat="1" ht="20.100000000000001" customHeight="1">
      <c r="A31" s="150" t="s">
        <v>29</v>
      </c>
      <c r="B31" s="150"/>
      <c r="C31" s="150"/>
      <c r="D31" s="150"/>
      <c r="E31" s="150"/>
      <c r="F31" s="150"/>
      <c r="G31" s="41">
        <f>SUMIF(G16:G30,"&lt;&gt;#N/A")</f>
        <v>0</v>
      </c>
      <c r="H31" s="41">
        <f>SUMIF(H16:H30,"&lt;&gt;#N/A")</f>
        <v>0</v>
      </c>
      <c r="I31" s="41">
        <f>SUMIF(I16:I30,"&lt;&gt;#N/A")</f>
        <v>0</v>
      </c>
      <c r="Q31" s="4" t="s">
        <v>169</v>
      </c>
      <c r="R31" s="32">
        <f t="shared" si="0"/>
        <v>0</v>
      </c>
      <c r="S31" s="32">
        <f t="shared" si="1"/>
        <v>0</v>
      </c>
    </row>
    <row r="32" spans="1:19" s="29" customFormat="1" ht="20.100000000000001" customHeight="1">
      <c r="Q32" s="4" t="s">
        <v>170</v>
      </c>
      <c r="R32" s="32">
        <f t="shared" si="0"/>
        <v>0</v>
      </c>
      <c r="S32" s="32">
        <f t="shared" si="1"/>
        <v>0</v>
      </c>
    </row>
    <row r="33" spans="1:19" s="29" customFormat="1" ht="20.100000000000001" customHeight="1">
      <c r="A33" s="37" t="s">
        <v>43</v>
      </c>
      <c r="Q33" s="4" t="s">
        <v>171</v>
      </c>
      <c r="R33" s="32">
        <f t="shared" si="0"/>
        <v>0</v>
      </c>
      <c r="S33" s="32">
        <f t="shared" si="1"/>
        <v>0</v>
      </c>
    </row>
    <row r="34" spans="1:19" s="29" customFormat="1" ht="42.95" customHeight="1">
      <c r="A34" s="26" t="s">
        <v>39</v>
      </c>
      <c r="B34" s="26" t="s">
        <v>40</v>
      </c>
      <c r="C34" s="26" t="s">
        <v>23</v>
      </c>
      <c r="D34" s="38" t="s">
        <v>138</v>
      </c>
      <c r="E34" s="38" t="s">
        <v>139</v>
      </c>
      <c r="F34" s="26" t="s">
        <v>24</v>
      </c>
      <c r="G34" s="38" t="s">
        <v>41</v>
      </c>
      <c r="H34" s="38" t="s">
        <v>26</v>
      </c>
      <c r="I34" s="38" t="s">
        <v>44</v>
      </c>
      <c r="Q34" s="4" t="s">
        <v>172</v>
      </c>
      <c r="R34" s="32">
        <f t="shared" si="0"/>
        <v>0</v>
      </c>
      <c r="S34" s="32">
        <f t="shared" si="1"/>
        <v>0</v>
      </c>
    </row>
    <row r="35" spans="1:19" s="29" customFormat="1" ht="20.100000000000001" customHeight="1">
      <c r="A35" s="48"/>
      <c r="B35" s="48"/>
      <c r="C35" s="48"/>
      <c r="D35" s="48"/>
      <c r="E35" s="48"/>
      <c r="F35" s="26" t="s">
        <v>45</v>
      </c>
      <c r="G35" s="48"/>
      <c r="H35" s="49"/>
      <c r="I35" s="40">
        <f>IF(AND(A35&lt;&gt;"",B35&lt;&gt;"",C35&lt;&gt;"",D35&lt;&gt;"",E35&lt;&gt;"",G35&lt;&gt;"",H35&lt;&gt;""),(H35*G35)*0.1*10,0)</f>
        <v>0</v>
      </c>
      <c r="Q35" s="4" t="s">
        <v>173</v>
      </c>
      <c r="R35" s="32">
        <f t="shared" si="0"/>
        <v>0</v>
      </c>
      <c r="S35" s="32">
        <f t="shared" si="1"/>
        <v>0</v>
      </c>
    </row>
    <row r="36" spans="1:19" s="29" customFormat="1" ht="20.100000000000001" customHeight="1">
      <c r="A36" s="48"/>
      <c r="B36" s="48"/>
      <c r="C36" s="48"/>
      <c r="D36" s="48"/>
      <c r="E36" s="48"/>
      <c r="F36" s="26" t="s">
        <v>45</v>
      </c>
      <c r="G36" s="48"/>
      <c r="H36" s="49"/>
      <c r="I36" s="40">
        <f t="shared" ref="I36:I39" si="3">IF(AND(A36&lt;&gt;"",B36&lt;&gt;"",C36&lt;&gt;"",D36&lt;&gt;"",E36&lt;&gt;"",G36&lt;&gt;"",H36&lt;&gt;""),(H36*G36)*0.1*10,0)</f>
        <v>0</v>
      </c>
      <c r="Q36" s="4" t="s">
        <v>174</v>
      </c>
      <c r="R36" s="32">
        <f t="shared" si="0"/>
        <v>0</v>
      </c>
      <c r="S36" s="32">
        <f t="shared" si="1"/>
        <v>0</v>
      </c>
    </row>
    <row r="37" spans="1:19" s="29" customFormat="1" ht="20.100000000000001" customHeight="1">
      <c r="A37" s="48"/>
      <c r="B37" s="48"/>
      <c r="C37" s="48"/>
      <c r="D37" s="48"/>
      <c r="E37" s="48"/>
      <c r="F37" s="26" t="s">
        <v>45</v>
      </c>
      <c r="G37" s="48"/>
      <c r="H37" s="49"/>
      <c r="I37" s="40">
        <f t="shared" si="3"/>
        <v>0</v>
      </c>
      <c r="Q37" s="4" t="s">
        <v>175</v>
      </c>
      <c r="R37" s="32">
        <f t="shared" si="0"/>
        <v>0</v>
      </c>
      <c r="S37" s="32">
        <f t="shared" si="1"/>
        <v>0</v>
      </c>
    </row>
    <row r="38" spans="1:19" s="29" customFormat="1" ht="20.100000000000001" customHeight="1">
      <c r="A38" s="48"/>
      <c r="B38" s="48"/>
      <c r="C38" s="48"/>
      <c r="D38" s="48"/>
      <c r="E38" s="48"/>
      <c r="F38" s="26" t="s">
        <v>45</v>
      </c>
      <c r="G38" s="48"/>
      <c r="H38" s="49"/>
      <c r="I38" s="40">
        <f t="shared" si="3"/>
        <v>0</v>
      </c>
      <c r="Q38" s="4" t="s">
        <v>176</v>
      </c>
      <c r="R38" s="32">
        <f t="shared" si="0"/>
        <v>0</v>
      </c>
      <c r="S38" s="32">
        <f t="shared" si="1"/>
        <v>0</v>
      </c>
    </row>
    <row r="39" spans="1:19" s="29" customFormat="1" ht="20.100000000000001" customHeight="1">
      <c r="A39" s="48"/>
      <c r="B39" s="48"/>
      <c r="C39" s="48"/>
      <c r="D39" s="48"/>
      <c r="E39" s="48"/>
      <c r="F39" s="26" t="s">
        <v>45</v>
      </c>
      <c r="G39" s="48"/>
      <c r="H39" s="49"/>
      <c r="I39" s="40">
        <f t="shared" si="3"/>
        <v>0</v>
      </c>
      <c r="Q39" s="4" t="s">
        <v>177</v>
      </c>
      <c r="R39" s="32">
        <f t="shared" si="0"/>
        <v>0</v>
      </c>
      <c r="S39" s="32">
        <f t="shared" si="1"/>
        <v>0</v>
      </c>
    </row>
    <row r="40" spans="1:19" s="29" customFormat="1" ht="20.100000000000001" customHeight="1">
      <c r="A40" s="150" t="s">
        <v>29</v>
      </c>
      <c r="B40" s="150"/>
      <c r="C40" s="150"/>
      <c r="D40" s="150"/>
      <c r="E40" s="150"/>
      <c r="F40" s="150"/>
      <c r="G40" s="41">
        <f>SUMIF(G35:G39,"&lt;&gt;#N/A")</f>
        <v>0</v>
      </c>
      <c r="H40" s="41">
        <f>SUMIF(H35:H39,"&lt;&gt;#N/A")</f>
        <v>0</v>
      </c>
      <c r="I40" s="41">
        <f>SUMIF(I35:I39,"&lt;&gt;#N/A")</f>
        <v>0</v>
      </c>
      <c r="Q40" s="4" t="s">
        <v>178</v>
      </c>
      <c r="R40" s="32">
        <f t="shared" si="0"/>
        <v>0</v>
      </c>
      <c r="S40" s="32">
        <f t="shared" si="1"/>
        <v>0</v>
      </c>
    </row>
    <row r="41" spans="1:19" s="29" customFormat="1" ht="20.100000000000001" customHeight="1">
      <c r="Q41" s="4" t="s">
        <v>179</v>
      </c>
      <c r="R41" s="32">
        <f t="shared" si="0"/>
        <v>0</v>
      </c>
      <c r="S41" s="32">
        <f t="shared" si="1"/>
        <v>0</v>
      </c>
    </row>
    <row r="42" spans="1:19" s="29" customFormat="1" ht="20.100000000000001" customHeight="1">
      <c r="A42" s="37" t="s">
        <v>46</v>
      </c>
      <c r="Q42" s="4" t="s">
        <v>180</v>
      </c>
      <c r="R42" s="32">
        <f t="shared" si="0"/>
        <v>0</v>
      </c>
      <c r="S42" s="32">
        <f t="shared" si="1"/>
        <v>0</v>
      </c>
    </row>
    <row r="43" spans="1:19" s="29" customFormat="1" ht="42.95" customHeight="1">
      <c r="A43" s="26" t="s">
        <v>39</v>
      </c>
      <c r="B43" s="26" t="s">
        <v>40</v>
      </c>
      <c r="C43" s="26" t="s">
        <v>23</v>
      </c>
      <c r="D43" s="38" t="s">
        <v>138</v>
      </c>
      <c r="E43" s="38" t="s">
        <v>139</v>
      </c>
      <c r="F43" s="26" t="s">
        <v>24</v>
      </c>
      <c r="G43" s="38" t="s">
        <v>41</v>
      </c>
      <c r="H43" s="38" t="s">
        <v>26</v>
      </c>
      <c r="I43" s="38" t="s">
        <v>44</v>
      </c>
      <c r="Q43" s="4" t="s">
        <v>181</v>
      </c>
      <c r="R43" s="32">
        <f t="shared" si="0"/>
        <v>0</v>
      </c>
      <c r="S43" s="32">
        <f t="shared" si="1"/>
        <v>0</v>
      </c>
    </row>
    <row r="44" spans="1:19" s="29" customFormat="1" ht="20.100000000000001" customHeight="1">
      <c r="A44" s="48"/>
      <c r="B44" s="48"/>
      <c r="C44" s="48"/>
      <c r="D44" s="48"/>
      <c r="E44" s="48"/>
      <c r="F44" s="48"/>
      <c r="G44" s="48"/>
      <c r="H44" s="40">
        <f>IF(AND(A44&lt;&gt;"",B44&lt;&gt;"",C44&lt;&gt;"",D44&lt;&gt;"",E44&lt;&gt;"",F44&lt;&gt;"",G44&lt;&gt;""),VLOOKUP(F44,訪問介護費!$A$12:$B$13,2,0),0)</f>
        <v>0</v>
      </c>
      <c r="I44" s="40">
        <f>(H44*G44)*0.1*10</f>
        <v>0</v>
      </c>
      <c r="Q44" s="4" t="s">
        <v>182</v>
      </c>
      <c r="R44" s="32">
        <f t="shared" si="0"/>
        <v>0</v>
      </c>
      <c r="S44" s="32">
        <f t="shared" si="1"/>
        <v>0</v>
      </c>
    </row>
    <row r="45" spans="1:19" s="29" customFormat="1" ht="20.100000000000001" customHeight="1">
      <c r="A45" s="48"/>
      <c r="B45" s="48"/>
      <c r="C45" s="48"/>
      <c r="D45" s="48"/>
      <c r="E45" s="48"/>
      <c r="F45" s="48"/>
      <c r="G45" s="48"/>
      <c r="H45" s="40">
        <f>IF(AND(A45&lt;&gt;"",B45&lt;&gt;"",C45&lt;&gt;"",D45&lt;&gt;"",E45&lt;&gt;"",F45&lt;&gt;"",G45&lt;&gt;""),VLOOKUP(F45,訪問介護費!$A$12:$B$13,2,0),0)</f>
        <v>0</v>
      </c>
      <c r="I45" s="40">
        <f t="shared" ref="I45:I58" si="4">(H45*G45)*0.1*10</f>
        <v>0</v>
      </c>
      <c r="Q45" s="4" t="s">
        <v>183</v>
      </c>
      <c r="R45" s="32">
        <f t="shared" si="0"/>
        <v>0</v>
      </c>
      <c r="S45" s="32">
        <f t="shared" si="1"/>
        <v>0</v>
      </c>
    </row>
    <row r="46" spans="1:19" s="29" customFormat="1" ht="20.100000000000001" customHeight="1">
      <c r="A46" s="48"/>
      <c r="B46" s="48"/>
      <c r="C46" s="48"/>
      <c r="D46" s="48"/>
      <c r="E46" s="48"/>
      <c r="F46" s="48"/>
      <c r="G46" s="48"/>
      <c r="H46" s="40">
        <f>IF(AND(A46&lt;&gt;"",B46&lt;&gt;"",C46&lt;&gt;"",D46&lt;&gt;"",E46&lt;&gt;"",F46&lt;&gt;"",G46&lt;&gt;""),VLOOKUP(F46,訪問介護費!$A$12:$B$13,2,0),0)</f>
        <v>0</v>
      </c>
      <c r="I46" s="40">
        <f t="shared" si="4"/>
        <v>0</v>
      </c>
      <c r="Q46" s="3" t="s">
        <v>184</v>
      </c>
      <c r="R46" s="32">
        <f t="shared" si="0"/>
        <v>0</v>
      </c>
      <c r="S46" s="32">
        <f t="shared" si="1"/>
        <v>0</v>
      </c>
    </row>
    <row r="47" spans="1:19" s="29" customFormat="1" ht="20.100000000000001" customHeight="1">
      <c r="A47" s="48"/>
      <c r="B47" s="48"/>
      <c r="C47" s="48"/>
      <c r="D47" s="48"/>
      <c r="E47" s="48"/>
      <c r="F47" s="48"/>
      <c r="G47" s="48"/>
      <c r="H47" s="40">
        <f>IF(AND(A47&lt;&gt;"",B47&lt;&gt;"",C47&lt;&gt;"",D47&lt;&gt;"",E47&lt;&gt;"",F47&lt;&gt;"",G47&lt;&gt;""),VLOOKUP(F47,訪問介護費!$A$12:$B$13,2,0),0)</f>
        <v>0</v>
      </c>
      <c r="I47" s="40">
        <f t="shared" si="4"/>
        <v>0</v>
      </c>
      <c r="Q47" s="32" t="s">
        <v>233</v>
      </c>
      <c r="R47" s="32">
        <f t="shared" si="0"/>
        <v>0</v>
      </c>
      <c r="S47" s="32">
        <f t="shared" si="1"/>
        <v>0</v>
      </c>
    </row>
    <row r="48" spans="1:19" s="29" customFormat="1" ht="20.100000000000001" customHeight="1">
      <c r="A48" s="48"/>
      <c r="B48" s="48"/>
      <c r="C48" s="48"/>
      <c r="D48" s="48"/>
      <c r="E48" s="48"/>
      <c r="F48" s="48"/>
      <c r="G48" s="48"/>
      <c r="H48" s="40">
        <f>IF(AND(A48&lt;&gt;"",B48&lt;&gt;"",C48&lt;&gt;"",D48&lt;&gt;"",E48&lt;&gt;"",F48&lt;&gt;"",G48&lt;&gt;""),VLOOKUP(F48,訪問介護費!$A$12:$B$13,2,0),0)</f>
        <v>0</v>
      </c>
      <c r="I48" s="40">
        <f t="shared" si="4"/>
        <v>0</v>
      </c>
      <c r="Q48" s="30"/>
      <c r="R48" s="30">
        <f>SUM(R3:R47)</f>
        <v>0</v>
      </c>
      <c r="S48" s="30">
        <f>SUM(S3:S47)</f>
        <v>0</v>
      </c>
    </row>
    <row r="49" spans="1:19" s="29" customFormat="1" ht="20.100000000000001" customHeight="1">
      <c r="A49" s="48"/>
      <c r="B49" s="48"/>
      <c r="C49" s="48"/>
      <c r="D49" s="48"/>
      <c r="E49" s="48"/>
      <c r="F49" s="48"/>
      <c r="G49" s="48"/>
      <c r="H49" s="40">
        <f>IF(AND(A49&lt;&gt;"",B49&lt;&gt;"",C49&lt;&gt;"",D49&lt;&gt;"",E49&lt;&gt;"",F49&lt;&gt;"",G49&lt;&gt;""),VLOOKUP(F49,訪問介護費!$A$12:$B$13,2,0),0)</f>
        <v>0</v>
      </c>
      <c r="I49" s="40">
        <f t="shared" si="4"/>
        <v>0</v>
      </c>
      <c r="Q49" s="30"/>
      <c r="R49" s="30"/>
      <c r="S49" s="30"/>
    </row>
    <row r="50" spans="1:19" s="29" customFormat="1" ht="20.100000000000001" customHeight="1">
      <c r="A50" s="48"/>
      <c r="B50" s="48"/>
      <c r="C50" s="48"/>
      <c r="D50" s="48"/>
      <c r="E50" s="48"/>
      <c r="F50" s="48"/>
      <c r="G50" s="48"/>
      <c r="H50" s="40">
        <f>IF(AND(A50&lt;&gt;"",B50&lt;&gt;"",C50&lt;&gt;"",D50&lt;&gt;"",E50&lt;&gt;"",F50&lt;&gt;"",G50&lt;&gt;""),VLOOKUP(F50,訪問介護費!$A$12:$B$13,2,0),0)</f>
        <v>0</v>
      </c>
      <c r="I50" s="40">
        <f t="shared" si="4"/>
        <v>0</v>
      </c>
      <c r="Q50" s="30"/>
      <c r="R50" s="30"/>
      <c r="S50" s="30"/>
    </row>
    <row r="51" spans="1:19" s="29" customFormat="1" ht="20.100000000000001" customHeight="1">
      <c r="A51" s="48"/>
      <c r="B51" s="48"/>
      <c r="C51" s="48"/>
      <c r="D51" s="48"/>
      <c r="E51" s="48"/>
      <c r="F51" s="48"/>
      <c r="G51" s="48"/>
      <c r="H51" s="40">
        <f>IF(AND(A51&lt;&gt;"",B51&lt;&gt;"",C51&lt;&gt;"",D51&lt;&gt;"",E51&lt;&gt;"",F51&lt;&gt;"",G51&lt;&gt;""),VLOOKUP(F51,訪問介護費!$A$12:$B$13,2,0),0)</f>
        <v>0</v>
      </c>
      <c r="I51" s="40">
        <f t="shared" si="4"/>
        <v>0</v>
      </c>
      <c r="Q51" s="30"/>
      <c r="R51" s="30"/>
      <c r="S51" s="30"/>
    </row>
    <row r="52" spans="1:19" s="29" customFormat="1" ht="20.100000000000001" customHeight="1">
      <c r="A52" s="48"/>
      <c r="B52" s="48"/>
      <c r="C52" s="48"/>
      <c r="D52" s="48"/>
      <c r="E52" s="48"/>
      <c r="F52" s="48"/>
      <c r="G52" s="48"/>
      <c r="H52" s="40">
        <f>IF(AND(A52&lt;&gt;"",B52&lt;&gt;"",C52&lt;&gt;"",D52&lt;&gt;"",E52&lt;&gt;"",F52&lt;&gt;"",G52&lt;&gt;""),VLOOKUP(F52,訪問介護費!$A$12:$B$13,2,0),0)</f>
        <v>0</v>
      </c>
      <c r="I52" s="40">
        <f t="shared" si="4"/>
        <v>0</v>
      </c>
      <c r="Q52" s="30"/>
      <c r="R52" s="30"/>
      <c r="S52" s="30"/>
    </row>
    <row r="53" spans="1:19" s="29" customFormat="1" ht="20.100000000000001" customHeight="1">
      <c r="A53" s="48"/>
      <c r="B53" s="48"/>
      <c r="C53" s="48"/>
      <c r="D53" s="48"/>
      <c r="E53" s="48"/>
      <c r="F53" s="48"/>
      <c r="G53" s="48"/>
      <c r="H53" s="40">
        <f>IF(AND(A53&lt;&gt;"",B53&lt;&gt;"",C53&lt;&gt;"",D53&lt;&gt;"",E53&lt;&gt;"",F53&lt;&gt;"",G53&lt;&gt;""),VLOOKUP(F53,訪問介護費!$A$12:$B$13,2,0),0)</f>
        <v>0</v>
      </c>
      <c r="I53" s="40">
        <f t="shared" si="4"/>
        <v>0</v>
      </c>
      <c r="Q53" s="30"/>
      <c r="R53" s="30"/>
      <c r="S53" s="30"/>
    </row>
    <row r="54" spans="1:19" s="29" customFormat="1" ht="20.100000000000001" customHeight="1">
      <c r="A54" s="48"/>
      <c r="B54" s="48"/>
      <c r="C54" s="48"/>
      <c r="D54" s="48"/>
      <c r="E54" s="48"/>
      <c r="F54" s="48"/>
      <c r="G54" s="48"/>
      <c r="H54" s="40">
        <f>IF(AND(A54&lt;&gt;"",B54&lt;&gt;"",C54&lt;&gt;"",D54&lt;&gt;"",E54&lt;&gt;"",F54&lt;&gt;"",G54&lt;&gt;""),VLOOKUP(F54,訪問介護費!$A$12:$B$13,2,0),0)</f>
        <v>0</v>
      </c>
      <c r="I54" s="40">
        <f t="shared" si="4"/>
        <v>0</v>
      </c>
      <c r="Q54" s="30"/>
      <c r="R54" s="30"/>
      <c r="S54" s="30"/>
    </row>
    <row r="55" spans="1:19" s="29" customFormat="1" ht="20.100000000000001" customHeight="1">
      <c r="A55" s="48"/>
      <c r="B55" s="48"/>
      <c r="C55" s="48"/>
      <c r="D55" s="48"/>
      <c r="E55" s="48"/>
      <c r="F55" s="48"/>
      <c r="G55" s="48"/>
      <c r="H55" s="40">
        <f>IF(AND(A55&lt;&gt;"",B55&lt;&gt;"",C55&lt;&gt;"",D55&lt;&gt;"",E55&lt;&gt;"",F55&lt;&gt;"",G55&lt;&gt;""),VLOOKUP(F55,訪問介護費!$A$12:$B$13,2,0),0)</f>
        <v>0</v>
      </c>
      <c r="I55" s="40">
        <f t="shared" si="4"/>
        <v>0</v>
      </c>
      <c r="Q55" s="30"/>
      <c r="R55" s="30"/>
      <c r="S55" s="30"/>
    </row>
    <row r="56" spans="1:19" s="29" customFormat="1" ht="20.100000000000001" customHeight="1">
      <c r="A56" s="48"/>
      <c r="B56" s="48"/>
      <c r="C56" s="48"/>
      <c r="D56" s="48"/>
      <c r="E56" s="48"/>
      <c r="F56" s="48"/>
      <c r="G56" s="48"/>
      <c r="H56" s="40">
        <f>IF(AND(A56&lt;&gt;"",B56&lt;&gt;"",C56&lt;&gt;"",D56&lt;&gt;"",E56&lt;&gt;"",F56&lt;&gt;"",G56&lt;&gt;""),VLOOKUP(F56,訪問介護費!$A$12:$B$13,2,0),0)</f>
        <v>0</v>
      </c>
      <c r="I56" s="40">
        <f t="shared" si="4"/>
        <v>0</v>
      </c>
      <c r="Q56" s="30"/>
      <c r="R56" s="30"/>
      <c r="S56" s="30"/>
    </row>
    <row r="57" spans="1:19" s="29" customFormat="1" ht="20.100000000000001" customHeight="1">
      <c r="A57" s="48"/>
      <c r="B57" s="48"/>
      <c r="C57" s="48"/>
      <c r="D57" s="48"/>
      <c r="E57" s="48"/>
      <c r="F57" s="48"/>
      <c r="G57" s="48"/>
      <c r="H57" s="40">
        <f>IF(AND(A57&lt;&gt;"",B57&lt;&gt;"",C57&lt;&gt;"",D57&lt;&gt;"",E57&lt;&gt;"",F57&lt;&gt;"",G57&lt;&gt;""),VLOOKUP(F57,訪問介護費!$A$12:$B$13,2,0),0)</f>
        <v>0</v>
      </c>
      <c r="I57" s="40">
        <f t="shared" si="4"/>
        <v>0</v>
      </c>
      <c r="Q57" s="30"/>
      <c r="R57" s="30"/>
      <c r="S57" s="30"/>
    </row>
    <row r="58" spans="1:19" s="29" customFormat="1" ht="20.100000000000001" customHeight="1">
      <c r="A58" s="48"/>
      <c r="B58" s="48"/>
      <c r="C58" s="48"/>
      <c r="D58" s="48"/>
      <c r="E58" s="48"/>
      <c r="F58" s="48"/>
      <c r="G58" s="48"/>
      <c r="H58" s="40">
        <f>IF(AND(A58&lt;&gt;"",B58&lt;&gt;"",C58&lt;&gt;"",D58&lt;&gt;"",E58&lt;&gt;"",F58&lt;&gt;"",G58&lt;&gt;""),VLOOKUP(F58,訪問介護費!$A$12:$B$13,2,0),0)</f>
        <v>0</v>
      </c>
      <c r="I58" s="40">
        <f t="shared" si="4"/>
        <v>0</v>
      </c>
      <c r="Q58" s="30"/>
      <c r="R58" s="30"/>
      <c r="S58" s="30"/>
    </row>
    <row r="59" spans="1:19" s="29" customFormat="1" ht="20.100000000000001" customHeight="1">
      <c r="A59" s="150" t="s">
        <v>29</v>
      </c>
      <c r="B59" s="150"/>
      <c r="C59" s="150"/>
      <c r="D59" s="150"/>
      <c r="E59" s="150"/>
      <c r="F59" s="150"/>
      <c r="G59" s="41">
        <f>SUMIF(G44:G58,"&lt;&gt;#N/A")</f>
        <v>0</v>
      </c>
      <c r="H59" s="41">
        <f>SUMIF(H44:H58,"&lt;&gt;#N/A")</f>
        <v>0</v>
      </c>
      <c r="I59" s="41">
        <f>SUMIF(I44:I58,"&lt;&gt;#N/A")</f>
        <v>0</v>
      </c>
      <c r="Q59" s="30"/>
      <c r="R59" s="30"/>
      <c r="S59" s="30"/>
    </row>
    <row r="60" spans="1:19" s="29" customFormat="1" ht="20.100000000000001" customHeight="1">
      <c r="A60" s="39"/>
      <c r="B60" s="39"/>
      <c r="C60" s="39"/>
      <c r="G60" s="43"/>
      <c r="H60" s="43"/>
      <c r="I60" s="43"/>
      <c r="Q60" s="30"/>
      <c r="R60" s="30"/>
      <c r="S60" s="30"/>
    </row>
    <row r="61" spans="1:19" s="29" customFormat="1" ht="20.100000000000001" customHeight="1">
      <c r="A61" s="37" t="s">
        <v>34</v>
      </c>
      <c r="Q61" s="30"/>
      <c r="R61" s="30"/>
      <c r="S61" s="30"/>
    </row>
    <row r="62" spans="1:19" s="29" customFormat="1" ht="42.95" customHeight="1">
      <c r="A62" s="26" t="s">
        <v>39</v>
      </c>
      <c r="B62" s="26" t="s">
        <v>40</v>
      </c>
      <c r="C62" s="26" t="s">
        <v>23</v>
      </c>
      <c r="D62" s="38" t="s">
        <v>138</v>
      </c>
      <c r="E62" s="38" t="s">
        <v>139</v>
      </c>
      <c r="F62" s="38" t="s">
        <v>47</v>
      </c>
      <c r="G62" s="38" t="s">
        <v>26</v>
      </c>
      <c r="H62" s="38" t="s">
        <v>44</v>
      </c>
      <c r="Q62" s="30"/>
      <c r="R62" s="30"/>
      <c r="S62" s="30"/>
    </row>
    <row r="63" spans="1:19" s="29" customFormat="1" ht="20.100000000000001" customHeight="1">
      <c r="A63" s="48"/>
      <c r="B63" s="48"/>
      <c r="C63" s="48"/>
      <c r="D63" s="48"/>
      <c r="E63" s="48"/>
      <c r="F63" s="51"/>
      <c r="G63" s="40">
        <f>IF(AND(A63&lt;&gt;"",B63&lt;&gt;"",C63&lt;&gt;"",D63&lt;&gt;"",E63&lt;&gt;"",F63&lt;&gt;""),97,0)</f>
        <v>0</v>
      </c>
      <c r="H63" s="40">
        <f>(G63*F63)*0.1*10</f>
        <v>0</v>
      </c>
      <c r="Q63" s="30"/>
      <c r="R63" s="30"/>
      <c r="S63" s="30"/>
    </row>
    <row r="64" spans="1:19" s="29" customFormat="1" ht="20.100000000000001" customHeight="1">
      <c r="A64" s="48"/>
      <c r="B64" s="48"/>
      <c r="C64" s="48"/>
      <c r="D64" s="48"/>
      <c r="E64" s="48"/>
      <c r="F64" s="49"/>
      <c r="G64" s="40">
        <f>IF(AND(A64&lt;&gt;"",B64&lt;&gt;"",C64&lt;&gt;"",D64&lt;&gt;"",E64&lt;&gt;"",F64&lt;&gt;""),97,0)</f>
        <v>0</v>
      </c>
      <c r="H64" s="40">
        <f t="shared" ref="H64:H65" si="5">(G64*F64)*0.1*10</f>
        <v>0</v>
      </c>
      <c r="Q64" s="30"/>
      <c r="R64" s="30"/>
      <c r="S64" s="30"/>
    </row>
    <row r="65" spans="1:19" s="29" customFormat="1" ht="20.100000000000001" customHeight="1">
      <c r="A65" s="48"/>
      <c r="B65" s="48"/>
      <c r="C65" s="48"/>
      <c r="D65" s="48"/>
      <c r="E65" s="48"/>
      <c r="F65" s="49"/>
      <c r="G65" s="40">
        <f>IF(AND(A65&lt;&gt;"",B65&lt;&gt;"",C65&lt;&gt;"",D65&lt;&gt;"",E65&lt;&gt;"",F65&lt;&gt;""),97,0)</f>
        <v>0</v>
      </c>
      <c r="H65" s="40">
        <f t="shared" si="5"/>
        <v>0</v>
      </c>
      <c r="Q65" s="30"/>
      <c r="R65" s="30"/>
      <c r="S65" s="30"/>
    </row>
    <row r="66" spans="1:19" s="29" customFormat="1" ht="20.100000000000001" customHeight="1">
      <c r="A66" s="150" t="s">
        <v>29</v>
      </c>
      <c r="B66" s="150"/>
      <c r="C66" s="150"/>
      <c r="D66" s="150"/>
      <c r="E66" s="150"/>
      <c r="F66" s="41">
        <f>SUMIF(F63:F65,"&lt;&gt;#N/A")</f>
        <v>0</v>
      </c>
      <c r="G66" s="41">
        <f>SUMIF(G63:G65,"&lt;&gt;#N/A")</f>
        <v>0</v>
      </c>
      <c r="H66" s="41">
        <f>SUMIF(H63:H65,"&lt;&gt;#N/A")</f>
        <v>0</v>
      </c>
      <c r="Q66" s="30"/>
      <c r="R66" s="30"/>
      <c r="S66" s="30"/>
    </row>
    <row r="67" spans="1:19" s="29" customFormat="1" ht="20.100000000000001" customHeight="1">
      <c r="Q67" s="30"/>
      <c r="R67" s="30"/>
      <c r="S67" s="30"/>
    </row>
    <row r="68" spans="1:19" s="29" customFormat="1" ht="20.100000000000001" customHeight="1">
      <c r="A68" s="37" t="s">
        <v>35</v>
      </c>
      <c r="B68" s="42"/>
      <c r="Q68" s="30"/>
      <c r="R68" s="30"/>
      <c r="S68" s="30"/>
    </row>
    <row r="69" spans="1:19" s="29" customFormat="1" ht="28.5">
      <c r="A69" s="44" t="s">
        <v>36</v>
      </c>
      <c r="B69" s="45" t="s">
        <v>48</v>
      </c>
      <c r="C69" s="45" t="s">
        <v>41</v>
      </c>
      <c r="D69" s="45" t="s">
        <v>109</v>
      </c>
      <c r="Q69" s="30"/>
      <c r="R69" s="30"/>
      <c r="S69" s="30"/>
    </row>
    <row r="70" spans="1:19" s="29" customFormat="1" ht="20.100000000000001" customHeight="1">
      <c r="A70" s="46">
        <f>COUNTA(C16:C30,C35:C39,C44:C58,C63:C65)</f>
        <v>0</v>
      </c>
      <c r="B70" s="46">
        <f>COUNTA(B16:B30,B35:B39,B44:B58,B63:B65)</f>
        <v>0</v>
      </c>
      <c r="C70" s="47">
        <f>SUM(G31,G40,G59,F66)</f>
        <v>0</v>
      </c>
      <c r="D70" s="47">
        <f>SUM(I31+I40+I59+H66)</f>
        <v>0</v>
      </c>
      <c r="Q70" s="30"/>
      <c r="R70" s="30"/>
      <c r="S70" s="30"/>
    </row>
    <row r="71" spans="1:19" s="29" customFormat="1" ht="20.100000000000001" customHeight="1">
      <c r="Q71" s="30"/>
      <c r="R71" s="30"/>
      <c r="S71" s="30"/>
    </row>
    <row r="72" spans="1:19" s="29" customFormat="1" ht="20.100000000000001" customHeight="1">
      <c r="Q72" s="30"/>
      <c r="R72" s="30"/>
      <c r="S72" s="30"/>
    </row>
    <row r="73" spans="1:19" s="29" customFormat="1" ht="20.100000000000001" customHeight="1">
      <c r="A73" s="30"/>
      <c r="B73" s="30"/>
      <c r="C73" s="30"/>
      <c r="D73" s="30"/>
      <c r="E73" s="30"/>
      <c r="F73" s="30"/>
      <c r="G73" s="30"/>
      <c r="H73" s="30"/>
      <c r="I73" s="30"/>
      <c r="Q73" s="30"/>
      <c r="R73" s="30"/>
      <c r="S73" s="30"/>
    </row>
    <row r="74" spans="1:19" s="29" customFormat="1" ht="20.100000000000001" customHeight="1">
      <c r="A74" s="30"/>
      <c r="B74" s="30"/>
      <c r="C74" s="30"/>
      <c r="D74" s="30"/>
      <c r="E74" s="30"/>
      <c r="F74" s="30"/>
      <c r="G74" s="30"/>
      <c r="H74" s="30"/>
      <c r="I74" s="30"/>
      <c r="Q74" s="30"/>
      <c r="R74" s="30"/>
      <c r="S74" s="30"/>
    </row>
    <row r="75" spans="1:19" s="29" customFormat="1" ht="20.100000000000001" customHeight="1">
      <c r="A75" s="30"/>
      <c r="B75" s="30"/>
      <c r="C75" s="30"/>
      <c r="D75" s="30"/>
      <c r="E75" s="30"/>
      <c r="F75" s="30"/>
      <c r="G75" s="30"/>
      <c r="H75" s="30"/>
      <c r="I75" s="30"/>
      <c r="Q75" s="30"/>
      <c r="R75" s="30"/>
      <c r="S75" s="30"/>
    </row>
    <row r="76" spans="1:19" s="29" customFormat="1" ht="20.100000000000001" customHeight="1">
      <c r="A76" s="30"/>
      <c r="B76" s="30"/>
      <c r="C76" s="30"/>
      <c r="D76" s="30"/>
      <c r="E76" s="30"/>
      <c r="F76" s="30"/>
      <c r="G76" s="30"/>
      <c r="H76" s="30"/>
      <c r="I76" s="30"/>
      <c r="Q76" s="30"/>
      <c r="R76" s="30"/>
      <c r="S76" s="30"/>
    </row>
    <row r="77" spans="1:19" s="29" customFormat="1" ht="20.100000000000001" customHeight="1">
      <c r="A77" s="30"/>
      <c r="B77" s="30"/>
      <c r="C77" s="30"/>
      <c r="D77" s="30"/>
      <c r="E77" s="30"/>
      <c r="F77" s="30"/>
      <c r="G77" s="30"/>
      <c r="H77" s="30"/>
      <c r="I77" s="30"/>
      <c r="Q77" s="30"/>
      <c r="R77" s="30"/>
      <c r="S77" s="30"/>
    </row>
    <row r="78" spans="1:19" s="29" customFormat="1" ht="42" customHeight="1">
      <c r="A78" s="30"/>
      <c r="B78" s="30"/>
      <c r="C78" s="30"/>
      <c r="D78" s="30"/>
      <c r="E78" s="30"/>
      <c r="F78" s="30"/>
      <c r="G78" s="30"/>
      <c r="H78" s="30"/>
      <c r="I78" s="30"/>
      <c r="Q78" s="30"/>
      <c r="R78" s="30"/>
      <c r="S78" s="30"/>
    </row>
    <row r="79" spans="1:19" s="29" customFormat="1" ht="20.100000000000001" customHeight="1">
      <c r="A79" s="30"/>
      <c r="B79" s="30"/>
      <c r="C79" s="30"/>
      <c r="D79" s="30"/>
      <c r="E79" s="30"/>
      <c r="F79" s="30"/>
      <c r="G79" s="30"/>
      <c r="H79" s="30"/>
      <c r="I79" s="30"/>
      <c r="Q79" s="30"/>
      <c r="R79" s="30"/>
      <c r="S79" s="30"/>
    </row>
    <row r="80" spans="1:19" s="29" customFormat="1" ht="30" customHeight="1">
      <c r="A80" s="30"/>
      <c r="B80" s="30"/>
      <c r="C80" s="30"/>
      <c r="D80" s="30"/>
      <c r="E80" s="30"/>
      <c r="F80" s="30"/>
      <c r="G80" s="30"/>
      <c r="H80" s="30"/>
      <c r="I80" s="30"/>
      <c r="Q80" s="30"/>
      <c r="R80" s="30"/>
      <c r="S80" s="30"/>
    </row>
    <row r="81" s="30" customFormat="1" ht="20.100000000000001" customHeight="1"/>
    <row r="82" s="30" customFormat="1" ht="20.100000000000001" customHeight="1"/>
    <row r="83" s="30" customFormat="1" ht="20.100000000000001" customHeight="1"/>
    <row r="84" s="30" customFormat="1" ht="20.100000000000001" customHeight="1"/>
    <row r="85" s="30" customFormat="1" ht="20.100000000000001" customHeight="1"/>
  </sheetData>
  <sheetProtection sheet="1" objects="1" scenarios="1"/>
  <mergeCells count="12">
    <mergeCell ref="G1:I1"/>
    <mergeCell ref="B9:I9"/>
    <mergeCell ref="A4:I4"/>
    <mergeCell ref="C6:I6"/>
    <mergeCell ref="B7:I7"/>
    <mergeCell ref="B8:I8"/>
    <mergeCell ref="A66:E66"/>
    <mergeCell ref="B10:I10"/>
    <mergeCell ref="B11:I11"/>
    <mergeCell ref="A31:F31"/>
    <mergeCell ref="A40:F40"/>
    <mergeCell ref="A59:F59"/>
  </mergeCells>
  <phoneticPr fontId="3"/>
  <printOptions horizontalCentered="1"/>
  <pageMargins left="0.25" right="0.25" top="0.75" bottom="0.75" header="0.3" footer="0.3"/>
  <pageSetup paperSize="9" scale="58" orientation="portrait" r:id="rId1"/>
  <rowBreaks count="1" manualBreakCount="1">
    <brk id="4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A8DA8D1-7D06-4929-9457-D4CEF1FDD18C}">
          <x14:formula1>
            <xm:f>訪問介護費!$A$11:$A$13</xm:f>
          </x14:formula1>
          <xm:sqref>F44:F58</xm:sqref>
        </x14:dataValidation>
        <x14:dataValidation type="list" allowBlank="1" showInputMessage="1" showErrorMessage="1" xr:uid="{41B093B5-AB41-4574-895F-1E85EEED4908}">
          <x14:formula1>
            <xm:f>訪問介護費!$A$4:$A$7</xm:f>
          </x14:formula1>
          <xm:sqref>F16:F30</xm:sqref>
        </x14:dataValidation>
        <x14:dataValidation type="list" allowBlank="1" showInputMessage="1" showErrorMessage="1" xr:uid="{C5189BC5-C9C2-4119-A722-29A9B7446667}">
          <x14:formula1>
            <xm:f>対象地域一覧!$A$2:$A$47</xm:f>
          </x14:formula1>
          <xm:sqref>C16:C30 C35:C39 C44:C58 C63:C65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144F0-E116-4C41-B8C3-266D91245C48}">
  <sheetPr codeName="Sheet16">
    <tabColor rgb="FFFF0000"/>
  </sheetPr>
  <dimension ref="A1:M20"/>
  <sheetViews>
    <sheetView view="pageBreakPreview" zoomScaleNormal="100" zoomScaleSheetLayoutView="100" workbookViewId="0">
      <selection activeCell="H12" sqref="H12"/>
    </sheetView>
  </sheetViews>
  <sheetFormatPr defaultColWidth="8.75" defaultRowHeight="12"/>
  <cols>
    <col min="1" max="1" width="20.125" style="11" bestFit="1" customWidth="1"/>
    <col min="2" max="4" width="7.125" style="11" bestFit="1" customWidth="1"/>
    <col min="5" max="5" width="8" style="11" bestFit="1" customWidth="1"/>
    <col min="6" max="6" width="8.125" style="11" bestFit="1" customWidth="1"/>
    <col min="7" max="7" width="8" style="11" bestFit="1" customWidth="1"/>
    <col min="8" max="8" width="8.125" style="11" bestFit="1" customWidth="1"/>
    <col min="9" max="13" width="8.375" style="11" bestFit="1" customWidth="1"/>
    <col min="14" max="16384" width="8.75" style="11"/>
  </cols>
  <sheetData>
    <row r="1" spans="1:13" ht="20.100000000000001" customHeight="1">
      <c r="A1" s="11" t="s">
        <v>116</v>
      </c>
    </row>
    <row r="2" spans="1:13" ht="20.100000000000001" customHeight="1">
      <c r="A2" s="11" t="s">
        <v>117</v>
      </c>
    </row>
    <row r="3" spans="1:13" ht="20.100000000000001" customHeight="1"/>
    <row r="4" spans="1:13" ht="20.100000000000001" customHeight="1">
      <c r="A4" s="12" t="s">
        <v>118</v>
      </c>
      <c r="B4" s="151" t="str">
        <f>IF(基本情報入力シート!V7="","",基本情報入力シート!V7)</f>
        <v/>
      </c>
      <c r="C4" s="151"/>
      <c r="D4" s="151"/>
      <c r="E4" s="151"/>
      <c r="F4" s="151"/>
      <c r="G4" s="151"/>
      <c r="H4" s="151"/>
      <c r="I4" s="151"/>
      <c r="J4" s="151"/>
      <c r="K4" s="151"/>
      <c r="L4" s="151"/>
      <c r="M4" s="151"/>
    </row>
    <row r="5" spans="1:13" ht="20.100000000000001" customHeight="1">
      <c r="A5" s="12" t="s">
        <v>15</v>
      </c>
      <c r="B5" s="151" t="str">
        <f>IF(基本情報入力シート!V18="","",基本情報入力シート!V18)</f>
        <v/>
      </c>
      <c r="C5" s="151"/>
      <c r="D5" s="151"/>
      <c r="E5" s="151"/>
      <c r="F5" s="151"/>
      <c r="G5" s="151"/>
      <c r="H5" s="151"/>
      <c r="I5" s="151"/>
      <c r="J5" s="151"/>
      <c r="K5" s="151"/>
      <c r="L5" s="151"/>
      <c r="M5" s="151"/>
    </row>
    <row r="6" spans="1:13" ht="20.100000000000001" customHeight="1">
      <c r="A6" s="12" t="s">
        <v>16</v>
      </c>
      <c r="B6" s="151" t="str">
        <f>IF(基本情報入力シート!V19="","",基本情報入力シート!V19)</f>
        <v/>
      </c>
      <c r="C6" s="151"/>
      <c r="D6" s="151"/>
      <c r="E6" s="151"/>
      <c r="F6" s="151"/>
      <c r="G6" s="151"/>
      <c r="H6" s="151"/>
      <c r="I6" s="151"/>
      <c r="J6" s="151"/>
      <c r="K6" s="151"/>
      <c r="L6" s="151"/>
      <c r="M6" s="151"/>
    </row>
    <row r="7" spans="1:13" ht="20.100000000000001" customHeight="1">
      <c r="A7" s="12" t="s">
        <v>17</v>
      </c>
      <c r="B7" s="151" t="str">
        <f>IF(基本情報入力シート!V20="","",基本情報入力シート!V20)</f>
        <v>訪問介護</v>
      </c>
      <c r="C7" s="151"/>
      <c r="D7" s="151"/>
      <c r="E7" s="151"/>
      <c r="F7" s="151"/>
      <c r="G7" s="151"/>
      <c r="H7" s="151"/>
      <c r="I7" s="151"/>
      <c r="J7" s="151"/>
      <c r="K7" s="151"/>
      <c r="L7" s="151"/>
      <c r="M7" s="151"/>
    </row>
    <row r="8" spans="1:13" ht="20.100000000000001" customHeight="1">
      <c r="A8" s="12" t="s">
        <v>101</v>
      </c>
      <c r="B8" s="152"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C8" s="152"/>
      <c r="D8" s="152"/>
      <c r="E8" s="152"/>
      <c r="F8" s="152"/>
      <c r="G8" s="152"/>
      <c r="H8" s="152"/>
      <c r="I8" s="152"/>
      <c r="J8" s="152"/>
      <c r="K8" s="152"/>
      <c r="L8" s="152"/>
      <c r="M8" s="152"/>
    </row>
    <row r="9" spans="1:13" ht="20.100000000000001" customHeight="1"/>
    <row r="10" spans="1:13" ht="20.100000000000001" customHeight="1">
      <c r="A10" s="11" t="s">
        <v>119</v>
      </c>
    </row>
    <row r="11" spans="1:13" ht="20.100000000000001" customHeight="1">
      <c r="A11" s="12"/>
      <c r="B11" s="13" t="s">
        <v>80</v>
      </c>
      <c r="C11" s="13" t="s">
        <v>81</v>
      </c>
      <c r="D11" s="13" t="s">
        <v>82</v>
      </c>
      <c r="E11" s="13" t="s">
        <v>83</v>
      </c>
      <c r="F11" s="13" t="s">
        <v>84</v>
      </c>
      <c r="G11" s="13" t="s">
        <v>85</v>
      </c>
      <c r="H11" s="13" t="s">
        <v>86</v>
      </c>
      <c r="I11" s="13" t="s">
        <v>87</v>
      </c>
      <c r="J11" s="13" t="s">
        <v>88</v>
      </c>
      <c r="K11" s="13" t="s">
        <v>89</v>
      </c>
      <c r="L11" s="13" t="s">
        <v>90</v>
      </c>
      <c r="M11" s="13" t="s">
        <v>91</v>
      </c>
    </row>
    <row r="12" spans="1:13" ht="20.100000000000001" customHeight="1">
      <c r="A12" s="12" t="s">
        <v>120</v>
      </c>
      <c r="B12" s="14">
        <f>'(附表2)実施状況報告（４月）'!$D$70</f>
        <v>0</v>
      </c>
      <c r="C12" s="14">
        <f>'(附表2)実施状況報告（５月）'!$D$70</f>
        <v>0</v>
      </c>
      <c r="D12" s="14">
        <f>'(附表2)実施状況報告（６月）'!$D$70</f>
        <v>0</v>
      </c>
      <c r="E12" s="14">
        <f>'(附表2)実施状況報告（７月）'!$D$70</f>
        <v>0</v>
      </c>
      <c r="F12" s="14">
        <f>'(附表2)実施状況報告（８月）'!$D$70</f>
        <v>0</v>
      </c>
      <c r="G12" s="14">
        <f>'(附表2)実施状況報告（９月）'!$D$70</f>
        <v>0</v>
      </c>
      <c r="H12" s="14">
        <f>'(附表2)実施状況報告（１０月）'!$D$70</f>
        <v>0</v>
      </c>
      <c r="I12" s="14">
        <f>'(附表2)実施状況報告（１１月）'!$D$70</f>
        <v>0</v>
      </c>
      <c r="J12" s="14">
        <f>'(附表2)実施状況報告（１２月）'!$D$70</f>
        <v>0</v>
      </c>
      <c r="K12" s="14">
        <f>'(附表2)実施状況報告（１月）'!$D$70</f>
        <v>0</v>
      </c>
      <c r="L12" s="14">
        <f>'(附表2)実施状況報告（２月）'!$D$70</f>
        <v>0</v>
      </c>
      <c r="M12" s="14">
        <f>'(附表2)実施状況報告（３月）'!$D$70</f>
        <v>0</v>
      </c>
    </row>
    <row r="13" spans="1:13" ht="20.100000000000001" customHeight="1">
      <c r="A13" s="12" t="s">
        <v>92</v>
      </c>
      <c r="B13" s="14">
        <f>B12</f>
        <v>0</v>
      </c>
      <c r="C13" s="14">
        <f>SUM(B12:C12)</f>
        <v>0</v>
      </c>
      <c r="D13" s="14">
        <f>SUM(B12:D12)</f>
        <v>0</v>
      </c>
      <c r="E13" s="14">
        <f>SUM(B12:E12)</f>
        <v>0</v>
      </c>
      <c r="F13" s="14">
        <f>SUM(B12:F12)</f>
        <v>0</v>
      </c>
      <c r="G13" s="14">
        <f>SUM(B12:G12)</f>
        <v>0</v>
      </c>
      <c r="H13" s="14">
        <f>SUM(B12:H12)</f>
        <v>0</v>
      </c>
      <c r="I13" s="14">
        <f>SUM(B12:I12)</f>
        <v>0</v>
      </c>
      <c r="J13" s="14">
        <f>SUM(B12:J12)</f>
        <v>0</v>
      </c>
      <c r="K13" s="14">
        <f>SUM(B12:K12)</f>
        <v>0</v>
      </c>
      <c r="L13" s="14">
        <f>SUM(B12:L12)</f>
        <v>0</v>
      </c>
      <c r="M13" s="14">
        <f>SUM(B12:M12)</f>
        <v>0</v>
      </c>
    </row>
    <row r="14" spans="1:13" ht="20.100000000000001" customHeight="1">
      <c r="A14" s="12" t="s">
        <v>93</v>
      </c>
      <c r="B14" s="15" t="str">
        <f>IF(B13&gt;465000,"×","〇")</f>
        <v>〇</v>
      </c>
      <c r="C14" s="15" t="str">
        <f t="shared" ref="C14:M14" si="0">IF(C13&gt;465000,"×","〇")</f>
        <v>〇</v>
      </c>
      <c r="D14" s="15" t="str">
        <f t="shared" si="0"/>
        <v>〇</v>
      </c>
      <c r="E14" s="15" t="str">
        <f t="shared" si="0"/>
        <v>〇</v>
      </c>
      <c r="F14" s="15" t="str">
        <f t="shared" si="0"/>
        <v>〇</v>
      </c>
      <c r="G14" s="15" t="str">
        <f t="shared" si="0"/>
        <v>〇</v>
      </c>
      <c r="H14" s="15" t="str">
        <f t="shared" si="0"/>
        <v>〇</v>
      </c>
      <c r="I14" s="15" t="str">
        <f t="shared" si="0"/>
        <v>〇</v>
      </c>
      <c r="J14" s="15" t="str">
        <f t="shared" si="0"/>
        <v>〇</v>
      </c>
      <c r="K14" s="15" t="str">
        <f t="shared" si="0"/>
        <v>〇</v>
      </c>
      <c r="L14" s="15" t="str">
        <f t="shared" si="0"/>
        <v>〇</v>
      </c>
      <c r="M14" s="15" t="str">
        <f t="shared" si="0"/>
        <v>〇</v>
      </c>
    </row>
    <row r="15" spans="1:13" ht="20.100000000000001" customHeight="1"/>
    <row r="16" spans="1:13" ht="20.100000000000001" customHeight="1"/>
    <row r="17" s="11" customFormat="1" ht="20.100000000000001" customHeight="1"/>
    <row r="18" s="11" customFormat="1" ht="20.100000000000001" customHeight="1"/>
    <row r="19" s="11" customFormat="1" ht="20.100000000000001" customHeight="1"/>
    <row r="20" s="11" customFormat="1" ht="20.100000000000001" customHeight="1"/>
  </sheetData>
  <sheetProtection sheet="1" objects="1" scenarios="1"/>
  <mergeCells count="5">
    <mergeCell ref="B4:M4"/>
    <mergeCell ref="B5:M5"/>
    <mergeCell ref="B6:M6"/>
    <mergeCell ref="B7:M7"/>
    <mergeCell ref="B8:M8"/>
  </mergeCells>
  <phoneticPr fontId="3"/>
  <conditionalFormatting sqref="B11:B14 C12:M12 C14:M14">
    <cfRule type="expression" dxfId="11" priority="12">
      <formula>B$14="×"</formula>
    </cfRule>
  </conditionalFormatting>
  <conditionalFormatting sqref="C11:M11 C13:M13">
    <cfRule type="expression" dxfId="10" priority="3">
      <formula>$C$14="×"</formula>
    </cfRule>
  </conditionalFormatting>
  <conditionalFormatting sqref="D11:M11 D13:M13">
    <cfRule type="expression" dxfId="9" priority="2">
      <formula>$D$14="×"</formula>
    </cfRule>
  </conditionalFormatting>
  <conditionalFormatting sqref="E11:M11 E13:M13">
    <cfRule type="expression" dxfId="8" priority="1">
      <formula>$E$14="×"</formula>
    </cfRule>
  </conditionalFormatting>
  <conditionalFormatting sqref="F11 F13">
    <cfRule type="expression" dxfId="7" priority="11">
      <formula>$F$14="×"</formula>
    </cfRule>
  </conditionalFormatting>
  <conditionalFormatting sqref="G11 G13">
    <cfRule type="expression" dxfId="6" priority="10">
      <formula>$G$14="×"</formula>
    </cfRule>
  </conditionalFormatting>
  <conditionalFormatting sqref="H11 H13">
    <cfRule type="expression" dxfId="5" priority="9">
      <formula>$H$14="×"</formula>
    </cfRule>
  </conditionalFormatting>
  <conditionalFormatting sqref="I11 I13">
    <cfRule type="expression" dxfId="4" priority="8">
      <formula>$I$14="×"</formula>
    </cfRule>
  </conditionalFormatting>
  <conditionalFormatting sqref="J11 J13">
    <cfRule type="expression" dxfId="3" priority="7">
      <formula>$J$14="×"</formula>
    </cfRule>
  </conditionalFormatting>
  <conditionalFormatting sqref="K11 K13">
    <cfRule type="expression" dxfId="2" priority="6">
      <formula>$K$14="×"</formula>
    </cfRule>
  </conditionalFormatting>
  <conditionalFormatting sqref="L11 L13">
    <cfRule type="expression" dxfId="1" priority="4">
      <formula>$L$14="×"</formula>
    </cfRule>
  </conditionalFormatting>
  <conditionalFormatting sqref="M11 M13">
    <cfRule type="expression" dxfId="0" priority="5">
      <formula>$M$14="×"</formula>
    </cfRule>
  </conditionalFormatting>
  <pageMargins left="0.7" right="0.7" top="0.75" bottom="0.75" header="0.3" footer="0.3"/>
  <pageSetup paperSize="9" orientation="landscape" copies="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E1159-89A8-4E3B-BADE-4E1B23406703}">
  <sheetPr>
    <tabColor theme="9" tint="0.59999389629810485"/>
  </sheetPr>
  <dimension ref="A1:EU45"/>
  <sheetViews>
    <sheetView view="pageBreakPreview" topLeftCell="A10" zoomScaleNormal="100" zoomScaleSheetLayoutView="100" workbookViewId="0">
      <selection activeCell="CR19" sqref="CR19:CU19"/>
    </sheetView>
  </sheetViews>
  <sheetFormatPr defaultColWidth="8.125" defaultRowHeight="12"/>
  <cols>
    <col min="1" max="143" width="1.125" style="6" customWidth="1"/>
    <col min="144" max="16384" width="8.125" style="6"/>
  </cols>
  <sheetData>
    <row r="1" spans="1:151" ht="13.5">
      <c r="A1" s="18" t="s">
        <v>125</v>
      </c>
      <c r="EN1" s="52"/>
    </row>
    <row r="2" spans="1:151" ht="14.25" customHeight="1">
      <c r="EN2" s="52"/>
    </row>
    <row r="3" spans="1:151" ht="14.25" customHeight="1">
      <c r="B3" s="130" t="s">
        <v>235</v>
      </c>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0"/>
      <c r="DK3" s="130"/>
      <c r="DL3" s="130"/>
      <c r="DM3" s="130"/>
      <c r="DN3" s="130"/>
      <c r="DO3" s="130"/>
      <c r="DP3" s="130"/>
      <c r="DQ3" s="130"/>
      <c r="DR3" s="130"/>
      <c r="DS3" s="130"/>
      <c r="DT3" s="130"/>
      <c r="DU3" s="130"/>
      <c r="DV3" s="130"/>
      <c r="DW3" s="130"/>
      <c r="DX3" s="130"/>
      <c r="EN3" s="52"/>
    </row>
    <row r="4" spans="1:151" ht="14.25" customHeight="1">
      <c r="EN4" s="52"/>
    </row>
    <row r="5" spans="1:151" ht="16.149999999999999" customHeight="1">
      <c r="CR5" s="131" t="s">
        <v>64</v>
      </c>
      <c r="CS5" s="131"/>
      <c r="CT5" s="131"/>
      <c r="CU5" s="131"/>
      <c r="CV5" s="131"/>
      <c r="CW5" s="131"/>
      <c r="CX5" s="131"/>
      <c r="CY5" s="132" t="str">
        <f>IF(基本情報入力シート!V7="","",基本情報入力シート!V7)</f>
        <v/>
      </c>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EN5" s="52"/>
    </row>
    <row r="6" spans="1:151" ht="6.95" customHeight="1">
      <c r="DD6" s="8"/>
      <c r="DE6" s="8"/>
      <c r="DF6" s="8"/>
      <c r="DG6" s="8"/>
      <c r="DH6" s="8"/>
      <c r="DI6" s="8"/>
      <c r="DJ6" s="8"/>
      <c r="DK6" s="8"/>
      <c r="DL6" s="8"/>
      <c r="EN6" s="52"/>
    </row>
    <row r="7" spans="1:151" ht="30" customHeight="1">
      <c r="B7" s="137" t="s">
        <v>15</v>
      </c>
      <c r="C7" s="137"/>
      <c r="D7" s="137"/>
      <c r="E7" s="137"/>
      <c r="F7" s="137"/>
      <c r="G7" s="137"/>
      <c r="H7" s="137"/>
      <c r="I7" s="137"/>
      <c r="J7" s="137"/>
      <c r="K7" s="137"/>
      <c r="L7" s="137"/>
      <c r="M7" s="137"/>
      <c r="N7" s="137"/>
      <c r="O7" s="137" t="s">
        <v>17</v>
      </c>
      <c r="P7" s="137"/>
      <c r="Q7" s="137"/>
      <c r="R7" s="137"/>
      <c r="S7" s="137"/>
      <c r="T7" s="137"/>
      <c r="U7" s="137"/>
      <c r="V7" s="137"/>
      <c r="W7" s="137"/>
      <c r="X7" s="137"/>
      <c r="Y7" s="137"/>
      <c r="Z7" s="137"/>
      <c r="AA7" s="137"/>
      <c r="AB7" s="153" t="s">
        <v>101</v>
      </c>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c r="BF7" s="154"/>
      <c r="BG7" s="154"/>
      <c r="BH7" s="154"/>
      <c r="BI7" s="154"/>
      <c r="BJ7" s="154"/>
      <c r="BK7" s="154"/>
      <c r="BL7" s="154"/>
      <c r="BM7" s="154"/>
      <c r="BN7" s="155"/>
      <c r="BO7" s="158" t="s">
        <v>72</v>
      </c>
      <c r="BP7" s="158"/>
      <c r="BQ7" s="158"/>
      <c r="BR7" s="158"/>
      <c r="BS7" s="158"/>
      <c r="BT7" s="158"/>
      <c r="BU7" s="158"/>
      <c r="BV7" s="158"/>
      <c r="BW7" s="158"/>
      <c r="BX7" s="158"/>
      <c r="BY7" s="158"/>
      <c r="BZ7" s="158"/>
      <c r="CA7" s="158" t="s">
        <v>48</v>
      </c>
      <c r="CB7" s="158"/>
      <c r="CC7" s="158"/>
      <c r="CD7" s="158"/>
      <c r="CE7" s="158"/>
      <c r="CF7" s="158"/>
      <c r="CG7" s="158"/>
      <c r="CH7" s="158"/>
      <c r="CI7" s="158"/>
      <c r="CJ7" s="158"/>
      <c r="CK7" s="158"/>
      <c r="CL7" s="158"/>
      <c r="CM7" s="159" t="s">
        <v>73</v>
      </c>
      <c r="CN7" s="159"/>
      <c r="CO7" s="159"/>
      <c r="CP7" s="159"/>
      <c r="CQ7" s="159"/>
      <c r="CR7" s="159"/>
      <c r="CS7" s="159"/>
      <c r="CT7" s="159"/>
      <c r="CU7" s="159"/>
      <c r="CV7" s="159"/>
      <c r="CW7" s="159"/>
      <c r="CX7" s="159"/>
      <c r="CY7" s="136" t="s">
        <v>126</v>
      </c>
      <c r="CZ7" s="136"/>
      <c r="DA7" s="136"/>
      <c r="DB7" s="136"/>
      <c r="DC7" s="136"/>
      <c r="DD7" s="136"/>
      <c r="DE7" s="136"/>
      <c r="DF7" s="136"/>
      <c r="DG7" s="136"/>
      <c r="DH7" s="136"/>
      <c r="DI7" s="136"/>
      <c r="DJ7" s="136"/>
      <c r="DK7" s="136" t="s">
        <v>127</v>
      </c>
      <c r="DL7" s="136"/>
      <c r="DM7" s="136"/>
      <c r="DN7" s="136"/>
      <c r="DO7" s="136"/>
      <c r="DP7" s="136"/>
      <c r="DQ7" s="136"/>
      <c r="DR7" s="136"/>
      <c r="DS7" s="136"/>
      <c r="DT7" s="136"/>
      <c r="DU7" s="136"/>
      <c r="DV7" s="136"/>
      <c r="DW7" s="19"/>
      <c r="EN7" s="52"/>
    </row>
    <row r="8" spans="1:151" ht="30" customHeight="1">
      <c r="B8" s="137"/>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56"/>
      <c r="AC8" s="131"/>
      <c r="AD8" s="131"/>
      <c r="AE8" s="131"/>
      <c r="AF8" s="131"/>
      <c r="AG8" s="131"/>
      <c r="AH8" s="131"/>
      <c r="AI8" s="131"/>
      <c r="AJ8" s="131"/>
      <c r="AK8" s="131"/>
      <c r="AL8" s="131"/>
      <c r="AM8" s="131"/>
      <c r="AN8" s="131"/>
      <c r="AO8" s="131"/>
      <c r="AP8" s="131"/>
      <c r="AQ8" s="131"/>
      <c r="AR8" s="131"/>
      <c r="AS8" s="131"/>
      <c r="AT8" s="131"/>
      <c r="AU8" s="131"/>
      <c r="AV8" s="131"/>
      <c r="AW8" s="131"/>
      <c r="AX8" s="131"/>
      <c r="AY8" s="131"/>
      <c r="AZ8" s="131"/>
      <c r="BA8" s="131"/>
      <c r="BB8" s="131"/>
      <c r="BC8" s="131"/>
      <c r="BD8" s="131"/>
      <c r="BE8" s="131"/>
      <c r="BF8" s="131"/>
      <c r="BG8" s="131"/>
      <c r="BH8" s="131"/>
      <c r="BI8" s="131"/>
      <c r="BJ8" s="131"/>
      <c r="BK8" s="131"/>
      <c r="BL8" s="131"/>
      <c r="BM8" s="131"/>
      <c r="BN8" s="157"/>
      <c r="BO8" s="158" t="s">
        <v>99</v>
      </c>
      <c r="BP8" s="158"/>
      <c r="BQ8" s="158"/>
      <c r="BR8" s="158"/>
      <c r="BS8" s="158"/>
      <c r="BT8" s="158"/>
      <c r="BU8" s="158" t="s">
        <v>100</v>
      </c>
      <c r="BV8" s="158"/>
      <c r="BW8" s="158"/>
      <c r="BX8" s="158"/>
      <c r="BY8" s="158"/>
      <c r="BZ8" s="158"/>
      <c r="CA8" s="158" t="s">
        <v>99</v>
      </c>
      <c r="CB8" s="158"/>
      <c r="CC8" s="158"/>
      <c r="CD8" s="158"/>
      <c r="CE8" s="158"/>
      <c r="CF8" s="158"/>
      <c r="CG8" s="158" t="s">
        <v>100</v>
      </c>
      <c r="CH8" s="158"/>
      <c r="CI8" s="158"/>
      <c r="CJ8" s="158"/>
      <c r="CK8" s="158"/>
      <c r="CL8" s="158"/>
      <c r="CM8" s="158" t="s">
        <v>99</v>
      </c>
      <c r="CN8" s="158"/>
      <c r="CO8" s="158"/>
      <c r="CP8" s="158"/>
      <c r="CQ8" s="158"/>
      <c r="CR8" s="158"/>
      <c r="CS8" s="158" t="s">
        <v>100</v>
      </c>
      <c r="CT8" s="158"/>
      <c r="CU8" s="158"/>
      <c r="CV8" s="158"/>
      <c r="CW8" s="158"/>
      <c r="CX8" s="158"/>
      <c r="CY8" s="136" t="s">
        <v>99</v>
      </c>
      <c r="CZ8" s="136"/>
      <c r="DA8" s="136"/>
      <c r="DB8" s="136"/>
      <c r="DC8" s="136"/>
      <c r="DD8" s="136"/>
      <c r="DE8" s="136" t="s">
        <v>100</v>
      </c>
      <c r="DF8" s="136"/>
      <c r="DG8" s="136"/>
      <c r="DH8" s="136"/>
      <c r="DI8" s="136"/>
      <c r="DJ8" s="136"/>
      <c r="DK8" s="136" t="s">
        <v>99</v>
      </c>
      <c r="DL8" s="136"/>
      <c r="DM8" s="136"/>
      <c r="DN8" s="136"/>
      <c r="DO8" s="136"/>
      <c r="DP8" s="136"/>
      <c r="DQ8" s="136" t="s">
        <v>100</v>
      </c>
      <c r="DR8" s="136"/>
      <c r="DS8" s="136"/>
      <c r="DT8" s="136"/>
      <c r="DU8" s="136"/>
      <c r="DV8" s="136"/>
      <c r="DW8" s="20"/>
      <c r="DX8" s="21"/>
      <c r="EN8" s="52"/>
    </row>
    <row r="9" spans="1:151" ht="90" customHeight="1">
      <c r="B9" s="146" t="str">
        <f>IF(基本情報入力シート!V18="","",基本情報入力シート!V18)</f>
        <v/>
      </c>
      <c r="C9" s="146"/>
      <c r="D9" s="146"/>
      <c r="E9" s="146"/>
      <c r="F9" s="146"/>
      <c r="G9" s="146"/>
      <c r="H9" s="146"/>
      <c r="I9" s="146"/>
      <c r="J9" s="146"/>
      <c r="K9" s="146"/>
      <c r="L9" s="146"/>
      <c r="M9" s="146"/>
      <c r="N9" s="146"/>
      <c r="O9" s="146" t="str">
        <f>IF(基本情報入力シート!V20="","",基本情報入力シート!V20)</f>
        <v>訪問介護</v>
      </c>
      <c r="P9" s="146"/>
      <c r="Q9" s="146"/>
      <c r="R9" s="146"/>
      <c r="S9" s="146"/>
      <c r="T9" s="146"/>
      <c r="U9" s="146"/>
      <c r="V9" s="146"/>
      <c r="W9" s="146"/>
      <c r="X9" s="146"/>
      <c r="Y9" s="146"/>
      <c r="Z9" s="146"/>
      <c r="AA9" s="146"/>
      <c r="AB9" s="146"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AC9" s="146"/>
      <c r="AD9" s="146"/>
      <c r="AE9" s="146"/>
      <c r="AF9" s="146"/>
      <c r="AG9" s="146"/>
      <c r="AH9" s="146"/>
      <c r="AI9" s="146"/>
      <c r="AJ9" s="146"/>
      <c r="AK9" s="146"/>
      <c r="AL9" s="146"/>
      <c r="AM9" s="146"/>
      <c r="AN9" s="146"/>
      <c r="AO9" s="146"/>
      <c r="AP9" s="146"/>
      <c r="AQ9" s="146"/>
      <c r="AR9" s="146"/>
      <c r="AS9" s="146"/>
      <c r="AT9" s="146"/>
      <c r="AU9" s="146"/>
      <c r="AV9" s="146"/>
      <c r="AW9" s="146"/>
      <c r="AX9" s="146"/>
      <c r="AY9" s="146"/>
      <c r="AZ9" s="146"/>
      <c r="BA9" s="146"/>
      <c r="BB9" s="146"/>
      <c r="BC9" s="146"/>
      <c r="BD9" s="146"/>
      <c r="BE9" s="146"/>
      <c r="BF9" s="146"/>
      <c r="BG9" s="146"/>
      <c r="BH9" s="146"/>
      <c r="BI9" s="146"/>
      <c r="BJ9" s="146"/>
      <c r="BK9" s="146"/>
      <c r="BL9" s="146"/>
      <c r="BM9" s="146"/>
      <c r="BN9" s="146"/>
      <c r="BO9" s="161">
        <f>'(附表１－１)(附表１－２)補助金所要額調'!BI7</f>
        <v>0</v>
      </c>
      <c r="BP9" s="162"/>
      <c r="BQ9" s="162"/>
      <c r="BR9" s="162"/>
      <c r="BS9" s="162"/>
      <c r="BT9" s="163"/>
      <c r="BU9" s="160">
        <f>'(附表５－１)(附表５－２)年間実績報告'!BI8</f>
        <v>0</v>
      </c>
      <c r="BV9" s="160"/>
      <c r="BW9" s="160"/>
      <c r="BX9" s="160"/>
      <c r="BY9" s="160"/>
      <c r="BZ9" s="160"/>
      <c r="CA9" s="138">
        <f>'(附表１－１)(附表１－２)補助金所要額調'!BS7</f>
        <v>0</v>
      </c>
      <c r="CB9" s="139"/>
      <c r="CC9" s="139"/>
      <c r="CD9" s="139"/>
      <c r="CE9" s="139"/>
      <c r="CF9" s="140"/>
      <c r="CG9" s="138">
        <f>'(附表５－１)(附表５－２)年間実績報告'!BS8</f>
        <v>0</v>
      </c>
      <c r="CH9" s="139"/>
      <c r="CI9" s="139"/>
      <c r="CJ9" s="139"/>
      <c r="CK9" s="139"/>
      <c r="CL9" s="140"/>
      <c r="CM9" s="138">
        <f>'(附表１－１)(附表１－２)補助金所要額調'!CC7</f>
        <v>0</v>
      </c>
      <c r="CN9" s="139"/>
      <c r="CO9" s="139"/>
      <c r="CP9" s="139"/>
      <c r="CQ9" s="139"/>
      <c r="CR9" s="140"/>
      <c r="CS9" s="138">
        <f>'(附表５－１)(附表５－２)年間実績報告'!CC8</f>
        <v>0</v>
      </c>
      <c r="CT9" s="139"/>
      <c r="CU9" s="139"/>
      <c r="CV9" s="139"/>
      <c r="CW9" s="139"/>
      <c r="CX9" s="140"/>
      <c r="CY9" s="138">
        <f>'(附表１－１)(附表１－２)補助金所要額調'!CM7</f>
        <v>0</v>
      </c>
      <c r="CZ9" s="139"/>
      <c r="DA9" s="139"/>
      <c r="DB9" s="139"/>
      <c r="DC9" s="139"/>
      <c r="DD9" s="140"/>
      <c r="DE9" s="138">
        <f>'(附表５－１)(附表５－２)年間実績報告'!CM8</f>
        <v>0</v>
      </c>
      <c r="DF9" s="139"/>
      <c r="DG9" s="139"/>
      <c r="DH9" s="139"/>
      <c r="DI9" s="139"/>
      <c r="DJ9" s="140"/>
      <c r="DK9" s="138">
        <f>'(附表１－１)(附表１－２)補助金所要額調'!CW7</f>
        <v>0</v>
      </c>
      <c r="DL9" s="139"/>
      <c r="DM9" s="139"/>
      <c r="DN9" s="139"/>
      <c r="DO9" s="139"/>
      <c r="DP9" s="140"/>
      <c r="DQ9" s="160">
        <f>'(附表５－１)(附表５－２)年間実績報告'!CW8</f>
        <v>0</v>
      </c>
      <c r="DR9" s="160"/>
      <c r="DS9" s="160"/>
      <c r="DT9" s="160"/>
      <c r="DU9" s="160"/>
      <c r="DV9" s="160"/>
      <c r="DW9" s="22"/>
      <c r="DX9" s="23"/>
      <c r="EN9" s="52"/>
      <c r="EO9" s="17"/>
      <c r="EP9" s="17"/>
      <c r="EQ9" s="17"/>
      <c r="ER9" s="17"/>
      <c r="ES9" s="17"/>
      <c r="ET9" s="17"/>
      <c r="EU9" s="17"/>
    </row>
    <row r="10" spans="1:151" ht="6.95" customHeight="1">
      <c r="EN10" s="52"/>
    </row>
    <row r="11" spans="1:151" ht="15" customHeight="1">
      <c r="B11" s="6" t="s">
        <v>79</v>
      </c>
      <c r="EN11" s="52"/>
    </row>
    <row r="12" spans="1:151" ht="6.95" customHeight="1">
      <c r="EN12" s="52"/>
    </row>
    <row r="13" spans="1:151" ht="16.7" customHeight="1">
      <c r="A13" s="18" t="s">
        <v>128</v>
      </c>
      <c r="EN13" s="52"/>
    </row>
    <row r="14" spans="1:151" ht="20.100000000000001" customHeight="1">
      <c r="B14" s="9" t="s">
        <v>129</v>
      </c>
      <c r="BT14" s="131" t="s">
        <v>64</v>
      </c>
      <c r="BU14" s="131"/>
      <c r="BV14" s="131"/>
      <c r="BW14" s="131"/>
      <c r="BX14" s="131"/>
      <c r="BY14" s="131"/>
      <c r="BZ14" s="131"/>
      <c r="CA14" s="132" t="str">
        <f>IF(基本情報入力シート!V7="","",基本情報入力シート!V7)</f>
        <v/>
      </c>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EN14" s="52"/>
    </row>
    <row r="15" spans="1:151" ht="16.149999999999999" customHeight="1">
      <c r="BT15" s="134" t="s">
        <v>15</v>
      </c>
      <c r="BU15" s="134"/>
      <c r="BV15" s="134"/>
      <c r="BW15" s="134"/>
      <c r="BX15" s="134"/>
      <c r="BY15" s="134"/>
      <c r="BZ15" s="134"/>
      <c r="CA15" s="132" t="str">
        <f>IF(基本情報入力シート!V18="","",基本情報入力シート!V18)</f>
        <v/>
      </c>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EN15" s="52"/>
    </row>
    <row r="16" spans="1:151" ht="6.95" customHeight="1">
      <c r="CP16" s="8"/>
      <c r="EN16" s="52"/>
    </row>
    <row r="17" spans="2:144" ht="30" customHeight="1">
      <c r="B17" s="164" t="s">
        <v>19</v>
      </c>
      <c r="C17" s="164"/>
      <c r="D17" s="164"/>
      <c r="E17" s="164"/>
      <c r="F17" s="164"/>
      <c r="G17" s="164"/>
      <c r="H17" s="166" t="s">
        <v>75</v>
      </c>
      <c r="I17" s="167"/>
      <c r="J17" s="167"/>
      <c r="K17" s="167"/>
      <c r="L17" s="167"/>
      <c r="M17" s="167"/>
      <c r="N17" s="167"/>
      <c r="O17" s="168"/>
      <c r="P17" s="169" t="s">
        <v>76</v>
      </c>
      <c r="Q17" s="170"/>
      <c r="R17" s="170"/>
      <c r="S17" s="170"/>
      <c r="T17" s="170"/>
      <c r="U17" s="170"/>
      <c r="V17" s="170"/>
      <c r="W17" s="171"/>
      <c r="X17" s="172" t="s">
        <v>19</v>
      </c>
      <c r="Y17" s="173"/>
      <c r="Z17" s="173"/>
      <c r="AA17" s="173"/>
      <c r="AB17" s="173"/>
      <c r="AC17" s="173"/>
      <c r="AD17" s="166" t="s">
        <v>75</v>
      </c>
      <c r="AE17" s="167"/>
      <c r="AF17" s="167"/>
      <c r="AG17" s="167"/>
      <c r="AH17" s="167"/>
      <c r="AI17" s="167"/>
      <c r="AJ17" s="167"/>
      <c r="AK17" s="168"/>
      <c r="AL17" s="169" t="s">
        <v>76</v>
      </c>
      <c r="AM17" s="170"/>
      <c r="AN17" s="170"/>
      <c r="AO17" s="170"/>
      <c r="AP17" s="170"/>
      <c r="AQ17" s="170"/>
      <c r="AR17" s="170"/>
      <c r="AS17" s="171"/>
      <c r="AT17" s="172" t="s">
        <v>19</v>
      </c>
      <c r="AU17" s="173"/>
      <c r="AV17" s="173"/>
      <c r="AW17" s="173"/>
      <c r="AX17" s="173"/>
      <c r="AY17" s="173"/>
      <c r="AZ17" s="166" t="s">
        <v>75</v>
      </c>
      <c r="BA17" s="167"/>
      <c r="BB17" s="167"/>
      <c r="BC17" s="167"/>
      <c r="BD17" s="167"/>
      <c r="BE17" s="167"/>
      <c r="BF17" s="167"/>
      <c r="BG17" s="168"/>
      <c r="BH17" s="169" t="s">
        <v>76</v>
      </c>
      <c r="BI17" s="170"/>
      <c r="BJ17" s="170"/>
      <c r="BK17" s="170"/>
      <c r="BL17" s="170"/>
      <c r="BM17" s="170"/>
      <c r="BN17" s="170"/>
      <c r="BO17" s="171"/>
      <c r="BP17" s="172" t="s">
        <v>19</v>
      </c>
      <c r="BQ17" s="173"/>
      <c r="BR17" s="173"/>
      <c r="BS17" s="173"/>
      <c r="BT17" s="173"/>
      <c r="BU17" s="173"/>
      <c r="BV17" s="166" t="s">
        <v>75</v>
      </c>
      <c r="BW17" s="167"/>
      <c r="BX17" s="167"/>
      <c r="BY17" s="167"/>
      <c r="BZ17" s="167"/>
      <c r="CA17" s="167"/>
      <c r="CB17" s="167"/>
      <c r="CC17" s="168"/>
      <c r="CD17" s="169" t="s">
        <v>76</v>
      </c>
      <c r="CE17" s="170"/>
      <c r="CF17" s="170"/>
      <c r="CG17" s="170"/>
      <c r="CH17" s="170"/>
      <c r="CI17" s="170"/>
      <c r="CJ17" s="170"/>
      <c r="CK17" s="171"/>
      <c r="CL17" s="172" t="s">
        <v>19</v>
      </c>
      <c r="CM17" s="173"/>
      <c r="CN17" s="173"/>
      <c r="CO17" s="173"/>
      <c r="CP17" s="173"/>
      <c r="CQ17" s="173"/>
      <c r="CR17" s="166" t="s">
        <v>75</v>
      </c>
      <c r="CS17" s="167"/>
      <c r="CT17" s="167"/>
      <c r="CU17" s="167"/>
      <c r="CV17" s="167"/>
      <c r="CW17" s="167"/>
      <c r="CX17" s="167"/>
      <c r="CY17" s="168"/>
      <c r="CZ17" s="169" t="s">
        <v>76</v>
      </c>
      <c r="DA17" s="170"/>
      <c r="DB17" s="170"/>
      <c r="DC17" s="170"/>
      <c r="DD17" s="170"/>
      <c r="DE17" s="170"/>
      <c r="DF17" s="170"/>
      <c r="DG17" s="176"/>
      <c r="DH17" s="188"/>
      <c r="DI17" s="188"/>
      <c r="DJ17" s="188"/>
      <c r="DK17" s="188"/>
      <c r="DL17" s="188"/>
      <c r="DM17" s="188"/>
      <c r="DN17" s="183"/>
      <c r="DO17" s="183"/>
      <c r="DP17" s="183"/>
      <c r="DQ17" s="183"/>
      <c r="DR17" s="183"/>
      <c r="DS17" s="183"/>
      <c r="DT17" s="183"/>
      <c r="DU17" s="183"/>
      <c r="DV17" s="189"/>
      <c r="DW17" s="189"/>
      <c r="DX17" s="189"/>
      <c r="DY17" s="189"/>
      <c r="DZ17" s="189"/>
      <c r="EA17" s="189"/>
      <c r="EB17" s="189"/>
      <c r="EC17" s="189"/>
      <c r="EN17" s="52"/>
    </row>
    <row r="18" spans="2:144" ht="18" customHeight="1" thickBot="1">
      <c r="B18" s="165"/>
      <c r="C18" s="165"/>
      <c r="D18" s="165"/>
      <c r="E18" s="165"/>
      <c r="F18" s="165"/>
      <c r="G18" s="165"/>
      <c r="H18" s="177" t="s">
        <v>130</v>
      </c>
      <c r="I18" s="178"/>
      <c r="J18" s="178"/>
      <c r="K18" s="179"/>
      <c r="L18" s="177" t="s">
        <v>100</v>
      </c>
      <c r="M18" s="178"/>
      <c r="N18" s="178"/>
      <c r="O18" s="179"/>
      <c r="P18" s="180" t="s">
        <v>130</v>
      </c>
      <c r="Q18" s="180"/>
      <c r="R18" s="180"/>
      <c r="S18" s="180"/>
      <c r="T18" s="180" t="s">
        <v>100</v>
      </c>
      <c r="U18" s="180"/>
      <c r="V18" s="180"/>
      <c r="W18" s="177"/>
      <c r="X18" s="174"/>
      <c r="Y18" s="175"/>
      <c r="Z18" s="175"/>
      <c r="AA18" s="175"/>
      <c r="AB18" s="175"/>
      <c r="AC18" s="175"/>
      <c r="AD18" s="177" t="s">
        <v>130</v>
      </c>
      <c r="AE18" s="178"/>
      <c r="AF18" s="178"/>
      <c r="AG18" s="179"/>
      <c r="AH18" s="177" t="s">
        <v>100</v>
      </c>
      <c r="AI18" s="178"/>
      <c r="AJ18" s="178"/>
      <c r="AK18" s="179"/>
      <c r="AL18" s="180" t="s">
        <v>130</v>
      </c>
      <c r="AM18" s="180"/>
      <c r="AN18" s="180"/>
      <c r="AO18" s="180"/>
      <c r="AP18" s="180" t="s">
        <v>100</v>
      </c>
      <c r="AQ18" s="180"/>
      <c r="AR18" s="180"/>
      <c r="AS18" s="177"/>
      <c r="AT18" s="174"/>
      <c r="AU18" s="175"/>
      <c r="AV18" s="175"/>
      <c r="AW18" s="175"/>
      <c r="AX18" s="175"/>
      <c r="AY18" s="175"/>
      <c r="AZ18" s="180" t="s">
        <v>130</v>
      </c>
      <c r="BA18" s="180"/>
      <c r="BB18" s="180"/>
      <c r="BC18" s="180"/>
      <c r="BD18" s="180" t="s">
        <v>100</v>
      </c>
      <c r="BE18" s="180"/>
      <c r="BF18" s="180"/>
      <c r="BG18" s="180"/>
      <c r="BH18" s="180" t="s">
        <v>130</v>
      </c>
      <c r="BI18" s="180"/>
      <c r="BJ18" s="180"/>
      <c r="BK18" s="180"/>
      <c r="BL18" s="180" t="s">
        <v>100</v>
      </c>
      <c r="BM18" s="180"/>
      <c r="BN18" s="180"/>
      <c r="BO18" s="177"/>
      <c r="BP18" s="174"/>
      <c r="BQ18" s="175"/>
      <c r="BR18" s="175"/>
      <c r="BS18" s="175"/>
      <c r="BT18" s="175"/>
      <c r="BU18" s="175"/>
      <c r="BV18" s="180" t="s">
        <v>130</v>
      </c>
      <c r="BW18" s="180"/>
      <c r="BX18" s="180"/>
      <c r="BY18" s="180"/>
      <c r="BZ18" s="180" t="s">
        <v>100</v>
      </c>
      <c r="CA18" s="180"/>
      <c r="CB18" s="180"/>
      <c r="CC18" s="180"/>
      <c r="CD18" s="180" t="s">
        <v>130</v>
      </c>
      <c r="CE18" s="180"/>
      <c r="CF18" s="180"/>
      <c r="CG18" s="180"/>
      <c r="CH18" s="180" t="s">
        <v>100</v>
      </c>
      <c r="CI18" s="180"/>
      <c r="CJ18" s="180"/>
      <c r="CK18" s="177"/>
      <c r="CL18" s="174"/>
      <c r="CM18" s="175"/>
      <c r="CN18" s="175"/>
      <c r="CO18" s="175"/>
      <c r="CP18" s="175"/>
      <c r="CQ18" s="175"/>
      <c r="CR18" s="180" t="s">
        <v>130</v>
      </c>
      <c r="CS18" s="180"/>
      <c r="CT18" s="180"/>
      <c r="CU18" s="180"/>
      <c r="CV18" s="180" t="s">
        <v>100</v>
      </c>
      <c r="CW18" s="180"/>
      <c r="CX18" s="180"/>
      <c r="CY18" s="180"/>
      <c r="CZ18" s="180" t="s">
        <v>130</v>
      </c>
      <c r="DA18" s="180"/>
      <c r="DB18" s="180"/>
      <c r="DC18" s="180"/>
      <c r="DD18" s="180" t="s">
        <v>100</v>
      </c>
      <c r="DE18" s="180"/>
      <c r="DF18" s="180"/>
      <c r="DG18" s="180"/>
      <c r="DH18" s="188"/>
      <c r="DI18" s="188"/>
      <c r="DJ18" s="188"/>
      <c r="DK18" s="188"/>
      <c r="DL18" s="188"/>
      <c r="DM18" s="188"/>
      <c r="DN18" s="183"/>
      <c r="DO18" s="183"/>
      <c r="DP18" s="183"/>
      <c r="DQ18" s="183"/>
      <c r="DR18" s="183"/>
      <c r="DS18" s="183"/>
      <c r="DT18" s="183"/>
      <c r="DU18" s="183"/>
      <c r="DV18" s="183"/>
      <c r="DW18" s="183"/>
      <c r="DX18" s="183"/>
      <c r="DY18" s="183"/>
      <c r="DZ18" s="183"/>
      <c r="EA18" s="183"/>
      <c r="EB18" s="183"/>
      <c r="EC18" s="183"/>
      <c r="EN18" s="52"/>
    </row>
    <row r="19" spans="2:144" ht="18" customHeight="1" thickTop="1">
      <c r="B19" s="126" t="s">
        <v>188</v>
      </c>
      <c r="C19" s="126"/>
      <c r="D19" s="126"/>
      <c r="E19" s="126"/>
      <c r="F19" s="126"/>
      <c r="G19" s="126"/>
      <c r="H19" s="181">
        <f>'(附表１－１)(附表１－２)補助金所要額調'!H16</f>
        <v>0</v>
      </c>
      <c r="I19" s="181"/>
      <c r="J19" s="181"/>
      <c r="K19" s="181"/>
      <c r="L19" s="191">
        <f>'(附表５－１)(附表５－２)年間実績報告'!H17</f>
        <v>0</v>
      </c>
      <c r="M19" s="192"/>
      <c r="N19" s="192"/>
      <c r="O19" s="193"/>
      <c r="P19" s="181">
        <f>'(附表１－１)(附表１－２)補助金所要額調'!O16</f>
        <v>0</v>
      </c>
      <c r="Q19" s="181"/>
      <c r="R19" s="181"/>
      <c r="S19" s="181"/>
      <c r="T19" s="191">
        <f>'(附表５－１)(附表５－２)年間実績報告'!O17</f>
        <v>0</v>
      </c>
      <c r="U19" s="192"/>
      <c r="V19" s="192"/>
      <c r="W19" s="192"/>
      <c r="X19" s="110" t="s">
        <v>198</v>
      </c>
      <c r="Y19" s="111"/>
      <c r="Z19" s="111"/>
      <c r="AA19" s="111"/>
      <c r="AB19" s="111"/>
      <c r="AC19" s="112"/>
      <c r="AD19" s="181">
        <f>'(附表１－１)(附表１－２)補助金所要額調'!AB16</f>
        <v>0</v>
      </c>
      <c r="AE19" s="181"/>
      <c r="AF19" s="181"/>
      <c r="AG19" s="181"/>
      <c r="AH19" s="181">
        <f>'(附表５－１)(附表５－２)年間実績報告'!AB17</f>
        <v>0</v>
      </c>
      <c r="AI19" s="181"/>
      <c r="AJ19" s="181"/>
      <c r="AK19" s="181"/>
      <c r="AL19" s="181">
        <f>'(附表１－１)(附表１－２)補助金所要額調'!AI16</f>
        <v>0</v>
      </c>
      <c r="AM19" s="181"/>
      <c r="AN19" s="181"/>
      <c r="AO19" s="181"/>
      <c r="AP19" s="181">
        <f>'(附表５－１)(附表５－２)年間実績報告'!AI17</f>
        <v>0</v>
      </c>
      <c r="AQ19" s="181"/>
      <c r="AR19" s="181"/>
      <c r="AS19" s="182"/>
      <c r="AT19" s="116" t="s">
        <v>207</v>
      </c>
      <c r="AU19" s="117"/>
      <c r="AV19" s="117"/>
      <c r="AW19" s="117"/>
      <c r="AX19" s="117"/>
      <c r="AY19" s="118"/>
      <c r="AZ19" s="181">
        <f>'(附表１－１)(附表１－２)補助金所要額調'!AV16</f>
        <v>0</v>
      </c>
      <c r="BA19" s="181"/>
      <c r="BB19" s="181"/>
      <c r="BC19" s="181"/>
      <c r="BD19" s="181">
        <f>'(附表５－１)(附表５－２)年間実績報告'!AV17</f>
        <v>0</v>
      </c>
      <c r="BE19" s="181"/>
      <c r="BF19" s="181"/>
      <c r="BG19" s="181"/>
      <c r="BH19" s="181">
        <f>'(附表１－１)(附表１－２)補助金所要額調'!BC16</f>
        <v>0</v>
      </c>
      <c r="BI19" s="181"/>
      <c r="BJ19" s="181"/>
      <c r="BK19" s="181"/>
      <c r="BL19" s="181">
        <f>'(附表５－１)(附表５－２)年間実績報告'!BC17</f>
        <v>0</v>
      </c>
      <c r="BM19" s="181"/>
      <c r="BN19" s="181"/>
      <c r="BO19" s="182"/>
      <c r="BP19" s="116" t="s">
        <v>217</v>
      </c>
      <c r="BQ19" s="117"/>
      <c r="BR19" s="117"/>
      <c r="BS19" s="117"/>
      <c r="BT19" s="117"/>
      <c r="BU19" s="118"/>
      <c r="BV19" s="181">
        <f>'(附表１－１)(附表１－２)補助金所要額調'!BP16</f>
        <v>0</v>
      </c>
      <c r="BW19" s="181"/>
      <c r="BX19" s="181"/>
      <c r="BY19" s="181"/>
      <c r="BZ19" s="181">
        <f>'(附表５－１)(附表５－２)年間実績報告'!BP17</f>
        <v>0</v>
      </c>
      <c r="CA19" s="181"/>
      <c r="CB19" s="181"/>
      <c r="CC19" s="181"/>
      <c r="CD19" s="181">
        <f>'(附表１－１)(附表１－２)補助金所要額調'!BW16</f>
        <v>0</v>
      </c>
      <c r="CE19" s="181"/>
      <c r="CF19" s="181"/>
      <c r="CG19" s="181"/>
      <c r="CH19" s="181">
        <f>'(附表５－１)(附表５－２)年間実績報告'!BW17</f>
        <v>0</v>
      </c>
      <c r="CI19" s="181"/>
      <c r="CJ19" s="181"/>
      <c r="CK19" s="182"/>
      <c r="CL19" s="116" t="s">
        <v>228</v>
      </c>
      <c r="CM19" s="117"/>
      <c r="CN19" s="117"/>
      <c r="CO19" s="117"/>
      <c r="CP19" s="117"/>
      <c r="CQ19" s="118"/>
      <c r="CR19" s="181">
        <f>'(附表１－１)(附表１－２)補助金所要額調'!CJ16</f>
        <v>0</v>
      </c>
      <c r="CS19" s="181"/>
      <c r="CT19" s="181"/>
      <c r="CU19" s="181"/>
      <c r="CV19" s="181">
        <f>'(附表５－１)(附表５－２)年間実績報告'!CJ17</f>
        <v>0</v>
      </c>
      <c r="CW19" s="181"/>
      <c r="CX19" s="181"/>
      <c r="CY19" s="181"/>
      <c r="CZ19" s="181">
        <f>'(附表１－１)(附表１－２)補助金所要額調'!CQ16</f>
        <v>0</v>
      </c>
      <c r="DA19" s="181"/>
      <c r="DB19" s="181"/>
      <c r="DC19" s="181"/>
      <c r="DD19" s="181">
        <f>'(附表５－１)(附表５－２)年間実績報告'!CQ17</f>
        <v>0</v>
      </c>
      <c r="DE19" s="181"/>
      <c r="DF19" s="181"/>
      <c r="DG19" s="181"/>
      <c r="DH19" s="188"/>
      <c r="DI19" s="188"/>
      <c r="DJ19" s="188"/>
      <c r="DK19" s="188"/>
      <c r="DL19" s="188"/>
      <c r="DM19" s="188"/>
      <c r="DN19" s="187"/>
      <c r="DO19" s="187"/>
      <c r="DP19" s="187"/>
      <c r="DQ19" s="187"/>
      <c r="DR19" s="187"/>
      <c r="DS19" s="187"/>
      <c r="DT19" s="187"/>
      <c r="DU19" s="187"/>
      <c r="DV19" s="187"/>
      <c r="DW19" s="187"/>
      <c r="DX19" s="187"/>
      <c r="DY19" s="187"/>
      <c r="DZ19" s="187"/>
      <c r="EA19" s="187"/>
      <c r="EB19" s="187"/>
      <c r="EC19" s="187"/>
      <c r="EN19" s="52"/>
    </row>
    <row r="20" spans="2:144" ht="18" customHeight="1">
      <c r="B20" s="126" t="s">
        <v>189</v>
      </c>
      <c r="C20" s="126"/>
      <c r="D20" s="126"/>
      <c r="E20" s="126"/>
      <c r="F20" s="126"/>
      <c r="G20" s="126"/>
      <c r="H20" s="181">
        <f>'(附表１－１)(附表１－２)補助金所要額調'!H17</f>
        <v>0</v>
      </c>
      <c r="I20" s="181"/>
      <c r="J20" s="181"/>
      <c r="K20" s="181"/>
      <c r="L20" s="184">
        <f>'(附表５－１)(附表５－２)年間実績報告'!H18</f>
        <v>0</v>
      </c>
      <c r="M20" s="185"/>
      <c r="N20" s="185"/>
      <c r="O20" s="190"/>
      <c r="P20" s="181">
        <f>'(附表１－１)(附表１－２)補助金所要額調'!O17</f>
        <v>0</v>
      </c>
      <c r="Q20" s="181"/>
      <c r="R20" s="181"/>
      <c r="S20" s="181"/>
      <c r="T20" s="184">
        <f>'(附表５－１)(附表５－２)年間実績報告'!O18</f>
        <v>0</v>
      </c>
      <c r="U20" s="185"/>
      <c r="V20" s="185"/>
      <c r="W20" s="186"/>
      <c r="X20" s="110" t="s">
        <v>227</v>
      </c>
      <c r="Y20" s="111"/>
      <c r="Z20" s="111"/>
      <c r="AA20" s="111"/>
      <c r="AB20" s="111"/>
      <c r="AC20" s="112"/>
      <c r="AD20" s="181">
        <f>'(附表１－１)(附表１－２)補助金所要額調'!AB17</f>
        <v>0</v>
      </c>
      <c r="AE20" s="181"/>
      <c r="AF20" s="181"/>
      <c r="AG20" s="181"/>
      <c r="AH20" s="181">
        <f>'(附表５－１)(附表５－２)年間実績報告'!AB18</f>
        <v>0</v>
      </c>
      <c r="AI20" s="181"/>
      <c r="AJ20" s="181"/>
      <c r="AK20" s="181"/>
      <c r="AL20" s="181">
        <f>'(附表１－１)(附表１－２)補助金所要額調'!AI17</f>
        <v>0</v>
      </c>
      <c r="AM20" s="181"/>
      <c r="AN20" s="181"/>
      <c r="AO20" s="181"/>
      <c r="AP20" s="184">
        <f>'(附表５－１)(附表５－２)年間実績報告'!AI18</f>
        <v>0</v>
      </c>
      <c r="AQ20" s="185"/>
      <c r="AR20" s="185"/>
      <c r="AS20" s="186"/>
      <c r="AT20" s="116" t="s">
        <v>208</v>
      </c>
      <c r="AU20" s="117"/>
      <c r="AV20" s="117"/>
      <c r="AW20" s="117"/>
      <c r="AX20" s="117"/>
      <c r="AY20" s="118"/>
      <c r="AZ20" s="181">
        <f>'(附表１－１)(附表１－２)補助金所要額調'!AV17</f>
        <v>0</v>
      </c>
      <c r="BA20" s="181"/>
      <c r="BB20" s="181"/>
      <c r="BC20" s="181"/>
      <c r="BD20" s="181">
        <f>'(附表５－１)(附表５－２)年間実績報告'!AV18</f>
        <v>0</v>
      </c>
      <c r="BE20" s="181"/>
      <c r="BF20" s="181"/>
      <c r="BG20" s="181"/>
      <c r="BH20" s="181">
        <f>'(附表１－１)(附表１－２)補助金所要額調'!BC17</f>
        <v>0</v>
      </c>
      <c r="BI20" s="181"/>
      <c r="BJ20" s="181"/>
      <c r="BK20" s="181"/>
      <c r="BL20" s="181">
        <f>'(附表５－１)(附表５－２)年間実績報告'!BC18</f>
        <v>0</v>
      </c>
      <c r="BM20" s="181"/>
      <c r="BN20" s="181"/>
      <c r="BO20" s="182"/>
      <c r="BP20" s="116" t="s">
        <v>218</v>
      </c>
      <c r="BQ20" s="117"/>
      <c r="BR20" s="117"/>
      <c r="BS20" s="117"/>
      <c r="BT20" s="117"/>
      <c r="BU20" s="118"/>
      <c r="BV20" s="181">
        <f>'(附表１－１)(附表１－２)補助金所要額調'!BP17</f>
        <v>0</v>
      </c>
      <c r="BW20" s="181"/>
      <c r="BX20" s="181"/>
      <c r="BY20" s="181"/>
      <c r="BZ20" s="181">
        <f>'(附表５－１)(附表５－２)年間実績報告'!BP18</f>
        <v>0</v>
      </c>
      <c r="CA20" s="181"/>
      <c r="CB20" s="181"/>
      <c r="CC20" s="181"/>
      <c r="CD20" s="181">
        <f>'(附表１－１)(附表１－２)補助金所要額調'!BW17</f>
        <v>0</v>
      </c>
      <c r="CE20" s="181"/>
      <c r="CF20" s="181"/>
      <c r="CG20" s="181"/>
      <c r="CH20" s="184">
        <f>'(附表５－１)(附表５－２)年間実績報告'!BW18</f>
        <v>0</v>
      </c>
      <c r="CI20" s="185"/>
      <c r="CJ20" s="185"/>
      <c r="CK20" s="186"/>
      <c r="CL20" s="116" t="s">
        <v>229</v>
      </c>
      <c r="CM20" s="117"/>
      <c r="CN20" s="117"/>
      <c r="CO20" s="117"/>
      <c r="CP20" s="117"/>
      <c r="CQ20" s="118"/>
      <c r="CR20" s="181">
        <f>'(附表１－１)(附表１－２)補助金所要額調'!CJ17</f>
        <v>0</v>
      </c>
      <c r="CS20" s="181"/>
      <c r="CT20" s="181"/>
      <c r="CU20" s="181"/>
      <c r="CV20" s="181">
        <f>'(附表５－１)(附表５－２)年間実績報告'!CJ18</f>
        <v>0</v>
      </c>
      <c r="CW20" s="181"/>
      <c r="CX20" s="181"/>
      <c r="CY20" s="181"/>
      <c r="CZ20" s="181">
        <f>'(附表１－１)(附表１－２)補助金所要額調'!CQ17</f>
        <v>0</v>
      </c>
      <c r="DA20" s="181"/>
      <c r="DB20" s="181"/>
      <c r="DC20" s="181"/>
      <c r="DD20" s="181">
        <f>'(附表５－１)(附表５－２)年間実績報告'!CQ18</f>
        <v>0</v>
      </c>
      <c r="DE20" s="181"/>
      <c r="DF20" s="181"/>
      <c r="DG20" s="181"/>
      <c r="DH20" s="188"/>
      <c r="DI20" s="188"/>
      <c r="DJ20" s="188"/>
      <c r="DK20" s="188"/>
      <c r="DL20" s="188"/>
      <c r="DM20" s="188"/>
      <c r="DN20" s="187"/>
      <c r="DO20" s="187"/>
      <c r="DP20" s="187"/>
      <c r="DQ20" s="187"/>
      <c r="DR20" s="187"/>
      <c r="DS20" s="187"/>
      <c r="DT20" s="187"/>
      <c r="DU20" s="187"/>
      <c r="DV20" s="187"/>
      <c r="DW20" s="187"/>
      <c r="DX20" s="187"/>
      <c r="DY20" s="187"/>
      <c r="DZ20" s="187"/>
      <c r="EA20" s="187"/>
      <c r="EB20" s="187"/>
      <c r="EC20" s="187"/>
      <c r="EN20" s="52"/>
    </row>
    <row r="21" spans="2:144" ht="18" customHeight="1">
      <c r="B21" s="126" t="s">
        <v>190</v>
      </c>
      <c r="C21" s="126"/>
      <c r="D21" s="126"/>
      <c r="E21" s="126"/>
      <c r="F21" s="126"/>
      <c r="G21" s="126"/>
      <c r="H21" s="181">
        <f>'(附表１－１)(附表１－２)補助金所要額調'!H18</f>
        <v>0</v>
      </c>
      <c r="I21" s="181"/>
      <c r="J21" s="181"/>
      <c r="K21" s="181"/>
      <c r="L21" s="184">
        <f>'(附表５－１)(附表５－２)年間実績報告'!H19</f>
        <v>0</v>
      </c>
      <c r="M21" s="185"/>
      <c r="N21" s="185"/>
      <c r="O21" s="190"/>
      <c r="P21" s="181">
        <f>'(附表１－１)(附表１－２)補助金所要額調'!O18</f>
        <v>0</v>
      </c>
      <c r="Q21" s="181"/>
      <c r="R21" s="181"/>
      <c r="S21" s="181"/>
      <c r="T21" s="184">
        <f>'(附表５－１)(附表５－２)年間実績報告'!O19</f>
        <v>0</v>
      </c>
      <c r="U21" s="185"/>
      <c r="V21" s="185"/>
      <c r="W21" s="186"/>
      <c r="X21" s="110" t="s">
        <v>199</v>
      </c>
      <c r="Y21" s="111"/>
      <c r="Z21" s="111"/>
      <c r="AA21" s="111"/>
      <c r="AB21" s="111"/>
      <c r="AC21" s="112"/>
      <c r="AD21" s="181">
        <f>'(附表１－１)(附表１－２)補助金所要額調'!AB18</f>
        <v>0</v>
      </c>
      <c r="AE21" s="181"/>
      <c r="AF21" s="181"/>
      <c r="AG21" s="181"/>
      <c r="AH21" s="181">
        <f>'(附表５－１)(附表５－２)年間実績報告'!AB19</f>
        <v>0</v>
      </c>
      <c r="AI21" s="181"/>
      <c r="AJ21" s="181"/>
      <c r="AK21" s="181"/>
      <c r="AL21" s="181">
        <f>'(附表１－１)(附表１－２)補助金所要額調'!AI18</f>
        <v>0</v>
      </c>
      <c r="AM21" s="181"/>
      <c r="AN21" s="181"/>
      <c r="AO21" s="181"/>
      <c r="AP21" s="184">
        <f>'(附表５－１)(附表５－２)年間実績報告'!AI19</f>
        <v>0</v>
      </c>
      <c r="AQ21" s="185"/>
      <c r="AR21" s="185"/>
      <c r="AS21" s="186"/>
      <c r="AT21" s="116" t="s">
        <v>209</v>
      </c>
      <c r="AU21" s="117"/>
      <c r="AV21" s="117"/>
      <c r="AW21" s="117"/>
      <c r="AX21" s="117"/>
      <c r="AY21" s="118"/>
      <c r="AZ21" s="181">
        <f>'(附表１－１)(附表１－２)補助金所要額調'!AV18</f>
        <v>0</v>
      </c>
      <c r="BA21" s="181"/>
      <c r="BB21" s="181"/>
      <c r="BC21" s="181"/>
      <c r="BD21" s="181">
        <f>'(附表５－１)(附表５－２)年間実績報告'!AV19</f>
        <v>0</v>
      </c>
      <c r="BE21" s="181"/>
      <c r="BF21" s="181"/>
      <c r="BG21" s="181"/>
      <c r="BH21" s="181">
        <f>'(附表１－１)(附表１－２)補助金所要額調'!BC18</f>
        <v>0</v>
      </c>
      <c r="BI21" s="181"/>
      <c r="BJ21" s="181"/>
      <c r="BK21" s="181"/>
      <c r="BL21" s="181">
        <f>'(附表５－１)(附表５－２)年間実績報告'!BC19</f>
        <v>0</v>
      </c>
      <c r="BM21" s="181"/>
      <c r="BN21" s="181"/>
      <c r="BO21" s="182"/>
      <c r="BP21" s="116" t="s">
        <v>219</v>
      </c>
      <c r="BQ21" s="117"/>
      <c r="BR21" s="117"/>
      <c r="BS21" s="117"/>
      <c r="BT21" s="117"/>
      <c r="BU21" s="118"/>
      <c r="BV21" s="181">
        <f>'(附表１－１)(附表１－２)補助金所要額調'!BP18</f>
        <v>0</v>
      </c>
      <c r="BW21" s="181"/>
      <c r="BX21" s="181"/>
      <c r="BY21" s="181"/>
      <c r="BZ21" s="181">
        <f>'(附表５－１)(附表５－２)年間実績報告'!BP19</f>
        <v>0</v>
      </c>
      <c r="CA21" s="181"/>
      <c r="CB21" s="181"/>
      <c r="CC21" s="181"/>
      <c r="CD21" s="181">
        <f>'(附表１－１)(附表１－２)補助金所要額調'!BW18</f>
        <v>0</v>
      </c>
      <c r="CE21" s="181"/>
      <c r="CF21" s="181"/>
      <c r="CG21" s="181"/>
      <c r="CH21" s="184">
        <f>'(附表５－１)(附表５－２)年間実績報告'!BW19</f>
        <v>0</v>
      </c>
      <c r="CI21" s="185"/>
      <c r="CJ21" s="185"/>
      <c r="CK21" s="186"/>
      <c r="CL21" s="147" t="s">
        <v>230</v>
      </c>
      <c r="CM21" s="148"/>
      <c r="CN21" s="148"/>
      <c r="CO21" s="148"/>
      <c r="CP21" s="148"/>
      <c r="CQ21" s="149"/>
      <c r="CR21" s="194">
        <f>'(附表１－１)(附表１－２)補助金所要額調'!CJ18</f>
        <v>0</v>
      </c>
      <c r="CS21" s="194"/>
      <c r="CT21" s="194"/>
      <c r="CU21" s="194"/>
      <c r="CV21" s="194">
        <f>'(附表５－１)(附表５－２)年間実績報告'!CJ19</f>
        <v>0</v>
      </c>
      <c r="CW21" s="194"/>
      <c r="CX21" s="194"/>
      <c r="CY21" s="194"/>
      <c r="CZ21" s="194">
        <f>'(附表１－１)(附表１－２)補助金所要額調'!CQ18</f>
        <v>0</v>
      </c>
      <c r="DA21" s="194"/>
      <c r="DB21" s="194"/>
      <c r="DC21" s="194"/>
      <c r="DD21" s="194">
        <f>'(附表５－１)(附表５－２)年間実績報告'!CQ19</f>
        <v>0</v>
      </c>
      <c r="DE21" s="194"/>
      <c r="DF21" s="194"/>
      <c r="DG21" s="194"/>
      <c r="DH21" s="188"/>
      <c r="DI21" s="188"/>
      <c r="DJ21" s="188"/>
      <c r="DK21" s="188"/>
      <c r="DL21" s="188"/>
      <c r="DM21" s="188"/>
      <c r="DN21" s="187"/>
      <c r="DO21" s="187"/>
      <c r="DP21" s="187"/>
      <c r="DQ21" s="187"/>
      <c r="DR21" s="187"/>
      <c r="DS21" s="187"/>
      <c r="DT21" s="187"/>
      <c r="DU21" s="187"/>
      <c r="DV21" s="187"/>
      <c r="DW21" s="187"/>
      <c r="DX21" s="187"/>
      <c r="DY21" s="187"/>
      <c r="DZ21" s="187"/>
      <c r="EA21" s="187"/>
      <c r="EB21" s="187"/>
      <c r="EC21" s="187"/>
      <c r="EN21" s="52"/>
    </row>
    <row r="22" spans="2:144" ht="18" customHeight="1">
      <c r="B22" s="126" t="s">
        <v>191</v>
      </c>
      <c r="C22" s="126"/>
      <c r="D22" s="126"/>
      <c r="E22" s="126"/>
      <c r="F22" s="126"/>
      <c r="G22" s="126"/>
      <c r="H22" s="181">
        <f>'(附表１－１)(附表１－２)補助金所要額調'!H19</f>
        <v>0</v>
      </c>
      <c r="I22" s="181"/>
      <c r="J22" s="181"/>
      <c r="K22" s="181"/>
      <c r="L22" s="184">
        <f>'(附表５－１)(附表５－２)年間実績報告'!H20</f>
        <v>0</v>
      </c>
      <c r="M22" s="185"/>
      <c r="N22" s="185"/>
      <c r="O22" s="190"/>
      <c r="P22" s="181">
        <f>'(附表１－１)(附表１－２)補助金所要額調'!O19</f>
        <v>0</v>
      </c>
      <c r="Q22" s="181"/>
      <c r="R22" s="181"/>
      <c r="S22" s="181"/>
      <c r="T22" s="184">
        <f>'(附表５－１)(附表５－２)年間実績報告'!O20</f>
        <v>0</v>
      </c>
      <c r="U22" s="185"/>
      <c r="V22" s="185"/>
      <c r="W22" s="186"/>
      <c r="X22" s="110" t="s">
        <v>200</v>
      </c>
      <c r="Y22" s="111"/>
      <c r="Z22" s="111"/>
      <c r="AA22" s="111"/>
      <c r="AB22" s="111"/>
      <c r="AC22" s="112"/>
      <c r="AD22" s="181">
        <f>'(附表１－１)(附表１－２)補助金所要額調'!AB19</f>
        <v>0</v>
      </c>
      <c r="AE22" s="181"/>
      <c r="AF22" s="181"/>
      <c r="AG22" s="181"/>
      <c r="AH22" s="181">
        <f>'(附表５－１)(附表５－２)年間実績報告'!AB20</f>
        <v>0</v>
      </c>
      <c r="AI22" s="181"/>
      <c r="AJ22" s="181"/>
      <c r="AK22" s="181"/>
      <c r="AL22" s="181">
        <f>'(附表１－１)(附表１－２)補助金所要額調'!AI19</f>
        <v>0</v>
      </c>
      <c r="AM22" s="181"/>
      <c r="AN22" s="181"/>
      <c r="AO22" s="181"/>
      <c r="AP22" s="184">
        <f>'(附表５－１)(附表５－２)年間実績報告'!AI20</f>
        <v>0</v>
      </c>
      <c r="AQ22" s="185"/>
      <c r="AR22" s="185"/>
      <c r="AS22" s="186"/>
      <c r="AT22" s="116" t="s">
        <v>210</v>
      </c>
      <c r="AU22" s="117"/>
      <c r="AV22" s="117"/>
      <c r="AW22" s="117"/>
      <c r="AX22" s="117"/>
      <c r="AY22" s="118"/>
      <c r="AZ22" s="181">
        <f>'(附表１－１)(附表１－２)補助金所要額調'!AV19</f>
        <v>0</v>
      </c>
      <c r="BA22" s="181"/>
      <c r="BB22" s="181"/>
      <c r="BC22" s="181"/>
      <c r="BD22" s="181">
        <f>'(附表５－１)(附表５－２)年間実績報告'!AV20</f>
        <v>0</v>
      </c>
      <c r="BE22" s="181"/>
      <c r="BF22" s="181"/>
      <c r="BG22" s="181"/>
      <c r="BH22" s="181">
        <f>'(附表１－１)(附表１－２)補助金所要額調'!BC19</f>
        <v>0</v>
      </c>
      <c r="BI22" s="181"/>
      <c r="BJ22" s="181"/>
      <c r="BK22" s="181"/>
      <c r="BL22" s="181">
        <f>'(附表５－１)(附表５－２)年間実績報告'!BC20</f>
        <v>0</v>
      </c>
      <c r="BM22" s="181"/>
      <c r="BN22" s="181"/>
      <c r="BO22" s="182"/>
      <c r="BP22" s="116" t="s">
        <v>220</v>
      </c>
      <c r="BQ22" s="117"/>
      <c r="BR22" s="117"/>
      <c r="BS22" s="117"/>
      <c r="BT22" s="117"/>
      <c r="BU22" s="118"/>
      <c r="BV22" s="181">
        <f>'(附表１－１)(附表１－２)補助金所要額調'!BP19</f>
        <v>0</v>
      </c>
      <c r="BW22" s="181"/>
      <c r="BX22" s="181"/>
      <c r="BY22" s="181"/>
      <c r="BZ22" s="181">
        <f>'(附表５－１)(附表５－２)年間実績報告'!BP20</f>
        <v>0</v>
      </c>
      <c r="CA22" s="181"/>
      <c r="CB22" s="181"/>
      <c r="CC22" s="181"/>
      <c r="CD22" s="181">
        <f>'(附表１－１)(附表１－２)補助金所要額調'!BW19</f>
        <v>0</v>
      </c>
      <c r="CE22" s="181"/>
      <c r="CF22" s="181"/>
      <c r="CG22" s="181"/>
      <c r="CH22" s="184">
        <f>'(附表５－１)(附表５－２)年間実績報告'!BW20</f>
        <v>0</v>
      </c>
      <c r="CI22" s="185"/>
      <c r="CJ22" s="185"/>
      <c r="CK22" s="186"/>
      <c r="CL22" s="116" t="s">
        <v>231</v>
      </c>
      <c r="CM22" s="117"/>
      <c r="CN22" s="117"/>
      <c r="CO22" s="117"/>
      <c r="CP22" s="117"/>
      <c r="CQ22" s="118"/>
      <c r="CR22" s="194">
        <f>'(附表１－１)(附表１－２)補助金所要額調'!CJ19</f>
        <v>0</v>
      </c>
      <c r="CS22" s="194"/>
      <c r="CT22" s="194"/>
      <c r="CU22" s="194"/>
      <c r="CV22" s="194">
        <f>'(附表５－１)(附表５－２)年間実績報告'!CJ20</f>
        <v>0</v>
      </c>
      <c r="CW22" s="194"/>
      <c r="CX22" s="194"/>
      <c r="CY22" s="194"/>
      <c r="CZ22" s="194">
        <f>'(附表１－１)(附表１－２)補助金所要額調'!CQ19</f>
        <v>0</v>
      </c>
      <c r="DA22" s="194"/>
      <c r="DB22" s="194"/>
      <c r="DC22" s="194"/>
      <c r="DD22" s="194">
        <f>'(附表５－１)(附表５－２)年間実績報告'!CQ20</f>
        <v>0</v>
      </c>
      <c r="DE22" s="194"/>
      <c r="DF22" s="194"/>
      <c r="DG22" s="194"/>
      <c r="DH22" s="188"/>
      <c r="DI22" s="188"/>
      <c r="DJ22" s="188"/>
      <c r="DK22" s="188"/>
      <c r="DL22" s="188"/>
      <c r="DM22" s="188"/>
      <c r="DN22" s="187"/>
      <c r="DO22" s="187"/>
      <c r="DP22" s="187"/>
      <c r="DQ22" s="187"/>
      <c r="DR22" s="187"/>
      <c r="DS22" s="187"/>
      <c r="DT22" s="187"/>
      <c r="DU22" s="187"/>
      <c r="DV22" s="187"/>
      <c r="DW22" s="187"/>
      <c r="DX22" s="187"/>
      <c r="DY22" s="187"/>
      <c r="DZ22" s="187"/>
      <c r="EA22" s="187"/>
      <c r="EB22" s="187"/>
      <c r="EC22" s="187"/>
      <c r="EN22" s="52"/>
    </row>
    <row r="23" spans="2:144" ht="18" customHeight="1" thickBot="1">
      <c r="B23" s="126" t="s">
        <v>192</v>
      </c>
      <c r="C23" s="126"/>
      <c r="D23" s="126"/>
      <c r="E23" s="126"/>
      <c r="F23" s="126"/>
      <c r="G23" s="126"/>
      <c r="H23" s="181">
        <f>'(附表１－１)(附表１－２)補助金所要額調'!H20</f>
        <v>0</v>
      </c>
      <c r="I23" s="181"/>
      <c r="J23" s="181"/>
      <c r="K23" s="181"/>
      <c r="L23" s="184">
        <f>'(附表５－１)(附表５－２)年間実績報告'!H21</f>
        <v>0</v>
      </c>
      <c r="M23" s="185"/>
      <c r="N23" s="185"/>
      <c r="O23" s="190"/>
      <c r="P23" s="181">
        <f>'(附表１－１)(附表１－２)補助金所要額調'!O20</f>
        <v>0</v>
      </c>
      <c r="Q23" s="181"/>
      <c r="R23" s="181"/>
      <c r="S23" s="181"/>
      <c r="T23" s="184">
        <f>'(附表５－１)(附表５－２)年間実績報告'!O21</f>
        <v>0</v>
      </c>
      <c r="U23" s="185"/>
      <c r="V23" s="185"/>
      <c r="W23" s="186"/>
      <c r="X23" s="110" t="s">
        <v>201</v>
      </c>
      <c r="Y23" s="111"/>
      <c r="Z23" s="111"/>
      <c r="AA23" s="111"/>
      <c r="AB23" s="111"/>
      <c r="AC23" s="112"/>
      <c r="AD23" s="181">
        <f>'(附表１－１)(附表１－２)補助金所要額調'!AB20</f>
        <v>0</v>
      </c>
      <c r="AE23" s="181"/>
      <c r="AF23" s="181"/>
      <c r="AG23" s="181"/>
      <c r="AH23" s="181">
        <f>'(附表５－１)(附表５－２)年間実績報告'!AB21</f>
        <v>0</v>
      </c>
      <c r="AI23" s="181"/>
      <c r="AJ23" s="181"/>
      <c r="AK23" s="181"/>
      <c r="AL23" s="181">
        <f>'(附表１－１)(附表１－２)補助金所要額調'!AI20</f>
        <v>0</v>
      </c>
      <c r="AM23" s="181"/>
      <c r="AN23" s="181"/>
      <c r="AO23" s="181"/>
      <c r="AP23" s="184">
        <f>'(附表５－１)(附表５－２)年間実績報告'!AI21</f>
        <v>0</v>
      </c>
      <c r="AQ23" s="185"/>
      <c r="AR23" s="185"/>
      <c r="AS23" s="186"/>
      <c r="AT23" s="116" t="s">
        <v>211</v>
      </c>
      <c r="AU23" s="117"/>
      <c r="AV23" s="117"/>
      <c r="AW23" s="117"/>
      <c r="AX23" s="117"/>
      <c r="AY23" s="118"/>
      <c r="AZ23" s="181">
        <f>'(附表１－１)(附表１－２)補助金所要額調'!AV20</f>
        <v>0</v>
      </c>
      <c r="BA23" s="181"/>
      <c r="BB23" s="181"/>
      <c r="BC23" s="181"/>
      <c r="BD23" s="181">
        <f>'(附表５－１)(附表５－２)年間実績報告'!AV21</f>
        <v>0</v>
      </c>
      <c r="BE23" s="181"/>
      <c r="BF23" s="181"/>
      <c r="BG23" s="181"/>
      <c r="BH23" s="181">
        <f>'(附表１－１)(附表１－２)補助金所要額調'!BC20</f>
        <v>0</v>
      </c>
      <c r="BI23" s="181"/>
      <c r="BJ23" s="181"/>
      <c r="BK23" s="181"/>
      <c r="BL23" s="181">
        <f>'(附表５－１)(附表５－２)年間実績報告'!BC21</f>
        <v>0</v>
      </c>
      <c r="BM23" s="181"/>
      <c r="BN23" s="181"/>
      <c r="BO23" s="182"/>
      <c r="BP23" s="116" t="s">
        <v>221</v>
      </c>
      <c r="BQ23" s="117"/>
      <c r="BR23" s="117"/>
      <c r="BS23" s="117"/>
      <c r="BT23" s="117"/>
      <c r="BU23" s="118"/>
      <c r="BV23" s="181">
        <f>'(附表１－１)(附表１－２)補助金所要額調'!BP20</f>
        <v>0</v>
      </c>
      <c r="BW23" s="181"/>
      <c r="BX23" s="181"/>
      <c r="BY23" s="181"/>
      <c r="BZ23" s="181">
        <f>'(附表５－１)(附表５－２)年間実績報告'!BP21</f>
        <v>0</v>
      </c>
      <c r="CA23" s="181"/>
      <c r="CB23" s="181"/>
      <c r="CC23" s="181"/>
      <c r="CD23" s="195">
        <f>'(附表１－１)(附表１－２)補助金所要額調'!BW20</f>
        <v>0</v>
      </c>
      <c r="CE23" s="195"/>
      <c r="CF23" s="195"/>
      <c r="CG23" s="195"/>
      <c r="CH23" s="184">
        <f>'(附表５－１)(附表５－２)年間実績報告'!BW21</f>
        <v>0</v>
      </c>
      <c r="CI23" s="185"/>
      <c r="CJ23" s="185"/>
      <c r="CK23" s="190"/>
      <c r="CL23" s="104" t="s">
        <v>232</v>
      </c>
      <c r="CM23" s="105"/>
      <c r="CN23" s="105"/>
      <c r="CO23" s="105"/>
      <c r="CP23" s="105"/>
      <c r="CQ23" s="105"/>
      <c r="CR23" s="194">
        <f>'(附表１－１)(附表１－２)補助金所要額調'!CJ20</f>
        <v>0</v>
      </c>
      <c r="CS23" s="194"/>
      <c r="CT23" s="194"/>
      <c r="CU23" s="194"/>
      <c r="CV23" s="194">
        <f>'(附表５－１)(附表５－２)年間実績報告'!CJ21</f>
        <v>0</v>
      </c>
      <c r="CW23" s="194"/>
      <c r="CX23" s="194"/>
      <c r="CY23" s="194"/>
      <c r="CZ23" s="194">
        <f>'(附表１－１)(附表１－２)補助金所要額調'!CQ20</f>
        <v>0</v>
      </c>
      <c r="DA23" s="194"/>
      <c r="DB23" s="194"/>
      <c r="DC23" s="194"/>
      <c r="DD23" s="194">
        <f>'(附表５－１)(附表５－２)年間実績報告'!CQ21</f>
        <v>0</v>
      </c>
      <c r="DE23" s="194"/>
      <c r="DF23" s="194"/>
      <c r="DG23" s="194"/>
      <c r="DH23" s="188"/>
      <c r="DI23" s="188"/>
      <c r="DJ23" s="188"/>
      <c r="DK23" s="188"/>
      <c r="DL23" s="188"/>
      <c r="DM23" s="188"/>
      <c r="DN23" s="187"/>
      <c r="DO23" s="187"/>
      <c r="DP23" s="187"/>
      <c r="DQ23" s="187"/>
      <c r="DR23" s="187"/>
      <c r="DS23" s="187"/>
      <c r="DT23" s="187"/>
      <c r="DU23" s="187"/>
      <c r="DV23" s="187"/>
      <c r="DW23" s="187"/>
      <c r="DX23" s="187"/>
      <c r="DY23" s="187"/>
      <c r="DZ23" s="187"/>
      <c r="EA23" s="187"/>
      <c r="EB23" s="187"/>
      <c r="EC23" s="187"/>
      <c r="EN23" s="52"/>
    </row>
    <row r="24" spans="2:144" ht="18" customHeight="1" thickTop="1">
      <c r="B24" s="126" t="s">
        <v>193</v>
      </c>
      <c r="C24" s="126"/>
      <c r="D24" s="126"/>
      <c r="E24" s="126"/>
      <c r="F24" s="126"/>
      <c r="G24" s="126"/>
      <c r="H24" s="181">
        <f>'(附表１－１)(附表１－２)補助金所要額調'!H21</f>
        <v>0</v>
      </c>
      <c r="I24" s="181"/>
      <c r="J24" s="181"/>
      <c r="K24" s="181"/>
      <c r="L24" s="184">
        <f>'(附表５－１)(附表５－２)年間実績報告'!H22</f>
        <v>0</v>
      </c>
      <c r="M24" s="185"/>
      <c r="N24" s="185"/>
      <c r="O24" s="190"/>
      <c r="P24" s="181">
        <f>'(附表１－１)(附表１－２)補助金所要額調'!O21</f>
        <v>0</v>
      </c>
      <c r="Q24" s="181"/>
      <c r="R24" s="181"/>
      <c r="S24" s="181"/>
      <c r="T24" s="184">
        <f>'(附表５－１)(附表５－２)年間実績報告'!O22</f>
        <v>0</v>
      </c>
      <c r="U24" s="185"/>
      <c r="V24" s="185"/>
      <c r="W24" s="186"/>
      <c r="X24" s="116" t="s">
        <v>202</v>
      </c>
      <c r="Y24" s="117"/>
      <c r="Z24" s="117"/>
      <c r="AA24" s="117"/>
      <c r="AB24" s="117"/>
      <c r="AC24" s="118"/>
      <c r="AD24" s="181">
        <f>'(附表１－１)(附表１－２)補助金所要額調'!AB21</f>
        <v>0</v>
      </c>
      <c r="AE24" s="181"/>
      <c r="AF24" s="181"/>
      <c r="AG24" s="181"/>
      <c r="AH24" s="181">
        <f>'(附表５－１)(附表５－２)年間実績報告'!AB22</f>
        <v>0</v>
      </c>
      <c r="AI24" s="181"/>
      <c r="AJ24" s="181"/>
      <c r="AK24" s="181"/>
      <c r="AL24" s="181">
        <f>'(附表１－１)(附表１－２)補助金所要額調'!AI21</f>
        <v>0</v>
      </c>
      <c r="AM24" s="181"/>
      <c r="AN24" s="181"/>
      <c r="AO24" s="181"/>
      <c r="AP24" s="184">
        <f>'(附表５－１)(附表５－２)年間実績報告'!AI22</f>
        <v>0</v>
      </c>
      <c r="AQ24" s="185"/>
      <c r="AR24" s="185"/>
      <c r="AS24" s="186"/>
      <c r="AT24" s="116" t="s">
        <v>212</v>
      </c>
      <c r="AU24" s="117"/>
      <c r="AV24" s="117"/>
      <c r="AW24" s="117"/>
      <c r="AX24" s="117"/>
      <c r="AY24" s="118"/>
      <c r="AZ24" s="181">
        <f>'(附表１－１)(附表１－２)補助金所要額調'!AV21</f>
        <v>0</v>
      </c>
      <c r="BA24" s="181"/>
      <c r="BB24" s="181"/>
      <c r="BC24" s="181"/>
      <c r="BD24" s="181">
        <f>'(附表５－１)(附表５－２)年間実績報告'!AV22</f>
        <v>0</v>
      </c>
      <c r="BE24" s="181"/>
      <c r="BF24" s="181"/>
      <c r="BG24" s="181"/>
      <c r="BH24" s="181">
        <f>'(附表１－１)(附表１－２)補助金所要額調'!BC21</f>
        <v>0</v>
      </c>
      <c r="BI24" s="181"/>
      <c r="BJ24" s="181"/>
      <c r="BK24" s="181"/>
      <c r="BL24" s="181">
        <f>'(附表５－１)(附表５－２)年間実績報告'!BC22</f>
        <v>0</v>
      </c>
      <c r="BM24" s="181"/>
      <c r="BN24" s="181"/>
      <c r="BO24" s="182"/>
      <c r="BP24" s="116" t="s">
        <v>222</v>
      </c>
      <c r="BQ24" s="117"/>
      <c r="BR24" s="117"/>
      <c r="BS24" s="117"/>
      <c r="BT24" s="117"/>
      <c r="BU24" s="118"/>
      <c r="BV24" s="181">
        <f>'(附表１－１)(附表１－２)補助金所要額調'!BP21</f>
        <v>0</v>
      </c>
      <c r="BW24" s="181"/>
      <c r="BX24" s="181"/>
      <c r="BY24" s="181"/>
      <c r="BZ24" s="181">
        <f>'(附表５－１)(附表５－２)年間実績報告'!BP22</f>
        <v>0</v>
      </c>
      <c r="CA24" s="181"/>
      <c r="CB24" s="181"/>
      <c r="CC24" s="181"/>
      <c r="CD24" s="181">
        <f>'(附表１－１)(附表１－２)補助金所要額調'!BW21</f>
        <v>0</v>
      </c>
      <c r="CE24" s="181"/>
      <c r="CF24" s="181"/>
      <c r="CG24" s="181"/>
      <c r="CH24" s="184">
        <f>'(附表５－１)(附表５－２)年間実績報告'!BW22</f>
        <v>0</v>
      </c>
      <c r="CI24" s="185"/>
      <c r="CJ24" s="185"/>
      <c r="CK24" s="190"/>
      <c r="CL24" s="197" t="s">
        <v>29</v>
      </c>
      <c r="CM24" s="198"/>
      <c r="CN24" s="198"/>
      <c r="CO24" s="198"/>
      <c r="CP24" s="198"/>
      <c r="CQ24" s="198"/>
      <c r="CR24" s="196">
        <f>SUM(H19:K28,AD19:AG28,AZ19:BC28,BV19:BY28,CR19:CU23)</f>
        <v>0</v>
      </c>
      <c r="CS24" s="196"/>
      <c r="CT24" s="196"/>
      <c r="CU24" s="196"/>
      <c r="CV24" s="196">
        <f>SUM(L19:O28,AH19:AK28,BD19:BG28,BZ19:CC28,CV19:CY23)</f>
        <v>0</v>
      </c>
      <c r="CW24" s="196"/>
      <c r="CX24" s="196"/>
      <c r="CY24" s="196"/>
      <c r="CZ24" s="196">
        <f>SUM(P19:S28,AL19:AO28,BH19:BK28,CD19:CG28,CZ19:DC23)</f>
        <v>0</v>
      </c>
      <c r="DA24" s="196"/>
      <c r="DB24" s="196"/>
      <c r="DC24" s="196"/>
      <c r="DD24" s="196">
        <f>SUM(T19:W28,AP19:AS28,BL19:BO28,CH19:CK28,DD19:DG23)</f>
        <v>0</v>
      </c>
      <c r="DE24" s="196"/>
      <c r="DF24" s="196"/>
      <c r="DG24" s="196"/>
      <c r="DH24" s="188"/>
      <c r="DI24" s="188"/>
      <c r="DJ24" s="188"/>
      <c r="DK24" s="188"/>
      <c r="DL24" s="188"/>
      <c r="DM24" s="188"/>
      <c r="DN24" s="187"/>
      <c r="DO24" s="187"/>
      <c r="DP24" s="187"/>
      <c r="DQ24" s="187"/>
      <c r="DR24" s="187"/>
      <c r="DS24" s="187"/>
      <c r="DT24" s="187"/>
      <c r="DU24" s="187"/>
      <c r="DV24" s="187"/>
      <c r="DW24" s="187"/>
      <c r="DX24" s="187"/>
      <c r="DY24" s="187"/>
      <c r="DZ24" s="187"/>
      <c r="EA24" s="187"/>
      <c r="EB24" s="187"/>
      <c r="EC24" s="187"/>
      <c r="EN24" s="52"/>
    </row>
    <row r="25" spans="2:144" ht="18" customHeight="1">
      <c r="B25" s="126" t="s">
        <v>194</v>
      </c>
      <c r="C25" s="126"/>
      <c r="D25" s="126"/>
      <c r="E25" s="126"/>
      <c r="F25" s="126"/>
      <c r="G25" s="126"/>
      <c r="H25" s="181">
        <f>'(附表１－１)(附表１－２)補助金所要額調'!H22</f>
        <v>0</v>
      </c>
      <c r="I25" s="181"/>
      <c r="J25" s="181"/>
      <c r="K25" s="181"/>
      <c r="L25" s="184">
        <f>'(附表５－１)(附表５－２)年間実績報告'!H23</f>
        <v>0</v>
      </c>
      <c r="M25" s="185"/>
      <c r="N25" s="185"/>
      <c r="O25" s="190"/>
      <c r="P25" s="181">
        <f>'(附表１－１)(附表１－２)補助金所要額調'!O22</f>
        <v>0</v>
      </c>
      <c r="Q25" s="181"/>
      <c r="R25" s="181"/>
      <c r="S25" s="181"/>
      <c r="T25" s="184">
        <f>'(附表５－１)(附表５－２)年間実績報告'!O23</f>
        <v>0</v>
      </c>
      <c r="U25" s="185"/>
      <c r="V25" s="185"/>
      <c r="W25" s="186"/>
      <c r="X25" s="116" t="s">
        <v>203</v>
      </c>
      <c r="Y25" s="117"/>
      <c r="Z25" s="117"/>
      <c r="AA25" s="117"/>
      <c r="AB25" s="117"/>
      <c r="AC25" s="118"/>
      <c r="AD25" s="181">
        <f>'(附表１－１)(附表１－２)補助金所要額調'!AB22</f>
        <v>0</v>
      </c>
      <c r="AE25" s="181"/>
      <c r="AF25" s="181"/>
      <c r="AG25" s="181"/>
      <c r="AH25" s="181">
        <f>'(附表５－１)(附表５－２)年間実績報告'!AB23</f>
        <v>0</v>
      </c>
      <c r="AI25" s="181"/>
      <c r="AJ25" s="181"/>
      <c r="AK25" s="181"/>
      <c r="AL25" s="181">
        <f>'(附表１－１)(附表１－２)補助金所要額調'!AI22</f>
        <v>0</v>
      </c>
      <c r="AM25" s="181"/>
      <c r="AN25" s="181"/>
      <c r="AO25" s="181"/>
      <c r="AP25" s="184">
        <f>'(附表５－１)(附表５－２)年間実績報告'!AI23</f>
        <v>0</v>
      </c>
      <c r="AQ25" s="185"/>
      <c r="AR25" s="185"/>
      <c r="AS25" s="186"/>
      <c r="AT25" s="116" t="s">
        <v>213</v>
      </c>
      <c r="AU25" s="117"/>
      <c r="AV25" s="117"/>
      <c r="AW25" s="117"/>
      <c r="AX25" s="117"/>
      <c r="AY25" s="118"/>
      <c r="AZ25" s="181">
        <f>'(附表１－１)(附表１－２)補助金所要額調'!AV22</f>
        <v>0</v>
      </c>
      <c r="BA25" s="181"/>
      <c r="BB25" s="181"/>
      <c r="BC25" s="181"/>
      <c r="BD25" s="181">
        <f>'(附表５－１)(附表５－２)年間実績報告'!AV23</f>
        <v>0</v>
      </c>
      <c r="BE25" s="181"/>
      <c r="BF25" s="181"/>
      <c r="BG25" s="181"/>
      <c r="BH25" s="181">
        <f>'(附表１－１)(附表１－２)補助金所要額調'!BC22</f>
        <v>0</v>
      </c>
      <c r="BI25" s="181"/>
      <c r="BJ25" s="181"/>
      <c r="BK25" s="181"/>
      <c r="BL25" s="181">
        <f>'(附表５－１)(附表５－２)年間実績報告'!BC23</f>
        <v>0</v>
      </c>
      <c r="BM25" s="181"/>
      <c r="BN25" s="181"/>
      <c r="BO25" s="182"/>
      <c r="BP25" s="116" t="s">
        <v>223</v>
      </c>
      <c r="BQ25" s="117"/>
      <c r="BR25" s="117"/>
      <c r="BS25" s="117"/>
      <c r="BT25" s="117"/>
      <c r="BU25" s="118"/>
      <c r="BV25" s="181">
        <f>'(附表１－１)(附表１－２)補助金所要額調'!BP22</f>
        <v>0</v>
      </c>
      <c r="BW25" s="181"/>
      <c r="BX25" s="181"/>
      <c r="BY25" s="181"/>
      <c r="BZ25" s="181">
        <f>'(附表５－１)(附表５－２)年間実績報告'!BP23</f>
        <v>0</v>
      </c>
      <c r="CA25" s="181"/>
      <c r="CB25" s="181"/>
      <c r="CC25" s="181"/>
      <c r="CD25" s="181">
        <f>'(附表１－１)(附表１－２)補助金所要額調'!BW22</f>
        <v>0</v>
      </c>
      <c r="CE25" s="181"/>
      <c r="CF25" s="181"/>
      <c r="CG25" s="181"/>
      <c r="CH25" s="184">
        <f>'(附表５－１)(附表５－２)年間実績報告'!BW23</f>
        <v>0</v>
      </c>
      <c r="CI25" s="185"/>
      <c r="CJ25" s="185"/>
      <c r="CK25" s="190"/>
      <c r="CL25" s="200"/>
      <c r="CM25" s="200"/>
      <c r="CN25" s="200"/>
      <c r="CO25" s="200"/>
      <c r="CP25" s="200"/>
      <c r="CQ25" s="200"/>
      <c r="CR25" s="199"/>
      <c r="CS25" s="199"/>
      <c r="CT25" s="199"/>
      <c r="CU25" s="199"/>
      <c r="CV25" s="199"/>
      <c r="CW25" s="199"/>
      <c r="CX25" s="199"/>
      <c r="CY25" s="199"/>
      <c r="CZ25" s="199"/>
      <c r="DA25" s="199"/>
      <c r="DB25" s="199"/>
      <c r="DC25" s="199"/>
      <c r="DD25" s="199"/>
      <c r="DE25" s="199"/>
      <c r="DF25" s="199"/>
      <c r="DG25" s="199"/>
      <c r="DH25" s="188"/>
      <c r="DI25" s="188"/>
      <c r="DJ25" s="188"/>
      <c r="DK25" s="188"/>
      <c r="DL25" s="188"/>
      <c r="DM25" s="188"/>
      <c r="DN25" s="187"/>
      <c r="DO25" s="187"/>
      <c r="DP25" s="187"/>
      <c r="DQ25" s="187"/>
      <c r="DR25" s="187"/>
      <c r="DS25" s="187"/>
      <c r="DT25" s="187"/>
      <c r="DU25" s="187"/>
      <c r="DV25" s="187"/>
      <c r="DW25" s="187"/>
      <c r="DX25" s="187"/>
      <c r="DY25" s="187"/>
      <c r="DZ25" s="187"/>
      <c r="EA25" s="187"/>
      <c r="EB25" s="187"/>
      <c r="EC25" s="187"/>
      <c r="EN25" s="52"/>
    </row>
    <row r="26" spans="2:144" ht="18" customHeight="1">
      <c r="B26" s="126" t="s">
        <v>195</v>
      </c>
      <c r="C26" s="126"/>
      <c r="D26" s="126"/>
      <c r="E26" s="126"/>
      <c r="F26" s="126"/>
      <c r="G26" s="126"/>
      <c r="H26" s="181">
        <f>'(附表１－１)(附表１－２)補助金所要額調'!H23</f>
        <v>0</v>
      </c>
      <c r="I26" s="181"/>
      <c r="J26" s="181"/>
      <c r="K26" s="181"/>
      <c r="L26" s="184">
        <f>'(附表５－１)(附表５－２)年間実績報告'!H24</f>
        <v>0</v>
      </c>
      <c r="M26" s="185"/>
      <c r="N26" s="185"/>
      <c r="O26" s="190"/>
      <c r="P26" s="181">
        <f>'(附表１－１)(附表１－２)補助金所要額調'!O23</f>
        <v>0</v>
      </c>
      <c r="Q26" s="181"/>
      <c r="R26" s="181"/>
      <c r="S26" s="181"/>
      <c r="T26" s="184">
        <f>'(附表５－１)(附表５－２)年間実績報告'!O24</f>
        <v>0</v>
      </c>
      <c r="U26" s="185"/>
      <c r="V26" s="185"/>
      <c r="W26" s="186"/>
      <c r="X26" s="116" t="s">
        <v>204</v>
      </c>
      <c r="Y26" s="117"/>
      <c r="Z26" s="117"/>
      <c r="AA26" s="117"/>
      <c r="AB26" s="117"/>
      <c r="AC26" s="118"/>
      <c r="AD26" s="181">
        <f>'(附表１－１)(附表１－２)補助金所要額調'!AB23</f>
        <v>0</v>
      </c>
      <c r="AE26" s="181"/>
      <c r="AF26" s="181"/>
      <c r="AG26" s="181"/>
      <c r="AH26" s="181">
        <f>'(附表５－１)(附表５－２)年間実績報告'!AB24</f>
        <v>0</v>
      </c>
      <c r="AI26" s="181"/>
      <c r="AJ26" s="181"/>
      <c r="AK26" s="181"/>
      <c r="AL26" s="181">
        <f>'(附表１－１)(附表１－２)補助金所要額調'!AI23</f>
        <v>0</v>
      </c>
      <c r="AM26" s="181"/>
      <c r="AN26" s="181"/>
      <c r="AO26" s="181"/>
      <c r="AP26" s="184">
        <f>'(附表５－１)(附表５－２)年間実績報告'!AI24</f>
        <v>0</v>
      </c>
      <c r="AQ26" s="185"/>
      <c r="AR26" s="185"/>
      <c r="AS26" s="186"/>
      <c r="AT26" s="116" t="s">
        <v>214</v>
      </c>
      <c r="AU26" s="117"/>
      <c r="AV26" s="117"/>
      <c r="AW26" s="117"/>
      <c r="AX26" s="117"/>
      <c r="AY26" s="118"/>
      <c r="AZ26" s="181">
        <f>'(附表１－１)(附表１－２)補助金所要額調'!AV23</f>
        <v>0</v>
      </c>
      <c r="BA26" s="181"/>
      <c r="BB26" s="181"/>
      <c r="BC26" s="181"/>
      <c r="BD26" s="181">
        <f>'(附表５－１)(附表５－２)年間実績報告'!AV24</f>
        <v>0</v>
      </c>
      <c r="BE26" s="181"/>
      <c r="BF26" s="181"/>
      <c r="BG26" s="181"/>
      <c r="BH26" s="181">
        <f>'(附表１－１)(附表１－２)補助金所要額調'!BC23</f>
        <v>0</v>
      </c>
      <c r="BI26" s="181"/>
      <c r="BJ26" s="181"/>
      <c r="BK26" s="181"/>
      <c r="BL26" s="181">
        <f>'(附表５－１)(附表５－２)年間実績報告'!BC24</f>
        <v>0</v>
      </c>
      <c r="BM26" s="181"/>
      <c r="BN26" s="181"/>
      <c r="BO26" s="182"/>
      <c r="BP26" s="116" t="s">
        <v>224</v>
      </c>
      <c r="BQ26" s="117"/>
      <c r="BR26" s="117"/>
      <c r="BS26" s="117"/>
      <c r="BT26" s="117"/>
      <c r="BU26" s="118"/>
      <c r="BV26" s="181">
        <f>'(附表１－１)(附表１－２)補助金所要額調'!BP23</f>
        <v>0</v>
      </c>
      <c r="BW26" s="181"/>
      <c r="BX26" s="181"/>
      <c r="BY26" s="181"/>
      <c r="BZ26" s="181">
        <f>'(附表５－１)(附表５－２)年間実績報告'!BP24</f>
        <v>0</v>
      </c>
      <c r="CA26" s="181"/>
      <c r="CB26" s="181"/>
      <c r="CC26" s="181"/>
      <c r="CD26" s="181">
        <f>'(附表１－１)(附表１－２)補助金所要額調'!BW23</f>
        <v>0</v>
      </c>
      <c r="CE26" s="181"/>
      <c r="CF26" s="181"/>
      <c r="CG26" s="181"/>
      <c r="CH26" s="184">
        <f>'(附表５－１)(附表５－２)年間実績報告'!BW24</f>
        <v>0</v>
      </c>
      <c r="CI26" s="185"/>
      <c r="CJ26" s="185"/>
      <c r="CK26" s="190"/>
      <c r="CL26" s="200"/>
      <c r="CM26" s="200"/>
      <c r="CN26" s="200"/>
      <c r="CO26" s="200"/>
      <c r="CP26" s="200"/>
      <c r="CQ26" s="200"/>
      <c r="CR26" s="199"/>
      <c r="CS26" s="199"/>
      <c r="CT26" s="199"/>
      <c r="CU26" s="199"/>
      <c r="CV26" s="199"/>
      <c r="CW26" s="199"/>
      <c r="CX26" s="199"/>
      <c r="CY26" s="199"/>
      <c r="CZ26" s="199"/>
      <c r="DA26" s="199"/>
      <c r="DB26" s="199"/>
      <c r="DC26" s="199"/>
      <c r="DD26" s="199"/>
      <c r="DE26" s="199"/>
      <c r="DF26" s="199"/>
      <c r="DG26" s="199"/>
      <c r="DH26" s="188"/>
      <c r="DI26" s="188"/>
      <c r="DJ26" s="188"/>
      <c r="DK26" s="188"/>
      <c r="DL26" s="188"/>
      <c r="DM26" s="188"/>
      <c r="DN26" s="187"/>
      <c r="DO26" s="187"/>
      <c r="DP26" s="187"/>
      <c r="DQ26" s="187"/>
      <c r="DR26" s="187"/>
      <c r="DS26" s="187"/>
      <c r="DT26" s="187"/>
      <c r="DU26" s="187"/>
      <c r="DV26" s="187"/>
      <c r="DW26" s="187"/>
      <c r="DX26" s="187"/>
      <c r="DY26" s="187"/>
      <c r="DZ26" s="187"/>
      <c r="EA26" s="187"/>
      <c r="EB26" s="187"/>
      <c r="EC26" s="187"/>
      <c r="EN26" s="52"/>
    </row>
    <row r="27" spans="2:144" ht="18" customHeight="1">
      <c r="B27" s="126" t="s">
        <v>196</v>
      </c>
      <c r="C27" s="126"/>
      <c r="D27" s="126"/>
      <c r="E27" s="126"/>
      <c r="F27" s="126"/>
      <c r="G27" s="126"/>
      <c r="H27" s="181">
        <f>'(附表１－１)(附表１－２)補助金所要額調'!H24</f>
        <v>0</v>
      </c>
      <c r="I27" s="181"/>
      <c r="J27" s="181"/>
      <c r="K27" s="181"/>
      <c r="L27" s="184">
        <f>'(附表５－１)(附表５－２)年間実績報告'!H25</f>
        <v>0</v>
      </c>
      <c r="M27" s="185"/>
      <c r="N27" s="185"/>
      <c r="O27" s="190"/>
      <c r="P27" s="181">
        <f>'(附表１－１)(附表１－２)補助金所要額調'!O24</f>
        <v>0</v>
      </c>
      <c r="Q27" s="181"/>
      <c r="R27" s="181"/>
      <c r="S27" s="181"/>
      <c r="T27" s="184">
        <f>'(附表５－１)(附表５－２)年間実績報告'!O25</f>
        <v>0</v>
      </c>
      <c r="U27" s="185"/>
      <c r="V27" s="185"/>
      <c r="W27" s="186"/>
      <c r="X27" s="116" t="s">
        <v>205</v>
      </c>
      <c r="Y27" s="117"/>
      <c r="Z27" s="117"/>
      <c r="AA27" s="117"/>
      <c r="AB27" s="117"/>
      <c r="AC27" s="118"/>
      <c r="AD27" s="181">
        <f>'(附表１－１)(附表１－２)補助金所要額調'!AB24</f>
        <v>0</v>
      </c>
      <c r="AE27" s="181"/>
      <c r="AF27" s="181"/>
      <c r="AG27" s="181"/>
      <c r="AH27" s="181">
        <f>'(附表５－１)(附表５－２)年間実績報告'!AB25</f>
        <v>0</v>
      </c>
      <c r="AI27" s="181"/>
      <c r="AJ27" s="181"/>
      <c r="AK27" s="181"/>
      <c r="AL27" s="181">
        <f>'(附表１－１)(附表１－２)補助金所要額調'!AI24</f>
        <v>0</v>
      </c>
      <c r="AM27" s="181"/>
      <c r="AN27" s="181"/>
      <c r="AO27" s="181"/>
      <c r="AP27" s="184">
        <f>'(附表５－１)(附表５－２)年間実績報告'!AI25</f>
        <v>0</v>
      </c>
      <c r="AQ27" s="185"/>
      <c r="AR27" s="185"/>
      <c r="AS27" s="186"/>
      <c r="AT27" s="116" t="s">
        <v>215</v>
      </c>
      <c r="AU27" s="117"/>
      <c r="AV27" s="117"/>
      <c r="AW27" s="117"/>
      <c r="AX27" s="117"/>
      <c r="AY27" s="118"/>
      <c r="AZ27" s="181">
        <f>'(附表１－１)(附表１－２)補助金所要額調'!AV24</f>
        <v>0</v>
      </c>
      <c r="BA27" s="181"/>
      <c r="BB27" s="181"/>
      <c r="BC27" s="181"/>
      <c r="BD27" s="181">
        <f>'(附表５－１)(附表５－２)年間実績報告'!AV25</f>
        <v>0</v>
      </c>
      <c r="BE27" s="181"/>
      <c r="BF27" s="181"/>
      <c r="BG27" s="181"/>
      <c r="BH27" s="181">
        <f>'(附表１－１)(附表１－２)補助金所要額調'!BC24</f>
        <v>0</v>
      </c>
      <c r="BI27" s="181"/>
      <c r="BJ27" s="181"/>
      <c r="BK27" s="181"/>
      <c r="BL27" s="181">
        <f>'(附表５－１)(附表５－２)年間実績報告'!BC25</f>
        <v>0</v>
      </c>
      <c r="BM27" s="181"/>
      <c r="BN27" s="181"/>
      <c r="BO27" s="182"/>
      <c r="BP27" s="116" t="s">
        <v>225</v>
      </c>
      <c r="BQ27" s="117"/>
      <c r="BR27" s="117"/>
      <c r="BS27" s="117"/>
      <c r="BT27" s="117"/>
      <c r="BU27" s="118"/>
      <c r="BV27" s="181">
        <f>'(附表１－１)(附表１－２)補助金所要額調'!BP24</f>
        <v>0</v>
      </c>
      <c r="BW27" s="181"/>
      <c r="BX27" s="181"/>
      <c r="BY27" s="181"/>
      <c r="BZ27" s="181">
        <f>'(附表５－１)(附表５－２)年間実績報告'!BP25</f>
        <v>0</v>
      </c>
      <c r="CA27" s="181"/>
      <c r="CB27" s="181"/>
      <c r="CC27" s="181"/>
      <c r="CD27" s="181">
        <f>'(附表１－１)(附表１－２)補助金所要額調'!BW24</f>
        <v>0</v>
      </c>
      <c r="CE27" s="181"/>
      <c r="CF27" s="181"/>
      <c r="CG27" s="181"/>
      <c r="CH27" s="184">
        <f>'(附表５－１)(附表５－２)年間実績報告'!BW25</f>
        <v>0</v>
      </c>
      <c r="CI27" s="185"/>
      <c r="CJ27" s="185"/>
      <c r="CK27" s="190"/>
      <c r="CL27" s="200"/>
      <c r="CM27" s="200"/>
      <c r="CN27" s="200"/>
      <c r="CO27" s="200"/>
      <c r="CP27" s="200"/>
      <c r="CQ27" s="200"/>
      <c r="CR27" s="199"/>
      <c r="CS27" s="199"/>
      <c r="CT27" s="199"/>
      <c r="CU27" s="199"/>
      <c r="CV27" s="199"/>
      <c r="CW27" s="199"/>
      <c r="CX27" s="199"/>
      <c r="CY27" s="199"/>
      <c r="CZ27" s="199"/>
      <c r="DA27" s="199"/>
      <c r="DB27" s="199"/>
      <c r="DC27" s="199"/>
      <c r="DD27" s="199"/>
      <c r="DE27" s="199"/>
      <c r="DF27" s="199"/>
      <c r="DG27" s="199"/>
      <c r="DH27" s="188"/>
      <c r="DI27" s="188"/>
      <c r="DJ27" s="188"/>
      <c r="DK27" s="188"/>
      <c r="DL27" s="188"/>
      <c r="DM27" s="188"/>
      <c r="DN27" s="187"/>
      <c r="DO27" s="187"/>
      <c r="DP27" s="187"/>
      <c r="DQ27" s="187"/>
      <c r="DR27" s="187"/>
      <c r="DS27" s="187"/>
      <c r="DT27" s="187"/>
      <c r="DU27" s="187"/>
      <c r="DV27" s="187"/>
      <c r="DW27" s="187"/>
      <c r="DX27" s="187"/>
      <c r="DY27" s="187"/>
      <c r="DZ27" s="187"/>
      <c r="EA27" s="187"/>
      <c r="EB27" s="187"/>
      <c r="EC27" s="187"/>
      <c r="EN27" s="52"/>
    </row>
    <row r="28" spans="2:144" ht="18" customHeight="1">
      <c r="B28" s="126" t="s">
        <v>197</v>
      </c>
      <c r="C28" s="126"/>
      <c r="D28" s="126"/>
      <c r="E28" s="126"/>
      <c r="F28" s="126"/>
      <c r="G28" s="126"/>
      <c r="H28" s="181">
        <f>'(附表１－１)(附表１－２)補助金所要額調'!H25</f>
        <v>0</v>
      </c>
      <c r="I28" s="181"/>
      <c r="J28" s="181"/>
      <c r="K28" s="181"/>
      <c r="L28" s="184">
        <f>'(附表５－１)(附表５－２)年間実績報告'!H26</f>
        <v>0</v>
      </c>
      <c r="M28" s="185"/>
      <c r="N28" s="185"/>
      <c r="O28" s="190"/>
      <c r="P28" s="181">
        <f>'(附表１－１)(附表１－２)補助金所要額調'!O25</f>
        <v>0</v>
      </c>
      <c r="Q28" s="181"/>
      <c r="R28" s="181"/>
      <c r="S28" s="181"/>
      <c r="T28" s="184">
        <f>'(附表５－１)(附表５－２)年間実績報告'!O26</f>
        <v>0</v>
      </c>
      <c r="U28" s="185"/>
      <c r="V28" s="185"/>
      <c r="W28" s="186"/>
      <c r="X28" s="116" t="s">
        <v>206</v>
      </c>
      <c r="Y28" s="117"/>
      <c r="Z28" s="117"/>
      <c r="AA28" s="117"/>
      <c r="AB28" s="117"/>
      <c r="AC28" s="118"/>
      <c r="AD28" s="181">
        <f>'(附表１－１)(附表１－２)補助金所要額調'!AB25</f>
        <v>0</v>
      </c>
      <c r="AE28" s="181"/>
      <c r="AF28" s="181"/>
      <c r="AG28" s="181"/>
      <c r="AH28" s="181">
        <f>'(附表５－１)(附表５－２)年間実績報告'!AB26</f>
        <v>0</v>
      </c>
      <c r="AI28" s="181"/>
      <c r="AJ28" s="181"/>
      <c r="AK28" s="181"/>
      <c r="AL28" s="181">
        <f>'(附表１－１)(附表１－２)補助金所要額調'!AI25</f>
        <v>0</v>
      </c>
      <c r="AM28" s="181"/>
      <c r="AN28" s="181"/>
      <c r="AO28" s="181"/>
      <c r="AP28" s="184">
        <f>'(附表５－１)(附表５－２)年間実績報告'!AI26</f>
        <v>0</v>
      </c>
      <c r="AQ28" s="185"/>
      <c r="AR28" s="185"/>
      <c r="AS28" s="186"/>
      <c r="AT28" s="116" t="s">
        <v>216</v>
      </c>
      <c r="AU28" s="117"/>
      <c r="AV28" s="117"/>
      <c r="AW28" s="117"/>
      <c r="AX28" s="117"/>
      <c r="AY28" s="118"/>
      <c r="AZ28" s="181">
        <f>'(附表１－１)(附表１－２)補助金所要額調'!AV25</f>
        <v>0</v>
      </c>
      <c r="BA28" s="181"/>
      <c r="BB28" s="181"/>
      <c r="BC28" s="181"/>
      <c r="BD28" s="181">
        <f>'(附表５－１)(附表５－２)年間実績報告'!AV26</f>
        <v>0</v>
      </c>
      <c r="BE28" s="181"/>
      <c r="BF28" s="181"/>
      <c r="BG28" s="181"/>
      <c r="BH28" s="181">
        <f>'(附表１－１)(附表１－２)補助金所要額調'!BC25</f>
        <v>0</v>
      </c>
      <c r="BI28" s="181"/>
      <c r="BJ28" s="181"/>
      <c r="BK28" s="181"/>
      <c r="BL28" s="181">
        <f>'(附表５－１)(附表５－２)年間実績報告'!BC26</f>
        <v>0</v>
      </c>
      <c r="BM28" s="181"/>
      <c r="BN28" s="181"/>
      <c r="BO28" s="182"/>
      <c r="BP28" s="116" t="s">
        <v>226</v>
      </c>
      <c r="BQ28" s="117"/>
      <c r="BR28" s="117"/>
      <c r="BS28" s="117"/>
      <c r="BT28" s="117"/>
      <c r="BU28" s="118"/>
      <c r="BV28" s="181">
        <f>'(附表１－１)(附表１－２)補助金所要額調'!BP25</f>
        <v>0</v>
      </c>
      <c r="BW28" s="181"/>
      <c r="BX28" s="181"/>
      <c r="BY28" s="181"/>
      <c r="BZ28" s="181">
        <f>'(附表５－１)(附表５－２)年間実績報告'!BP26</f>
        <v>0</v>
      </c>
      <c r="CA28" s="181"/>
      <c r="CB28" s="181"/>
      <c r="CC28" s="181"/>
      <c r="CD28" s="181">
        <f>'(附表１－１)(附表１－２)補助金所要額調'!BW25</f>
        <v>0</v>
      </c>
      <c r="CE28" s="181"/>
      <c r="CF28" s="181"/>
      <c r="CG28" s="181"/>
      <c r="CH28" s="184">
        <f>'(附表５－１)(附表５－２)年間実績報告'!BW26</f>
        <v>0</v>
      </c>
      <c r="CI28" s="185"/>
      <c r="CJ28" s="185"/>
      <c r="CK28" s="190"/>
      <c r="CL28" s="200"/>
      <c r="CM28" s="200"/>
      <c r="CN28" s="200"/>
      <c r="CO28" s="200"/>
      <c r="CP28" s="200"/>
      <c r="CQ28" s="200"/>
      <c r="CR28" s="199"/>
      <c r="CS28" s="199"/>
      <c r="CT28" s="199"/>
      <c r="CU28" s="199"/>
      <c r="CV28" s="199"/>
      <c r="CW28" s="199"/>
      <c r="CX28" s="199"/>
      <c r="CY28" s="199"/>
      <c r="CZ28" s="199"/>
      <c r="DA28" s="199"/>
      <c r="DB28" s="199"/>
      <c r="DC28" s="199"/>
      <c r="DD28" s="199"/>
      <c r="DE28" s="199"/>
      <c r="DF28" s="199"/>
      <c r="DG28" s="199"/>
      <c r="DH28" s="188"/>
      <c r="DI28" s="188"/>
      <c r="DJ28" s="188"/>
      <c r="DK28" s="188"/>
      <c r="DL28" s="188"/>
      <c r="DM28" s="188"/>
      <c r="DN28" s="187"/>
      <c r="DO28" s="187"/>
      <c r="DP28" s="187"/>
      <c r="DQ28" s="187"/>
      <c r="DR28" s="187"/>
      <c r="DS28" s="187"/>
      <c r="DT28" s="187"/>
      <c r="DU28" s="187"/>
      <c r="DV28" s="187"/>
      <c r="DW28" s="187"/>
      <c r="DX28" s="187"/>
      <c r="DY28" s="187"/>
      <c r="DZ28" s="187"/>
      <c r="EA28" s="187"/>
      <c r="EB28" s="187"/>
      <c r="EC28" s="187"/>
      <c r="EN28" s="52"/>
    </row>
    <row r="29" spans="2:144" ht="13.5">
      <c r="EN29" s="52"/>
    </row>
    <row r="30" spans="2:144" ht="13.5">
      <c r="EN30" s="52"/>
    </row>
    <row r="31" spans="2:144" ht="13.5">
      <c r="EN31" s="52"/>
    </row>
    <row r="32" spans="2:144" ht="13.5">
      <c r="EN32" s="52"/>
    </row>
    <row r="33" spans="144:144" ht="13.5">
      <c r="EN33" s="52"/>
    </row>
    <row r="34" spans="144:144" ht="13.5">
      <c r="EN34" s="52"/>
    </row>
    <row r="35" spans="144:144" ht="13.5">
      <c r="EN35" s="52"/>
    </row>
    <row r="36" spans="144:144" ht="13.5">
      <c r="EN36" s="52"/>
    </row>
    <row r="37" spans="144:144" ht="13.5">
      <c r="EN37" s="52"/>
    </row>
    <row r="38" spans="144:144" ht="13.5">
      <c r="EN38" s="52"/>
    </row>
    <row r="39" spans="144:144" ht="13.5">
      <c r="EN39" s="52"/>
    </row>
    <row r="40" spans="144:144" ht="13.5">
      <c r="EN40" s="52"/>
    </row>
    <row r="41" spans="144:144" ht="13.5">
      <c r="EN41" s="52"/>
    </row>
    <row r="42" spans="144:144" ht="13.5">
      <c r="EN42" s="52"/>
    </row>
    <row r="43" spans="144:144" ht="13.5">
      <c r="EN43" s="52"/>
    </row>
    <row r="44" spans="144:144" ht="13.5">
      <c r="EN44" s="52"/>
    </row>
    <row r="45" spans="144:144">
      <c r="EN45" s="53"/>
    </row>
  </sheetData>
  <sheetProtection sheet="1" objects="1" scenarios="1"/>
  <mergeCells count="380">
    <mergeCell ref="DD28:DG28"/>
    <mergeCell ref="DH28:DM28"/>
    <mergeCell ref="DN28:DQ28"/>
    <mergeCell ref="DR28:DU28"/>
    <mergeCell ref="DV28:DY28"/>
    <mergeCell ref="DZ28:EC28"/>
    <mergeCell ref="CD28:CG28"/>
    <mergeCell ref="CH28:CK28"/>
    <mergeCell ref="CL28:CQ28"/>
    <mergeCell ref="CR28:CU28"/>
    <mergeCell ref="CV28:CY28"/>
    <mergeCell ref="CZ28:DC28"/>
    <mergeCell ref="BD28:BG28"/>
    <mergeCell ref="BH28:BK28"/>
    <mergeCell ref="BL28:BO28"/>
    <mergeCell ref="BP28:BU28"/>
    <mergeCell ref="BV28:BY28"/>
    <mergeCell ref="BZ28:CC28"/>
    <mergeCell ref="AD28:AG28"/>
    <mergeCell ref="AH28:AK28"/>
    <mergeCell ref="AL28:AO28"/>
    <mergeCell ref="AP28:AS28"/>
    <mergeCell ref="AT28:AY28"/>
    <mergeCell ref="AZ28:BC28"/>
    <mergeCell ref="B28:G28"/>
    <mergeCell ref="H28:K28"/>
    <mergeCell ref="L28:O28"/>
    <mergeCell ref="P28:S28"/>
    <mergeCell ref="T28:W28"/>
    <mergeCell ref="X28:AC28"/>
    <mergeCell ref="DD27:DG27"/>
    <mergeCell ref="DH27:DM27"/>
    <mergeCell ref="DN27:DQ27"/>
    <mergeCell ref="BD27:BG27"/>
    <mergeCell ref="BH27:BK27"/>
    <mergeCell ref="BL27:BO27"/>
    <mergeCell ref="BP27:BU27"/>
    <mergeCell ref="BV27:BY27"/>
    <mergeCell ref="BZ27:CC27"/>
    <mergeCell ref="AD27:AG27"/>
    <mergeCell ref="AH27:AK27"/>
    <mergeCell ref="AL27:AO27"/>
    <mergeCell ref="AP27:AS27"/>
    <mergeCell ref="AT27:AY27"/>
    <mergeCell ref="AZ27:BC27"/>
    <mergeCell ref="B27:G27"/>
    <mergeCell ref="H27:K27"/>
    <mergeCell ref="L27:O27"/>
    <mergeCell ref="DR27:DU27"/>
    <mergeCell ref="DV27:DY27"/>
    <mergeCell ref="DZ27:EC27"/>
    <mergeCell ref="CD27:CG27"/>
    <mergeCell ref="CH27:CK27"/>
    <mergeCell ref="CL27:CQ27"/>
    <mergeCell ref="CR27:CU27"/>
    <mergeCell ref="CV27:CY27"/>
    <mergeCell ref="CZ27:DC27"/>
    <mergeCell ref="P27:S27"/>
    <mergeCell ref="T27:W27"/>
    <mergeCell ref="X27:AC27"/>
    <mergeCell ref="DD26:DG26"/>
    <mergeCell ref="DH26:DM26"/>
    <mergeCell ref="DN26:DQ26"/>
    <mergeCell ref="DR26:DU26"/>
    <mergeCell ref="DV26:DY26"/>
    <mergeCell ref="DZ26:EC26"/>
    <mergeCell ref="CD26:CG26"/>
    <mergeCell ref="CH26:CK26"/>
    <mergeCell ref="CL26:CQ26"/>
    <mergeCell ref="CR26:CU26"/>
    <mergeCell ref="CV26:CY26"/>
    <mergeCell ref="CZ26:DC26"/>
    <mergeCell ref="BD26:BG26"/>
    <mergeCell ref="BH26:BK26"/>
    <mergeCell ref="BL26:BO26"/>
    <mergeCell ref="BP26:BU26"/>
    <mergeCell ref="BV26:BY26"/>
    <mergeCell ref="BZ26:CC26"/>
    <mergeCell ref="AD26:AG26"/>
    <mergeCell ref="AH26:AK26"/>
    <mergeCell ref="AL26:AO26"/>
    <mergeCell ref="AP26:AS26"/>
    <mergeCell ref="AT26:AY26"/>
    <mergeCell ref="AZ26:BC26"/>
    <mergeCell ref="B26:G26"/>
    <mergeCell ref="H26:K26"/>
    <mergeCell ref="L26:O26"/>
    <mergeCell ref="P26:S26"/>
    <mergeCell ref="T26:W26"/>
    <mergeCell ref="X26:AC26"/>
    <mergeCell ref="DN25:DQ25"/>
    <mergeCell ref="DR25:DU25"/>
    <mergeCell ref="DV25:DY25"/>
    <mergeCell ref="DZ25:EC25"/>
    <mergeCell ref="CD25:CG25"/>
    <mergeCell ref="CH25:CK25"/>
    <mergeCell ref="CL25:CQ25"/>
    <mergeCell ref="CR25:CU25"/>
    <mergeCell ref="CV25:CY25"/>
    <mergeCell ref="CZ25:DC25"/>
    <mergeCell ref="BZ25:CC25"/>
    <mergeCell ref="AD25:AG25"/>
    <mergeCell ref="AH25:AK25"/>
    <mergeCell ref="AL25:AO25"/>
    <mergeCell ref="AP25:AS25"/>
    <mergeCell ref="AT25:AY25"/>
    <mergeCell ref="AZ25:BC25"/>
    <mergeCell ref="DD25:DG25"/>
    <mergeCell ref="DH25:DM25"/>
    <mergeCell ref="BP25:BU25"/>
    <mergeCell ref="BV25:BY25"/>
    <mergeCell ref="DD24:DG24"/>
    <mergeCell ref="DH24:DM24"/>
    <mergeCell ref="DN24:DQ24"/>
    <mergeCell ref="BD24:BG24"/>
    <mergeCell ref="BH24:BK24"/>
    <mergeCell ref="BL24:BO24"/>
    <mergeCell ref="BP24:BU24"/>
    <mergeCell ref="BV24:BY24"/>
    <mergeCell ref="BZ24:CC24"/>
    <mergeCell ref="CL24:CQ24"/>
    <mergeCell ref="CR24:CU24"/>
    <mergeCell ref="CV24:CY24"/>
    <mergeCell ref="CZ24:DC24"/>
    <mergeCell ref="AP24:AS24"/>
    <mergeCell ref="AT24:AY24"/>
    <mergeCell ref="AZ24:BC24"/>
    <mergeCell ref="B24:G24"/>
    <mergeCell ref="H24:K24"/>
    <mergeCell ref="L24:O24"/>
    <mergeCell ref="BD25:BG25"/>
    <mergeCell ref="BH25:BK25"/>
    <mergeCell ref="BL25:BO25"/>
    <mergeCell ref="P24:S24"/>
    <mergeCell ref="T24:W24"/>
    <mergeCell ref="X24:AC24"/>
    <mergeCell ref="B25:G25"/>
    <mergeCell ref="H25:K25"/>
    <mergeCell ref="L25:O25"/>
    <mergeCell ref="P25:S25"/>
    <mergeCell ref="T25:W25"/>
    <mergeCell ref="X25:AC25"/>
    <mergeCell ref="AD24:AG24"/>
    <mergeCell ref="AH24:AK24"/>
    <mergeCell ref="AL24:AO24"/>
    <mergeCell ref="AD23:AG23"/>
    <mergeCell ref="AH23:AK23"/>
    <mergeCell ref="AL23:AO23"/>
    <mergeCell ref="DR24:DU24"/>
    <mergeCell ref="DV24:DY24"/>
    <mergeCell ref="DZ24:EC24"/>
    <mergeCell ref="CD24:CG24"/>
    <mergeCell ref="CH24:CK24"/>
    <mergeCell ref="AP23:AS23"/>
    <mergeCell ref="AT23:AY23"/>
    <mergeCell ref="AZ23:BC23"/>
    <mergeCell ref="DH23:DM23"/>
    <mergeCell ref="DN23:DQ23"/>
    <mergeCell ref="DR23:DU23"/>
    <mergeCell ref="DV23:DY23"/>
    <mergeCell ref="DZ23:EC23"/>
    <mergeCell ref="CD23:CG23"/>
    <mergeCell ref="CH23:CK23"/>
    <mergeCell ref="BD23:BG23"/>
    <mergeCell ref="BH23:BK23"/>
    <mergeCell ref="BL23:BO23"/>
    <mergeCell ref="BP23:BU23"/>
    <mergeCell ref="BV23:BY23"/>
    <mergeCell ref="BZ23:CC23"/>
    <mergeCell ref="B23:G23"/>
    <mergeCell ref="H23:K23"/>
    <mergeCell ref="L23:O23"/>
    <mergeCell ref="P23:S23"/>
    <mergeCell ref="T23:W23"/>
    <mergeCell ref="X23:AC23"/>
    <mergeCell ref="DD23:DG23"/>
    <mergeCell ref="DH22:DM22"/>
    <mergeCell ref="DN22:DQ22"/>
    <mergeCell ref="BD22:BG22"/>
    <mergeCell ref="BH22:BK22"/>
    <mergeCell ref="BL22:BO22"/>
    <mergeCell ref="BP22:BU22"/>
    <mergeCell ref="BV22:BY22"/>
    <mergeCell ref="BZ22:CC22"/>
    <mergeCell ref="AD22:AG22"/>
    <mergeCell ref="AH22:AK22"/>
    <mergeCell ref="AL22:AO22"/>
    <mergeCell ref="AP22:AS22"/>
    <mergeCell ref="AT22:AY22"/>
    <mergeCell ref="AZ22:BC22"/>
    <mergeCell ref="B22:G22"/>
    <mergeCell ref="H22:K22"/>
    <mergeCell ref="L22:O22"/>
    <mergeCell ref="DR22:DU22"/>
    <mergeCell ref="DV22:DY22"/>
    <mergeCell ref="DZ22:EC22"/>
    <mergeCell ref="CD22:CG22"/>
    <mergeCell ref="CH22:CK22"/>
    <mergeCell ref="CL23:CQ23"/>
    <mergeCell ref="CR23:CU23"/>
    <mergeCell ref="CV23:CY23"/>
    <mergeCell ref="CZ23:DC23"/>
    <mergeCell ref="CL22:CQ22"/>
    <mergeCell ref="CR22:CU22"/>
    <mergeCell ref="CV22:CY22"/>
    <mergeCell ref="CZ22:DC22"/>
    <mergeCell ref="DD22:DG22"/>
    <mergeCell ref="P22:S22"/>
    <mergeCell ref="T22:W22"/>
    <mergeCell ref="X22:AC22"/>
    <mergeCell ref="DD21:DG21"/>
    <mergeCell ref="DH21:DM21"/>
    <mergeCell ref="DN21:DQ21"/>
    <mergeCell ref="BD21:BG21"/>
    <mergeCell ref="BH21:BK21"/>
    <mergeCell ref="BL21:BO21"/>
    <mergeCell ref="BP21:BU21"/>
    <mergeCell ref="BV21:BY21"/>
    <mergeCell ref="BZ21:CC21"/>
    <mergeCell ref="AD21:AG21"/>
    <mergeCell ref="AH21:AK21"/>
    <mergeCell ref="AL21:AO21"/>
    <mergeCell ref="AP21:AS21"/>
    <mergeCell ref="AT21:AY21"/>
    <mergeCell ref="AZ21:BC21"/>
    <mergeCell ref="B21:G21"/>
    <mergeCell ref="H21:K21"/>
    <mergeCell ref="L21:O21"/>
    <mergeCell ref="DR21:DU21"/>
    <mergeCell ref="DV21:DY21"/>
    <mergeCell ref="DZ21:EC21"/>
    <mergeCell ref="CD21:CG21"/>
    <mergeCell ref="CH21:CK21"/>
    <mergeCell ref="CL21:CQ21"/>
    <mergeCell ref="CR21:CU21"/>
    <mergeCell ref="CV21:CY21"/>
    <mergeCell ref="CZ21:DC21"/>
    <mergeCell ref="P21:S21"/>
    <mergeCell ref="T21:W21"/>
    <mergeCell ref="X21:AC21"/>
    <mergeCell ref="DN20:DQ20"/>
    <mergeCell ref="DR20:DU20"/>
    <mergeCell ref="DV20:DY20"/>
    <mergeCell ref="DZ20:EC20"/>
    <mergeCell ref="CD20:CG20"/>
    <mergeCell ref="CH20:CK20"/>
    <mergeCell ref="CL20:CQ20"/>
    <mergeCell ref="CR20:CU20"/>
    <mergeCell ref="CV20:CY20"/>
    <mergeCell ref="CZ20:DC20"/>
    <mergeCell ref="BL20:BO20"/>
    <mergeCell ref="BP20:BU20"/>
    <mergeCell ref="BV20:BY20"/>
    <mergeCell ref="BZ20:CC20"/>
    <mergeCell ref="AD20:AG20"/>
    <mergeCell ref="AH20:AK20"/>
    <mergeCell ref="AL20:AO20"/>
    <mergeCell ref="DD20:DG20"/>
    <mergeCell ref="DH20:DM20"/>
    <mergeCell ref="B20:G20"/>
    <mergeCell ref="H20:K20"/>
    <mergeCell ref="L20:O20"/>
    <mergeCell ref="P20:S20"/>
    <mergeCell ref="T20:W20"/>
    <mergeCell ref="X20:AC20"/>
    <mergeCell ref="CL19:CQ19"/>
    <mergeCell ref="CR19:CU19"/>
    <mergeCell ref="CV19:CY19"/>
    <mergeCell ref="BL19:BO19"/>
    <mergeCell ref="BP19:BU19"/>
    <mergeCell ref="BV19:BY19"/>
    <mergeCell ref="BZ19:CC19"/>
    <mergeCell ref="CD19:CG19"/>
    <mergeCell ref="B19:G19"/>
    <mergeCell ref="H19:K19"/>
    <mergeCell ref="L19:O19"/>
    <mergeCell ref="P19:S19"/>
    <mergeCell ref="T19:W19"/>
    <mergeCell ref="X19:AC19"/>
    <mergeCell ref="AD19:AG19"/>
    <mergeCell ref="AH19:AK19"/>
    <mergeCell ref="BD20:BG20"/>
    <mergeCell ref="BH20:BK20"/>
    <mergeCell ref="DN18:DQ18"/>
    <mergeCell ref="DR18:DU18"/>
    <mergeCell ref="AP20:AS20"/>
    <mergeCell ref="AT20:AY20"/>
    <mergeCell ref="AZ20:BC20"/>
    <mergeCell ref="DN19:DQ19"/>
    <mergeCell ref="DR19:DU19"/>
    <mergeCell ref="DV19:DY19"/>
    <mergeCell ref="DZ19:EC19"/>
    <mergeCell ref="CZ19:DC19"/>
    <mergeCell ref="DD19:DG19"/>
    <mergeCell ref="DH19:DM19"/>
    <mergeCell ref="CR18:CU18"/>
    <mergeCell ref="DH17:DM18"/>
    <mergeCell ref="DN17:DU17"/>
    <mergeCell ref="DV17:EC17"/>
    <mergeCell ref="CD17:CK17"/>
    <mergeCell ref="CL17:CQ18"/>
    <mergeCell ref="CR17:CY17"/>
    <mergeCell ref="DV18:DY18"/>
    <mergeCell ref="DZ18:EC18"/>
    <mergeCell ref="CV18:CY18"/>
    <mergeCell ref="CZ18:DC18"/>
    <mergeCell ref="DD18:DG18"/>
    <mergeCell ref="AL18:AO18"/>
    <mergeCell ref="AP18:AS18"/>
    <mergeCell ref="AZ18:BC18"/>
    <mergeCell ref="BD18:BG18"/>
    <mergeCell ref="BH18:BK18"/>
    <mergeCell ref="BL18:BO18"/>
    <mergeCell ref="CH19:CK19"/>
    <mergeCell ref="AL19:AO19"/>
    <mergeCell ref="AP19:AS19"/>
    <mergeCell ref="AT19:AY19"/>
    <mergeCell ref="AZ19:BC19"/>
    <mergeCell ref="BD19:BG19"/>
    <mergeCell ref="BH19:BK19"/>
    <mergeCell ref="CD18:CG18"/>
    <mergeCell ref="CH18:CK18"/>
    <mergeCell ref="BT14:BZ14"/>
    <mergeCell ref="CA14:DG14"/>
    <mergeCell ref="B17:G18"/>
    <mergeCell ref="H17:O17"/>
    <mergeCell ref="P17:W17"/>
    <mergeCell ref="X17:AC18"/>
    <mergeCell ref="AD17:AK17"/>
    <mergeCell ref="AL17:AS17"/>
    <mergeCell ref="AT17:AY18"/>
    <mergeCell ref="AZ17:BG17"/>
    <mergeCell ref="BT15:BZ15"/>
    <mergeCell ref="CA15:DG15"/>
    <mergeCell ref="CZ17:DG17"/>
    <mergeCell ref="H18:K18"/>
    <mergeCell ref="L18:O18"/>
    <mergeCell ref="P18:S18"/>
    <mergeCell ref="T18:W18"/>
    <mergeCell ref="AD18:AG18"/>
    <mergeCell ref="AH18:AK18"/>
    <mergeCell ref="BH17:BO17"/>
    <mergeCell ref="BP17:BU18"/>
    <mergeCell ref="BV17:CC17"/>
    <mergeCell ref="BV18:BY18"/>
    <mergeCell ref="BZ18:CC18"/>
    <mergeCell ref="CY9:DD9"/>
    <mergeCell ref="DE9:DJ9"/>
    <mergeCell ref="DK9:DP9"/>
    <mergeCell ref="DQ9:DV9"/>
    <mergeCell ref="DQ8:DV8"/>
    <mergeCell ref="B9:N9"/>
    <mergeCell ref="O9:AA9"/>
    <mergeCell ref="AB9:BN9"/>
    <mergeCell ref="BO9:BT9"/>
    <mergeCell ref="BU9:BZ9"/>
    <mergeCell ref="CA9:CF9"/>
    <mergeCell ref="CG9:CL9"/>
    <mergeCell ref="CM9:CR9"/>
    <mergeCell ref="CS9:CX9"/>
    <mergeCell ref="B3:DX3"/>
    <mergeCell ref="CR5:CX5"/>
    <mergeCell ref="CY5:DV5"/>
    <mergeCell ref="B7:N8"/>
    <mergeCell ref="O7:AA8"/>
    <mergeCell ref="AB7:BN8"/>
    <mergeCell ref="BO7:BZ7"/>
    <mergeCell ref="CA7:CL7"/>
    <mergeCell ref="CM7:CX7"/>
    <mergeCell ref="CY7:DJ7"/>
    <mergeCell ref="DK7:DV7"/>
    <mergeCell ref="BO8:BT8"/>
    <mergeCell ref="BU8:BZ8"/>
    <mergeCell ref="CA8:CF8"/>
    <mergeCell ref="CG8:CL8"/>
    <mergeCell ref="CM8:CR8"/>
    <mergeCell ref="CS8:CX8"/>
    <mergeCell ref="CY8:DD8"/>
    <mergeCell ref="DE8:DJ8"/>
    <mergeCell ref="DK8:DP8"/>
  </mergeCells>
  <phoneticPr fontId="3"/>
  <pageMargins left="0.7" right="0.7" top="0.75" bottom="0.75" header="0.3" footer="0.3"/>
  <pageSetup paperSize="9" scale="84" orientation="landscape" copies="5" r:id="rId1"/>
  <rowBreaks count="1" manualBreakCount="1">
    <brk id="1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9EA4-5584-4544-8FEB-B05B184C3DAB}">
  <sheetPr codeName="Sheet17">
    <tabColor theme="9" tint="0.59999389629810485"/>
  </sheetPr>
  <dimension ref="A1:DU28"/>
  <sheetViews>
    <sheetView view="pageBreakPreview" topLeftCell="A7" zoomScaleNormal="100" zoomScaleSheetLayoutView="100" workbookViewId="0">
      <selection activeCell="CJ17" sqref="CJ17:CP17"/>
    </sheetView>
  </sheetViews>
  <sheetFormatPr defaultColWidth="8.125" defaultRowHeight="12"/>
  <cols>
    <col min="1" max="122" width="1.125" style="6" customWidth="1"/>
    <col min="123" max="16384" width="8.125" style="6"/>
  </cols>
  <sheetData>
    <row r="1" spans="1:125">
      <c r="A1" s="16" t="s">
        <v>121</v>
      </c>
    </row>
    <row r="2" spans="1:125" ht="14.25" customHeight="1"/>
    <row r="3" spans="1:125" ht="14.25" customHeight="1">
      <c r="B3" s="130" t="s">
        <v>236</v>
      </c>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row>
    <row r="4" spans="1:125" ht="14.25" customHeight="1">
      <c r="CO4" s="7"/>
      <c r="CP4" s="7"/>
    </row>
    <row r="5" spans="1:125" ht="16.149999999999999" customHeight="1">
      <c r="CC5" s="131" t="s">
        <v>64</v>
      </c>
      <c r="CD5" s="131"/>
      <c r="CE5" s="131"/>
      <c r="CF5" s="131"/>
      <c r="CG5" s="131"/>
      <c r="CH5" s="131"/>
      <c r="CI5" s="131"/>
      <c r="CJ5" s="132" t="str">
        <f>IF(基本情報入力シート!V7="","",基本情報入力シート!V7)</f>
        <v/>
      </c>
      <c r="CK5" s="132"/>
      <c r="CL5" s="132"/>
      <c r="CM5" s="132"/>
      <c r="CN5" s="132"/>
      <c r="CO5" s="132"/>
      <c r="CP5" s="132"/>
      <c r="CQ5" s="132"/>
      <c r="CR5" s="132"/>
      <c r="CS5" s="132"/>
      <c r="CT5" s="132"/>
      <c r="CU5" s="132"/>
      <c r="CV5" s="132"/>
      <c r="CW5" s="132"/>
      <c r="CX5" s="132"/>
      <c r="CY5" s="132"/>
      <c r="CZ5" s="132"/>
      <c r="DA5" s="132"/>
      <c r="DB5" s="132"/>
      <c r="DC5" s="132"/>
      <c r="DD5" s="132"/>
      <c r="DE5" s="132"/>
      <c r="DF5" s="132"/>
    </row>
    <row r="6" spans="1:125" ht="6.95" customHeight="1">
      <c r="CP6" s="8"/>
    </row>
    <row r="7" spans="1:125" ht="30" customHeight="1">
      <c r="B7" s="133" t="s">
        <v>15</v>
      </c>
      <c r="C7" s="134"/>
      <c r="D7" s="134"/>
      <c r="E7" s="134"/>
      <c r="F7" s="134"/>
      <c r="G7" s="134"/>
      <c r="H7" s="134"/>
      <c r="I7" s="134"/>
      <c r="J7" s="134"/>
      <c r="K7" s="134"/>
      <c r="L7" s="134"/>
      <c r="M7" s="134"/>
      <c r="N7" s="133" t="s">
        <v>17</v>
      </c>
      <c r="O7" s="134"/>
      <c r="P7" s="134"/>
      <c r="Q7" s="134"/>
      <c r="R7" s="134"/>
      <c r="S7" s="134"/>
      <c r="T7" s="134"/>
      <c r="U7" s="134"/>
      <c r="V7" s="134"/>
      <c r="W7" s="134"/>
      <c r="X7" s="134"/>
      <c r="Y7" s="135"/>
      <c r="Z7" s="136" t="s">
        <v>122</v>
      </c>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6"/>
      <c r="BF7" s="136"/>
      <c r="BG7" s="136"/>
      <c r="BH7" s="136"/>
      <c r="BI7" s="136" t="s">
        <v>72</v>
      </c>
      <c r="BJ7" s="136"/>
      <c r="BK7" s="136"/>
      <c r="BL7" s="136"/>
      <c r="BM7" s="136"/>
      <c r="BN7" s="136"/>
      <c r="BO7" s="136"/>
      <c r="BP7" s="136"/>
      <c r="BQ7" s="136"/>
      <c r="BR7" s="136"/>
      <c r="BS7" s="136" t="s">
        <v>48</v>
      </c>
      <c r="BT7" s="136"/>
      <c r="BU7" s="136"/>
      <c r="BV7" s="136"/>
      <c r="BW7" s="136"/>
      <c r="BX7" s="136"/>
      <c r="BY7" s="136"/>
      <c r="BZ7" s="136"/>
      <c r="CA7" s="136"/>
      <c r="CB7" s="136"/>
      <c r="CC7" s="137" t="s">
        <v>73</v>
      </c>
      <c r="CD7" s="136"/>
      <c r="CE7" s="136"/>
      <c r="CF7" s="136"/>
      <c r="CG7" s="136"/>
      <c r="CH7" s="136"/>
      <c r="CI7" s="136"/>
      <c r="CJ7" s="136"/>
      <c r="CK7" s="136"/>
      <c r="CL7" s="136"/>
      <c r="CM7" s="136" t="s">
        <v>68</v>
      </c>
      <c r="CN7" s="136"/>
      <c r="CO7" s="136"/>
      <c r="CP7" s="136"/>
      <c r="CQ7" s="136"/>
      <c r="CR7" s="136"/>
      <c r="CS7" s="136"/>
      <c r="CT7" s="136"/>
      <c r="CU7" s="136"/>
      <c r="CV7" s="136"/>
      <c r="CW7" s="136" t="s">
        <v>74</v>
      </c>
      <c r="CX7" s="136"/>
      <c r="CY7" s="136"/>
      <c r="CZ7" s="136"/>
      <c r="DA7" s="136"/>
      <c r="DB7" s="136"/>
      <c r="DC7" s="136"/>
      <c r="DD7" s="136"/>
      <c r="DE7" s="136"/>
      <c r="DF7" s="136"/>
    </row>
    <row r="8" spans="1:125" ht="90" customHeight="1">
      <c r="B8" s="141" t="str">
        <f>IF(基本情報入力シート!V18="","",基本情報入力シート!V18)</f>
        <v/>
      </c>
      <c r="C8" s="142"/>
      <c r="D8" s="142"/>
      <c r="E8" s="142"/>
      <c r="F8" s="142"/>
      <c r="G8" s="142"/>
      <c r="H8" s="142"/>
      <c r="I8" s="142"/>
      <c r="J8" s="142"/>
      <c r="K8" s="142"/>
      <c r="L8" s="142"/>
      <c r="M8" s="142"/>
      <c r="N8" s="141" t="str">
        <f>IF(基本情報入力シート!V20="","",基本情報入力シート!V20)</f>
        <v>訪問介護</v>
      </c>
      <c r="O8" s="142"/>
      <c r="P8" s="142"/>
      <c r="Q8" s="142"/>
      <c r="R8" s="142"/>
      <c r="S8" s="142"/>
      <c r="T8" s="142"/>
      <c r="U8" s="142"/>
      <c r="V8" s="142"/>
      <c r="W8" s="142"/>
      <c r="X8" s="142"/>
      <c r="Y8" s="201"/>
      <c r="Z8" s="146" t="str">
        <f>IF(基本情報入力シート!V21="","",基本情報入力シート!V21)</f>
        <v>別表第1の1　区分2　移動に片道20分以上の時間を要するサービ（特別地域加算対象地域内に所在する事業者が中山間地域等に居住する利用者を対象に行う場合）</v>
      </c>
      <c r="AA8" s="146"/>
      <c r="AB8" s="146"/>
      <c r="AC8" s="146"/>
      <c r="AD8" s="146"/>
      <c r="AE8" s="146"/>
      <c r="AF8" s="146"/>
      <c r="AG8" s="146"/>
      <c r="AH8" s="146"/>
      <c r="AI8" s="146"/>
      <c r="AJ8" s="146"/>
      <c r="AK8" s="146"/>
      <c r="AL8" s="146"/>
      <c r="AM8" s="146"/>
      <c r="AN8" s="146"/>
      <c r="AO8" s="146"/>
      <c r="AP8" s="146"/>
      <c r="AQ8" s="146"/>
      <c r="AR8" s="146"/>
      <c r="AS8" s="146"/>
      <c r="AT8" s="146"/>
      <c r="AU8" s="146"/>
      <c r="AV8" s="146"/>
      <c r="AW8" s="146"/>
      <c r="AX8" s="146"/>
      <c r="AY8" s="146"/>
      <c r="AZ8" s="146"/>
      <c r="BA8" s="146"/>
      <c r="BB8" s="146"/>
      <c r="BC8" s="146"/>
      <c r="BD8" s="146"/>
      <c r="BE8" s="146"/>
      <c r="BF8" s="146"/>
      <c r="BG8" s="146"/>
      <c r="BH8" s="146"/>
      <c r="BI8" s="202">
        <f>'(附表2)実施状況報告（４月）'!A70+'(附表2)実施状況報告（５月）'!A70+'(附表2)実施状況報告（６月）'!A70+'(附表2)実施状況報告（７月）'!A70+'(附表2)実施状況報告（８月）'!A70+'(附表2)実施状況報告（９月）'!A70+'(附表2)実施状況報告（１０月）'!A70+'(附表2)実施状況報告（１１月）'!A70+'(附表2)実施状況報告（１２月）'!A70+'(附表2)実施状況報告（１月）'!A70+'(附表2)実施状況報告（２月）'!A70+'(附表2)実施状況報告（３月）'!A70</f>
        <v>0</v>
      </c>
      <c r="BJ8" s="202"/>
      <c r="BK8" s="202"/>
      <c r="BL8" s="202"/>
      <c r="BM8" s="202"/>
      <c r="BN8" s="202"/>
      <c r="BO8" s="202"/>
      <c r="BP8" s="202"/>
      <c r="BQ8" s="202"/>
      <c r="BR8" s="202"/>
      <c r="BS8" s="203">
        <f>'(附表2)実施状況報告（４月）'!B70+'(附表2)実施状況報告（５月）'!B70+'(附表2)実施状況報告（６月）'!B70+'(附表2)実施状況報告（７月）'!B70+'(附表2)実施状況報告（８月）'!B70+'(附表2)実施状況報告（９月）'!B70+'(附表2)実施状況報告（１０月）'!B70+'(附表2)実施状況報告（１１月）'!B70+'(附表2)実施状況報告（１２月）'!B70+'(附表2)実施状況報告（１月）'!B70+'(附表2)実施状況報告（２月）'!B70+'(附表2)実施状況報告（３月）'!B70</f>
        <v>0</v>
      </c>
      <c r="BT8" s="204"/>
      <c r="BU8" s="204"/>
      <c r="BV8" s="204"/>
      <c r="BW8" s="204"/>
      <c r="BX8" s="204"/>
      <c r="BY8" s="204"/>
      <c r="BZ8" s="204"/>
      <c r="CA8" s="204"/>
      <c r="CB8" s="205"/>
      <c r="CC8" s="203">
        <f>'(附表2)実施状況報告（４月）'!C70+'(附表2)実施状況報告（５月）'!C70+'(附表2)実施状況報告（６月）'!C70+'(附表2)実施状況報告（７月）'!C70+'(附表2)実施状況報告（８月）'!C70+'(附表2)実施状況報告（９月）'!C70+'(附表2)実施状況報告（１０月）'!C70+'(附表2)実施状況報告（１１月）'!C70+'(附表2)実施状況報告（１２月）'!C70+'(附表2)実施状況報告（１月）'!C70+'(附表2)実施状況報告（２月）'!C70+'(附表2)実施状況報告（３月）'!C70</f>
        <v>0</v>
      </c>
      <c r="CD8" s="204"/>
      <c r="CE8" s="204"/>
      <c r="CF8" s="204"/>
      <c r="CG8" s="204"/>
      <c r="CH8" s="204"/>
      <c r="CI8" s="204"/>
      <c r="CJ8" s="204"/>
      <c r="CK8" s="204"/>
      <c r="CL8" s="205"/>
      <c r="CM8" s="203">
        <f>'(附表2)実施状況報告（４月）'!D70+'(附表2)実施状況報告（５月）'!D70+'(附表2)実施状況報告（６月）'!D70+'(附表2)実施状況報告（７月）'!D70+'(附表2)実施状況報告（８月）'!D70+'(附表2)実施状況報告（９月）'!D70+'(附表2)実施状況報告（１０月）'!D70+'(附表2)実施状況報告（１１月）'!D70+'(附表2)実施状況報告（１２月）'!D70+'(附表2)実施状況報告（１月）'!D70+'(附表2)実施状況報告（２月）'!D70+'(附表2)実施状況報告（３月）'!D70</f>
        <v>0</v>
      </c>
      <c r="CN8" s="204"/>
      <c r="CO8" s="204"/>
      <c r="CP8" s="204"/>
      <c r="CQ8" s="204"/>
      <c r="CR8" s="204"/>
      <c r="CS8" s="204"/>
      <c r="CT8" s="204"/>
      <c r="CU8" s="204"/>
      <c r="CV8" s="205"/>
      <c r="CW8" s="202">
        <f>ROUNDDOWN(CM8,-3)</f>
        <v>0</v>
      </c>
      <c r="CX8" s="202"/>
      <c r="CY8" s="202"/>
      <c r="CZ8" s="202"/>
      <c r="DA8" s="202"/>
      <c r="DB8" s="202"/>
      <c r="DC8" s="202"/>
      <c r="DD8" s="202"/>
      <c r="DE8" s="202"/>
      <c r="DF8" s="202"/>
      <c r="DT8" s="17"/>
      <c r="DU8" s="17"/>
    </row>
    <row r="9" spans="1:125" ht="6.95" customHeight="1"/>
    <row r="10" spans="1:125" ht="15" customHeight="1">
      <c r="B10" s="6" t="s">
        <v>79</v>
      </c>
      <c r="DT10" s="17"/>
      <c r="DU10" s="17"/>
    </row>
    <row r="11" spans="1:125" ht="6.95" customHeight="1"/>
    <row r="12" spans="1:125" ht="16.7" customHeight="1">
      <c r="A12" s="18" t="s">
        <v>123</v>
      </c>
    </row>
    <row r="13" spans="1:125" ht="20.100000000000001" customHeight="1">
      <c r="B13" s="9" t="s">
        <v>124</v>
      </c>
      <c r="BJ13" s="131" t="s">
        <v>64</v>
      </c>
      <c r="BK13" s="131"/>
      <c r="BL13" s="131"/>
      <c r="BM13" s="131"/>
      <c r="BN13" s="131"/>
      <c r="BO13" s="131"/>
      <c r="BP13" s="131"/>
      <c r="BQ13" s="132" t="str">
        <f>IF(基本情報入力シート!V7="","",基本情報入力シート!V7)</f>
        <v/>
      </c>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row>
    <row r="14" spans="1:125" ht="16.149999999999999" customHeight="1">
      <c r="BJ14" s="134" t="s">
        <v>15</v>
      </c>
      <c r="BK14" s="134"/>
      <c r="BL14" s="134"/>
      <c r="BM14" s="134"/>
      <c r="BN14" s="134"/>
      <c r="BO14" s="134"/>
      <c r="BP14" s="134"/>
      <c r="BQ14" s="132" t="str">
        <f>IF(基本情報入力シート!V18="","",基本情報入力シート!V18)</f>
        <v/>
      </c>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row>
    <row r="15" spans="1:125" ht="6.95" customHeight="1"/>
    <row r="16" spans="1:125" ht="30" customHeight="1">
      <c r="B16" s="126" t="s">
        <v>19</v>
      </c>
      <c r="C16" s="126"/>
      <c r="D16" s="126"/>
      <c r="E16" s="126"/>
      <c r="F16" s="126"/>
      <c r="G16" s="126"/>
      <c r="H16" s="122" t="s">
        <v>75</v>
      </c>
      <c r="I16" s="122"/>
      <c r="J16" s="122"/>
      <c r="K16" s="122"/>
      <c r="L16" s="122"/>
      <c r="M16" s="122"/>
      <c r="N16" s="122"/>
      <c r="O16" s="123" t="s">
        <v>76</v>
      </c>
      <c r="P16" s="123"/>
      <c r="Q16" s="123"/>
      <c r="R16" s="123"/>
      <c r="S16" s="123"/>
      <c r="T16" s="123"/>
      <c r="U16" s="124"/>
      <c r="V16" s="125" t="s">
        <v>19</v>
      </c>
      <c r="W16" s="126"/>
      <c r="X16" s="126"/>
      <c r="Y16" s="126"/>
      <c r="Z16" s="126"/>
      <c r="AA16" s="126"/>
      <c r="AB16" s="122" t="s">
        <v>75</v>
      </c>
      <c r="AC16" s="122"/>
      <c r="AD16" s="122"/>
      <c r="AE16" s="122"/>
      <c r="AF16" s="122"/>
      <c r="AG16" s="122"/>
      <c r="AH16" s="122"/>
      <c r="AI16" s="123" t="s">
        <v>76</v>
      </c>
      <c r="AJ16" s="123"/>
      <c r="AK16" s="123"/>
      <c r="AL16" s="123"/>
      <c r="AM16" s="123"/>
      <c r="AN16" s="123"/>
      <c r="AO16" s="124"/>
      <c r="AP16" s="125" t="s">
        <v>19</v>
      </c>
      <c r="AQ16" s="126"/>
      <c r="AR16" s="126"/>
      <c r="AS16" s="126"/>
      <c r="AT16" s="126"/>
      <c r="AU16" s="126"/>
      <c r="AV16" s="122" t="s">
        <v>75</v>
      </c>
      <c r="AW16" s="122"/>
      <c r="AX16" s="122"/>
      <c r="AY16" s="122"/>
      <c r="AZ16" s="122"/>
      <c r="BA16" s="122"/>
      <c r="BB16" s="122"/>
      <c r="BC16" s="123" t="s">
        <v>76</v>
      </c>
      <c r="BD16" s="123"/>
      <c r="BE16" s="123"/>
      <c r="BF16" s="123"/>
      <c r="BG16" s="123"/>
      <c r="BH16" s="123"/>
      <c r="BI16" s="124"/>
      <c r="BJ16" s="127" t="s">
        <v>19</v>
      </c>
      <c r="BK16" s="128"/>
      <c r="BL16" s="128"/>
      <c r="BM16" s="128"/>
      <c r="BN16" s="128"/>
      <c r="BO16" s="129"/>
      <c r="BP16" s="122" t="s">
        <v>75</v>
      </c>
      <c r="BQ16" s="122"/>
      <c r="BR16" s="122"/>
      <c r="BS16" s="122"/>
      <c r="BT16" s="122"/>
      <c r="BU16" s="122"/>
      <c r="BV16" s="122"/>
      <c r="BW16" s="123" t="s">
        <v>76</v>
      </c>
      <c r="BX16" s="123"/>
      <c r="BY16" s="123"/>
      <c r="BZ16" s="123"/>
      <c r="CA16" s="123"/>
      <c r="CB16" s="123"/>
      <c r="CC16" s="124"/>
      <c r="CD16" s="127" t="s">
        <v>19</v>
      </c>
      <c r="CE16" s="128"/>
      <c r="CF16" s="128"/>
      <c r="CG16" s="128"/>
      <c r="CH16" s="128"/>
      <c r="CI16" s="129"/>
      <c r="CJ16" s="122" t="s">
        <v>75</v>
      </c>
      <c r="CK16" s="122"/>
      <c r="CL16" s="122"/>
      <c r="CM16" s="122"/>
      <c r="CN16" s="122"/>
      <c r="CO16" s="122"/>
      <c r="CP16" s="122"/>
      <c r="CQ16" s="123" t="s">
        <v>76</v>
      </c>
      <c r="CR16" s="123"/>
      <c r="CS16" s="123"/>
      <c r="CT16" s="123"/>
      <c r="CU16" s="123"/>
      <c r="CV16" s="123"/>
      <c r="CW16" s="123"/>
    </row>
    <row r="17" spans="2:101" ht="20.100000000000001" customHeight="1">
      <c r="B17" s="126" t="s">
        <v>188</v>
      </c>
      <c r="C17" s="126"/>
      <c r="D17" s="126"/>
      <c r="E17" s="126"/>
      <c r="F17" s="126"/>
      <c r="G17" s="126"/>
      <c r="H17" s="119">
        <f>'(附表2)実施状況報告（４月）'!R3+'(附表2)実施状況報告（５月）'!R3+'(附表2)実施状況報告（６月）'!R3+'(附表2)実施状況報告（７月）'!R3+'(附表2)実施状況報告（８月）'!R3+'(附表2)実施状況報告（９月）'!R3+'(附表2)実施状況報告（１０月）'!R3+'(附表2)実施状況報告（１１月）'!R3+'(附表2)実施状況報告（１２月）'!R3+'(附表2)実施状況報告（１月）'!R3+'(附表2)実施状況報告（２月）'!R3+'(附表2)実施状況報告（３月）'!R3</f>
        <v>0</v>
      </c>
      <c r="I17" s="119"/>
      <c r="J17" s="119"/>
      <c r="K17" s="119"/>
      <c r="L17" s="119"/>
      <c r="M17" s="119"/>
      <c r="N17" s="119"/>
      <c r="O17" s="119">
        <f>'(附表2)実施状況報告（４月）'!S3+'(附表2)実施状況報告（５月）'!S3+'(附表2)実施状況報告（６月）'!S3+'(附表2)実施状況報告（７月）'!S3+'(附表2)実施状況報告（８月）'!S3+'(附表2)実施状況報告（９月）'!S3+'(附表2)実施状況報告（１０月）'!S3+'(附表2)実施状況報告（１１月）'!S3+'(附表2)実施状況報告（１２月）'!S3+'(附表2)実施状況報告（１月）'!S3+'(附表2)実施状況報告（２月）'!S3+'(附表2)実施状況報告（３月）'!S3</f>
        <v>0</v>
      </c>
      <c r="P17" s="119"/>
      <c r="Q17" s="119"/>
      <c r="R17" s="119"/>
      <c r="S17" s="119"/>
      <c r="T17" s="119"/>
      <c r="U17" s="113"/>
      <c r="V17" s="110" t="s">
        <v>198</v>
      </c>
      <c r="W17" s="111"/>
      <c r="X17" s="111"/>
      <c r="Y17" s="111"/>
      <c r="Z17" s="111"/>
      <c r="AA17" s="112"/>
      <c r="AB17" s="113">
        <f>'(附表2)実施状況報告（４月）'!R13+'(附表2)実施状況報告（５月）'!R13+'(附表2)実施状況報告（６月）'!R13+'(附表2)実施状況報告（７月）'!R13+'(附表2)実施状況報告（８月）'!R13+'(附表2)実施状況報告（９月）'!R13+'(附表2)実施状況報告（１０月）'!R13+'(附表2)実施状況報告（１１月）'!R13+'(附表2)実施状況報告（１２月）'!R13+'(附表2)実施状況報告（１月）'!R13+'(附表2)実施状況報告（２月）'!R13+'(附表2)実施状況報告（３月）'!R13</f>
        <v>0</v>
      </c>
      <c r="AC17" s="114"/>
      <c r="AD17" s="114"/>
      <c r="AE17" s="114"/>
      <c r="AF17" s="114"/>
      <c r="AG17" s="114"/>
      <c r="AH17" s="115"/>
      <c r="AI17" s="113">
        <f>'(附表2)実施状況報告（４月）'!S13+'(附表2)実施状況報告（５月）'!S13+'(附表2)実施状況報告（６月）'!S13+'(附表2)実施状況報告（７月）'!S13+'(附表2)実施状況報告（８月）'!S13+'(附表2)実施状況報告（９月）'!S13+'(附表2)実施状況報告（１０月）'!S13+'(附表2)実施状況報告（１１月）'!S13+'(附表2)実施状況報告（１２月）'!S13+'(附表2)実施状況報告（１月）'!S13+'(附表2)実施状況報告（２月）'!S13+'(附表2)実施状況報告（３月）'!S13</f>
        <v>0</v>
      </c>
      <c r="AJ17" s="114"/>
      <c r="AK17" s="114"/>
      <c r="AL17" s="114"/>
      <c r="AM17" s="114"/>
      <c r="AN17" s="114"/>
      <c r="AO17" s="114"/>
      <c r="AP17" s="116" t="s">
        <v>207</v>
      </c>
      <c r="AQ17" s="117"/>
      <c r="AR17" s="117"/>
      <c r="AS17" s="117"/>
      <c r="AT17" s="117"/>
      <c r="AU17" s="118"/>
      <c r="AV17" s="119">
        <f>'(附表2)実施状況報告（４月）'!R23+'(附表2)実施状況報告（５月）'!R23+'(附表2)実施状況報告（６月）'!R23+'(附表2)実施状況報告（７月）'!R23+'(附表2)実施状況報告（８月）'!R23+'(附表2)実施状況報告（９月）'!R23+'(附表2)実施状況報告（１０月）'!R23+'(附表2)実施状況報告（１１月）'!R23+'(附表2)実施状況報告（１２月）'!R23+'(附表2)実施状況報告（１月）'!R23+'(附表2)実施状況報告（２月）'!R23+'(附表2)実施状況報告（３月）'!R23</f>
        <v>0</v>
      </c>
      <c r="AW17" s="119"/>
      <c r="AX17" s="119"/>
      <c r="AY17" s="119"/>
      <c r="AZ17" s="119"/>
      <c r="BA17" s="119"/>
      <c r="BB17" s="119"/>
      <c r="BC17" s="119">
        <f>'(附表2)実施状況報告（４月）'!S23+'(附表2)実施状況報告（５月）'!S23+'(附表2)実施状況報告（６月）'!S23+'(附表2)実施状況報告（７月）'!S23+'(附表2)実施状況報告（８月）'!S23+'(附表2)実施状況報告（９月）'!S23+'(附表2)実施状況報告（１０月）'!S23+'(附表2)実施状況報告（１１月）'!S23+'(附表2)実施状況報告（１２月）'!S23+'(附表2)実施状況報告（１月）'!S23+'(附表2)実施状況報告（２月）'!S23+'(附表2)実施状況報告（３月）'!S23</f>
        <v>0</v>
      </c>
      <c r="BD17" s="119"/>
      <c r="BE17" s="119"/>
      <c r="BF17" s="119"/>
      <c r="BG17" s="119"/>
      <c r="BH17" s="119"/>
      <c r="BI17" s="113"/>
      <c r="BJ17" s="116" t="s">
        <v>217</v>
      </c>
      <c r="BK17" s="117"/>
      <c r="BL17" s="117"/>
      <c r="BM17" s="117"/>
      <c r="BN17" s="117"/>
      <c r="BO17" s="118"/>
      <c r="BP17" s="119">
        <f>'(附表2)実施状況報告（４月）'!R33+'(附表2)実施状況報告（５月）'!R33+'(附表2)実施状況報告（６月）'!R33+'(附表2)実施状況報告（７月）'!R33+'(附表2)実施状況報告（８月）'!R33+'(附表2)実施状況報告（９月）'!R33+'(附表2)実施状況報告（１０月）'!R33+'(附表2)実施状況報告（１１月）'!R33+'(附表2)実施状況報告（１２月）'!R33+'(附表2)実施状況報告（１月）'!R33+'(附表2)実施状況報告（２月）'!R33+'(附表2)実施状況報告（３月）'!R33</f>
        <v>0</v>
      </c>
      <c r="BQ17" s="119"/>
      <c r="BR17" s="119"/>
      <c r="BS17" s="119"/>
      <c r="BT17" s="119"/>
      <c r="BU17" s="119"/>
      <c r="BV17" s="119"/>
      <c r="BW17" s="119">
        <f>'(附表2)実施状況報告（４月）'!S33+'(附表2)実施状況報告（５月）'!S33+'(附表2)実施状況報告（６月）'!S33+'(附表2)実施状況報告（７月）'!S33+'(附表2)実施状況報告（８月）'!S33+'(附表2)実施状況報告（９月）'!S33+'(附表2)実施状況報告（１０月）'!S33+'(附表2)実施状況報告（１１月）'!S33+'(附表2)実施状況報告（１２月）'!S33+'(附表2)実施状況報告（１月）'!S33+'(附表2)実施状況報告（２月）'!S33+'(附表2)実施状況報告（３月）'!S33</f>
        <v>0</v>
      </c>
      <c r="BX17" s="119"/>
      <c r="BY17" s="119"/>
      <c r="BZ17" s="119"/>
      <c r="CA17" s="119"/>
      <c r="CB17" s="119"/>
      <c r="CC17" s="113"/>
      <c r="CD17" s="116" t="s">
        <v>228</v>
      </c>
      <c r="CE17" s="117"/>
      <c r="CF17" s="117"/>
      <c r="CG17" s="117"/>
      <c r="CH17" s="117"/>
      <c r="CI17" s="118"/>
      <c r="CJ17" s="119">
        <f>'(附表2)実施状況報告（４月）'!R43+'(附表2)実施状況報告（５月）'!R43+'(附表2)実施状況報告（６月）'!R43+'(附表2)実施状況報告（７月）'!R43+'(附表2)実施状況報告（８月）'!R43+'(附表2)実施状況報告（９月）'!R43+'(附表2)実施状況報告（１０月）'!R43+'(附表2)実施状況報告（１１月）'!R43+'(附表2)実施状況報告（１２月）'!R43+'(附表2)実施状況報告（１月）'!R43+'(附表2)実施状況報告（２月）'!R43+'(附表2)実施状況報告（３月）'!R43</f>
        <v>0</v>
      </c>
      <c r="CK17" s="119"/>
      <c r="CL17" s="119"/>
      <c r="CM17" s="119"/>
      <c r="CN17" s="119"/>
      <c r="CO17" s="119"/>
      <c r="CP17" s="119"/>
      <c r="CQ17" s="119">
        <f>'(附表2)実施状況報告（４月）'!S43+'(附表2)実施状況報告（５月）'!S43+'(附表2)実施状況報告（６月）'!S43+'(附表2)実施状況報告（７月）'!S43+'(附表2)実施状況報告（８月）'!S43+'(附表2)実施状況報告（９月）'!S43+'(附表2)実施状況報告（１０月）'!S43+'(附表2)実施状況報告（１１月）'!S43+'(附表2)実施状況報告（１２月）'!S43+'(附表2)実施状況報告（１月）'!S43+'(附表2)実施状況報告（２月）'!S43+'(附表2)実施状況報告（３月）'!S43</f>
        <v>0</v>
      </c>
      <c r="CR17" s="119"/>
      <c r="CS17" s="119"/>
      <c r="CT17" s="119"/>
      <c r="CU17" s="119"/>
      <c r="CV17" s="119"/>
      <c r="CW17" s="119"/>
    </row>
    <row r="18" spans="2:101" ht="20.100000000000001" customHeight="1">
      <c r="B18" s="126" t="s">
        <v>189</v>
      </c>
      <c r="C18" s="126"/>
      <c r="D18" s="126"/>
      <c r="E18" s="126"/>
      <c r="F18" s="126"/>
      <c r="G18" s="126"/>
      <c r="H18" s="119">
        <f>'(附表2)実施状況報告（４月）'!R4+'(附表2)実施状況報告（５月）'!R4+'(附表2)実施状況報告（６月）'!R4+'(附表2)実施状況報告（７月）'!R4+'(附表2)実施状況報告（８月）'!R4+'(附表2)実施状況報告（９月）'!R4+'(附表2)実施状況報告（１０月）'!R4+'(附表2)実施状況報告（１１月）'!R4+'(附表2)実施状況報告（１２月）'!R4+'(附表2)実施状況報告（１月）'!R4+'(附表2)実施状況報告（２月）'!R4+'(附表2)実施状況報告（３月）'!R4</f>
        <v>0</v>
      </c>
      <c r="I18" s="119"/>
      <c r="J18" s="119"/>
      <c r="K18" s="119"/>
      <c r="L18" s="119"/>
      <c r="M18" s="119"/>
      <c r="N18" s="119"/>
      <c r="O18" s="119">
        <f>'(附表2)実施状況報告（４月）'!S4+'(附表2)実施状況報告（５月）'!S4+'(附表2)実施状況報告（６月）'!S4+'(附表2)実施状況報告（７月）'!S4+'(附表2)実施状況報告（８月）'!S4+'(附表2)実施状況報告（９月）'!S4+'(附表2)実施状況報告（１０月）'!S4+'(附表2)実施状況報告（１１月）'!S4+'(附表2)実施状況報告（１２月）'!S4+'(附表2)実施状況報告（１月）'!S4+'(附表2)実施状況報告（２月）'!S4+'(附表2)実施状況報告（３月）'!S4</f>
        <v>0</v>
      </c>
      <c r="P18" s="119"/>
      <c r="Q18" s="119"/>
      <c r="R18" s="119"/>
      <c r="S18" s="119"/>
      <c r="T18" s="119"/>
      <c r="U18" s="113"/>
      <c r="V18" s="110" t="s">
        <v>237</v>
      </c>
      <c r="W18" s="111"/>
      <c r="X18" s="111"/>
      <c r="Y18" s="111"/>
      <c r="Z18" s="111"/>
      <c r="AA18" s="112"/>
      <c r="AB18" s="113">
        <f>'(附表2)実施状況報告（４月）'!R14+'(附表2)実施状況報告（５月）'!R14+'(附表2)実施状況報告（６月）'!R14+'(附表2)実施状況報告（７月）'!R14+'(附表2)実施状況報告（８月）'!R14+'(附表2)実施状況報告（９月）'!R14+'(附表2)実施状況報告（１０月）'!R14+'(附表2)実施状況報告（１１月）'!R14+'(附表2)実施状況報告（１２月）'!R14+'(附表2)実施状況報告（１月）'!R14+'(附表2)実施状況報告（２月）'!R14+'(附表2)実施状況報告（３月）'!R14</f>
        <v>0</v>
      </c>
      <c r="AC18" s="114"/>
      <c r="AD18" s="114"/>
      <c r="AE18" s="114"/>
      <c r="AF18" s="114"/>
      <c r="AG18" s="114"/>
      <c r="AH18" s="115"/>
      <c r="AI18" s="113">
        <f>'(附表2)実施状況報告（４月）'!S14+'(附表2)実施状況報告（５月）'!S14+'(附表2)実施状況報告（６月）'!S14+'(附表2)実施状況報告（７月）'!S14+'(附表2)実施状況報告（８月）'!S14+'(附表2)実施状況報告（９月）'!S14+'(附表2)実施状況報告（１０月）'!S14+'(附表2)実施状況報告（１１月）'!S14+'(附表2)実施状況報告（１２月）'!S14+'(附表2)実施状況報告（１月）'!S14+'(附表2)実施状況報告（２月）'!S14+'(附表2)実施状況報告（３月）'!S14</f>
        <v>0</v>
      </c>
      <c r="AJ18" s="114"/>
      <c r="AK18" s="114"/>
      <c r="AL18" s="114"/>
      <c r="AM18" s="114"/>
      <c r="AN18" s="114"/>
      <c r="AO18" s="114"/>
      <c r="AP18" s="116" t="s">
        <v>208</v>
      </c>
      <c r="AQ18" s="117"/>
      <c r="AR18" s="117"/>
      <c r="AS18" s="117"/>
      <c r="AT18" s="117"/>
      <c r="AU18" s="118"/>
      <c r="AV18" s="119">
        <f>'(附表2)実施状況報告（４月）'!R24+'(附表2)実施状況報告（５月）'!R24+'(附表2)実施状況報告（６月）'!R24+'(附表2)実施状況報告（７月）'!R24+'(附表2)実施状況報告（８月）'!R24+'(附表2)実施状況報告（９月）'!R24+'(附表2)実施状況報告（１０月）'!R24+'(附表2)実施状況報告（１１月）'!R24+'(附表2)実施状況報告（１２月）'!R24+'(附表2)実施状況報告（１月）'!R24+'(附表2)実施状況報告（２月）'!R24+'(附表2)実施状況報告（３月）'!R24</f>
        <v>0</v>
      </c>
      <c r="AW18" s="119"/>
      <c r="AX18" s="119"/>
      <c r="AY18" s="119"/>
      <c r="AZ18" s="119"/>
      <c r="BA18" s="119"/>
      <c r="BB18" s="119"/>
      <c r="BC18" s="119">
        <f>'(附表2)実施状況報告（４月）'!S24+'(附表2)実施状況報告（５月）'!S24+'(附表2)実施状況報告（６月）'!S24+'(附表2)実施状況報告（７月）'!S24+'(附表2)実施状況報告（８月）'!S24+'(附表2)実施状況報告（９月）'!S24+'(附表2)実施状況報告（１０月）'!S24+'(附表2)実施状況報告（１１月）'!S24+'(附表2)実施状況報告（１２月）'!S24+'(附表2)実施状況報告（１月）'!S24+'(附表2)実施状況報告（２月）'!S24+'(附表2)実施状況報告（３月）'!S24</f>
        <v>0</v>
      </c>
      <c r="BD18" s="119"/>
      <c r="BE18" s="119"/>
      <c r="BF18" s="119"/>
      <c r="BG18" s="119"/>
      <c r="BH18" s="119"/>
      <c r="BI18" s="113"/>
      <c r="BJ18" s="116" t="s">
        <v>218</v>
      </c>
      <c r="BK18" s="117"/>
      <c r="BL18" s="117"/>
      <c r="BM18" s="117"/>
      <c r="BN18" s="117"/>
      <c r="BO18" s="118"/>
      <c r="BP18" s="119">
        <f>'(附表2)実施状況報告（４月）'!R34+'(附表2)実施状況報告（５月）'!R34+'(附表2)実施状況報告（６月）'!R34+'(附表2)実施状況報告（７月）'!R34+'(附表2)実施状況報告（８月）'!R34+'(附表2)実施状況報告（９月）'!R34+'(附表2)実施状況報告（１０月）'!R34+'(附表2)実施状況報告（１１月）'!R34+'(附表2)実施状況報告（１２月）'!R34+'(附表2)実施状況報告（１月）'!R34+'(附表2)実施状況報告（２月）'!R34+'(附表2)実施状況報告（３月）'!R34</f>
        <v>0</v>
      </c>
      <c r="BQ18" s="119"/>
      <c r="BR18" s="119"/>
      <c r="BS18" s="119"/>
      <c r="BT18" s="119"/>
      <c r="BU18" s="119"/>
      <c r="BV18" s="119"/>
      <c r="BW18" s="119">
        <f>'(附表2)実施状況報告（４月）'!S34+'(附表2)実施状況報告（５月）'!S34+'(附表2)実施状況報告（６月）'!S34+'(附表2)実施状況報告（７月）'!S34+'(附表2)実施状況報告（８月）'!S34+'(附表2)実施状況報告（９月）'!S34+'(附表2)実施状況報告（１０月）'!S34+'(附表2)実施状況報告（１１月）'!S34+'(附表2)実施状況報告（１２月）'!S34+'(附表2)実施状況報告（１月）'!S34+'(附表2)実施状況報告（２月）'!S34+'(附表2)実施状況報告（３月）'!S34</f>
        <v>0</v>
      </c>
      <c r="BX18" s="119"/>
      <c r="BY18" s="119"/>
      <c r="BZ18" s="119"/>
      <c r="CA18" s="119"/>
      <c r="CB18" s="119"/>
      <c r="CC18" s="113"/>
      <c r="CD18" s="116" t="s">
        <v>229</v>
      </c>
      <c r="CE18" s="117"/>
      <c r="CF18" s="117"/>
      <c r="CG18" s="117"/>
      <c r="CH18" s="117"/>
      <c r="CI18" s="118"/>
      <c r="CJ18" s="119">
        <f>'(附表2)実施状況報告（４月）'!R44+'(附表2)実施状況報告（５月）'!R44+'(附表2)実施状況報告（６月）'!R44+'(附表2)実施状況報告（７月）'!R44+'(附表2)実施状況報告（８月）'!R44+'(附表2)実施状況報告（９月）'!R44+'(附表2)実施状況報告（１０月）'!R44+'(附表2)実施状況報告（１１月）'!R44+'(附表2)実施状況報告（１２月）'!R44+'(附表2)実施状況報告（１月）'!R44+'(附表2)実施状況報告（２月）'!R44+'(附表2)実施状況報告（３月）'!R44</f>
        <v>0</v>
      </c>
      <c r="CK18" s="119"/>
      <c r="CL18" s="119"/>
      <c r="CM18" s="119"/>
      <c r="CN18" s="119"/>
      <c r="CO18" s="119"/>
      <c r="CP18" s="119"/>
      <c r="CQ18" s="119">
        <f>'(附表2)実施状況報告（４月）'!S44+'(附表2)実施状況報告（５月）'!S44+'(附表2)実施状況報告（６月）'!S44+'(附表2)実施状況報告（７月）'!S44+'(附表2)実施状況報告（８月）'!S44+'(附表2)実施状況報告（９月）'!S44+'(附表2)実施状況報告（１０月）'!S44+'(附表2)実施状況報告（１１月）'!S44+'(附表2)実施状況報告（１２月）'!S44+'(附表2)実施状況報告（１月）'!S44+'(附表2)実施状況報告（２月）'!S44+'(附表2)実施状況報告（３月）'!S44</f>
        <v>0</v>
      </c>
      <c r="CR18" s="119"/>
      <c r="CS18" s="119"/>
      <c r="CT18" s="119"/>
      <c r="CU18" s="119"/>
      <c r="CV18" s="119"/>
      <c r="CW18" s="119"/>
    </row>
    <row r="19" spans="2:101" ht="20.100000000000001" customHeight="1">
      <c r="B19" s="126" t="s">
        <v>190</v>
      </c>
      <c r="C19" s="126"/>
      <c r="D19" s="126"/>
      <c r="E19" s="126"/>
      <c r="F19" s="126"/>
      <c r="G19" s="126"/>
      <c r="H19" s="119">
        <f>'(附表2)実施状況報告（４月）'!R5+'(附表2)実施状況報告（５月）'!R5+'(附表2)実施状況報告（６月）'!R5+'(附表2)実施状況報告（７月）'!R5+'(附表2)実施状況報告（８月）'!R5+'(附表2)実施状況報告（９月）'!R5+'(附表2)実施状況報告（１０月）'!R5+'(附表2)実施状況報告（１１月）'!R5+'(附表2)実施状況報告（１２月）'!R5+'(附表2)実施状況報告（１月）'!R5+'(附表2)実施状況報告（２月）'!R5+'(附表2)実施状況報告（３月）'!R5</f>
        <v>0</v>
      </c>
      <c r="I19" s="119"/>
      <c r="J19" s="119"/>
      <c r="K19" s="119"/>
      <c r="L19" s="119"/>
      <c r="M19" s="119"/>
      <c r="N19" s="119"/>
      <c r="O19" s="119">
        <f>'(附表2)実施状況報告（４月）'!S5+'(附表2)実施状況報告（５月）'!S5+'(附表2)実施状況報告（６月）'!S5+'(附表2)実施状況報告（７月）'!S5+'(附表2)実施状況報告（８月）'!S5+'(附表2)実施状況報告（９月）'!S5+'(附表2)実施状況報告（１０月）'!S5+'(附表2)実施状況報告（１１月）'!S5+'(附表2)実施状況報告（１２月）'!S5+'(附表2)実施状況報告（１月）'!S5+'(附表2)実施状況報告（２月）'!S5+'(附表2)実施状況報告（３月）'!S5</f>
        <v>0</v>
      </c>
      <c r="P19" s="119"/>
      <c r="Q19" s="119"/>
      <c r="R19" s="119"/>
      <c r="S19" s="119"/>
      <c r="T19" s="119"/>
      <c r="U19" s="113"/>
      <c r="V19" s="110" t="s">
        <v>199</v>
      </c>
      <c r="W19" s="111"/>
      <c r="X19" s="111"/>
      <c r="Y19" s="111"/>
      <c r="Z19" s="111"/>
      <c r="AA19" s="112"/>
      <c r="AB19" s="113">
        <f>'(附表2)実施状況報告（４月）'!R15+'(附表2)実施状況報告（５月）'!R15+'(附表2)実施状況報告（６月）'!R15+'(附表2)実施状況報告（７月）'!R15+'(附表2)実施状況報告（８月）'!R15+'(附表2)実施状況報告（９月）'!R15+'(附表2)実施状況報告（１０月）'!R15+'(附表2)実施状況報告（１１月）'!R15+'(附表2)実施状況報告（１２月）'!R15+'(附表2)実施状況報告（１月）'!R15+'(附表2)実施状況報告（２月）'!R15+'(附表2)実施状況報告（３月）'!R15</f>
        <v>0</v>
      </c>
      <c r="AC19" s="114"/>
      <c r="AD19" s="114"/>
      <c r="AE19" s="114"/>
      <c r="AF19" s="114"/>
      <c r="AG19" s="114"/>
      <c r="AH19" s="115"/>
      <c r="AI19" s="113">
        <f>'(附表2)実施状況報告（４月）'!S15+'(附表2)実施状況報告（５月）'!S15+'(附表2)実施状況報告（６月）'!S15+'(附表2)実施状況報告（７月）'!S15+'(附表2)実施状況報告（８月）'!S15+'(附表2)実施状況報告（９月）'!S15+'(附表2)実施状況報告（１０月）'!S15+'(附表2)実施状況報告（１１月）'!S15+'(附表2)実施状況報告（１２月）'!S15+'(附表2)実施状況報告（１月）'!S15+'(附表2)実施状況報告（２月）'!S15+'(附表2)実施状況報告（３月）'!S15</f>
        <v>0</v>
      </c>
      <c r="AJ19" s="114"/>
      <c r="AK19" s="114"/>
      <c r="AL19" s="114"/>
      <c r="AM19" s="114"/>
      <c r="AN19" s="114"/>
      <c r="AO19" s="114"/>
      <c r="AP19" s="116" t="s">
        <v>209</v>
      </c>
      <c r="AQ19" s="117"/>
      <c r="AR19" s="117"/>
      <c r="AS19" s="117"/>
      <c r="AT19" s="117"/>
      <c r="AU19" s="118"/>
      <c r="AV19" s="119">
        <f>'(附表2)実施状況報告（４月）'!R25+'(附表2)実施状況報告（５月）'!R25+'(附表2)実施状況報告（６月）'!R25+'(附表2)実施状況報告（７月）'!R25+'(附表2)実施状況報告（８月）'!R25+'(附表2)実施状況報告（９月）'!R25+'(附表2)実施状況報告（１０月）'!R25+'(附表2)実施状況報告（１１月）'!R25+'(附表2)実施状況報告（１２月）'!R25+'(附表2)実施状況報告（１月）'!R25+'(附表2)実施状況報告（２月）'!R25+'(附表2)実施状況報告（３月）'!R25</f>
        <v>0</v>
      </c>
      <c r="AW19" s="119"/>
      <c r="AX19" s="119"/>
      <c r="AY19" s="119"/>
      <c r="AZ19" s="119"/>
      <c r="BA19" s="119"/>
      <c r="BB19" s="119"/>
      <c r="BC19" s="119">
        <f>'(附表2)実施状況報告（４月）'!S25+'(附表2)実施状況報告（５月）'!S25+'(附表2)実施状況報告（６月）'!S25+'(附表2)実施状況報告（７月）'!S25+'(附表2)実施状況報告（８月）'!S25+'(附表2)実施状況報告（９月）'!S25+'(附表2)実施状況報告（１０月）'!S25+'(附表2)実施状況報告（１１月）'!S25+'(附表2)実施状況報告（１２月）'!S25+'(附表2)実施状況報告（１月）'!S25+'(附表2)実施状況報告（２月）'!S25+'(附表2)実施状況報告（３月）'!S25</f>
        <v>0</v>
      </c>
      <c r="BD19" s="119"/>
      <c r="BE19" s="119"/>
      <c r="BF19" s="119"/>
      <c r="BG19" s="119"/>
      <c r="BH19" s="119"/>
      <c r="BI19" s="113"/>
      <c r="BJ19" s="116" t="s">
        <v>219</v>
      </c>
      <c r="BK19" s="117"/>
      <c r="BL19" s="117"/>
      <c r="BM19" s="117"/>
      <c r="BN19" s="117"/>
      <c r="BO19" s="118"/>
      <c r="BP19" s="119">
        <f>'(附表2)実施状況報告（４月）'!R35+'(附表2)実施状況報告（５月）'!R35+'(附表2)実施状況報告（６月）'!R35+'(附表2)実施状況報告（７月）'!R35+'(附表2)実施状況報告（８月）'!R35+'(附表2)実施状況報告（９月）'!R35+'(附表2)実施状況報告（１０月）'!R35+'(附表2)実施状況報告（１１月）'!R35+'(附表2)実施状況報告（１２月）'!R35+'(附表2)実施状況報告（１月）'!R35+'(附表2)実施状況報告（２月）'!R35+'(附表2)実施状況報告（３月）'!R35</f>
        <v>0</v>
      </c>
      <c r="BQ19" s="119"/>
      <c r="BR19" s="119"/>
      <c r="BS19" s="119"/>
      <c r="BT19" s="119"/>
      <c r="BU19" s="119"/>
      <c r="BV19" s="119"/>
      <c r="BW19" s="119">
        <f>'(附表2)実施状況報告（４月）'!S35+'(附表2)実施状況報告（５月）'!S35+'(附表2)実施状況報告（６月）'!S35+'(附表2)実施状況報告（７月）'!S35+'(附表2)実施状況報告（８月）'!S35+'(附表2)実施状況報告（９月）'!S35+'(附表2)実施状況報告（１０月）'!S35+'(附表2)実施状況報告（１１月）'!S35+'(附表2)実施状況報告（１２月）'!S35+'(附表2)実施状況報告（１月）'!S35+'(附表2)実施状況報告（２月）'!S35+'(附表2)実施状況報告（３月）'!S35</f>
        <v>0</v>
      </c>
      <c r="BX19" s="119"/>
      <c r="BY19" s="119"/>
      <c r="BZ19" s="119"/>
      <c r="CA19" s="119"/>
      <c r="CB19" s="119"/>
      <c r="CC19" s="113"/>
      <c r="CD19" s="147" t="s">
        <v>230</v>
      </c>
      <c r="CE19" s="148"/>
      <c r="CF19" s="148"/>
      <c r="CG19" s="148"/>
      <c r="CH19" s="148"/>
      <c r="CI19" s="149"/>
      <c r="CJ19" s="109">
        <f>'(附表2)実施状況報告（４月）'!R45+'(附表2)実施状況報告（５月）'!R45+'(附表2)実施状況報告（６月）'!R45+'(附表2)実施状況報告（７月）'!R45+'(附表2)実施状況報告（８月）'!R45+'(附表2)実施状況報告（９月）'!R45+'(附表2)実施状況報告（１０月）'!R45+'(附表2)実施状況報告（１１月）'!R45+'(附表2)実施状況報告（１２月）'!R45+'(附表2)実施状況報告（１月）'!R45+'(附表2)実施状況報告（２月）'!R45+'(附表2)実施状況報告（３月）'!R45</f>
        <v>0</v>
      </c>
      <c r="CK19" s="109"/>
      <c r="CL19" s="109"/>
      <c r="CM19" s="109"/>
      <c r="CN19" s="109"/>
      <c r="CO19" s="109"/>
      <c r="CP19" s="109"/>
      <c r="CQ19" s="109">
        <f>'(附表2)実施状況報告（４月）'!S45+'(附表2)実施状況報告（５月）'!S45+'(附表2)実施状況報告（６月）'!S45+'(附表2)実施状況報告（７月）'!S45+'(附表2)実施状況報告（８月）'!S45+'(附表2)実施状況報告（９月）'!S45+'(附表2)実施状況報告（１０月）'!S45+'(附表2)実施状況報告（１１月）'!S45+'(附表2)実施状況報告（１２月）'!S45+'(附表2)実施状況報告（１月）'!S45+'(附表2)実施状況報告（２月）'!S45+'(附表2)実施状況報告（３月）'!S45</f>
        <v>0</v>
      </c>
      <c r="CR19" s="109"/>
      <c r="CS19" s="109"/>
      <c r="CT19" s="109"/>
      <c r="CU19" s="109"/>
      <c r="CV19" s="109"/>
      <c r="CW19" s="109"/>
    </row>
    <row r="20" spans="2:101" ht="20.100000000000001" customHeight="1">
      <c r="B20" s="126" t="s">
        <v>191</v>
      </c>
      <c r="C20" s="126"/>
      <c r="D20" s="126"/>
      <c r="E20" s="126"/>
      <c r="F20" s="126"/>
      <c r="G20" s="126"/>
      <c r="H20" s="119">
        <f>'(附表2)実施状況報告（４月）'!R6+'(附表2)実施状況報告（５月）'!R6+'(附表2)実施状況報告（６月）'!R6+'(附表2)実施状況報告（７月）'!R6+'(附表2)実施状況報告（８月）'!R6+'(附表2)実施状況報告（９月）'!R6+'(附表2)実施状況報告（１０月）'!R6+'(附表2)実施状況報告（１１月）'!R6+'(附表2)実施状況報告（１２月）'!R6+'(附表2)実施状況報告（１月）'!R6+'(附表2)実施状況報告（２月）'!R6+'(附表2)実施状況報告（３月）'!R6</f>
        <v>0</v>
      </c>
      <c r="I20" s="119"/>
      <c r="J20" s="119"/>
      <c r="K20" s="119"/>
      <c r="L20" s="119"/>
      <c r="M20" s="119"/>
      <c r="N20" s="119"/>
      <c r="O20" s="119">
        <f>'(附表2)実施状況報告（４月）'!S6+'(附表2)実施状況報告（５月）'!S6+'(附表2)実施状況報告（６月）'!S6+'(附表2)実施状況報告（７月）'!S6+'(附表2)実施状況報告（８月）'!S6+'(附表2)実施状況報告（９月）'!S6+'(附表2)実施状況報告（１０月）'!S6+'(附表2)実施状況報告（１１月）'!S6+'(附表2)実施状況報告（１２月）'!S6+'(附表2)実施状況報告（１月）'!S6+'(附表2)実施状況報告（２月）'!S6+'(附表2)実施状況報告（３月）'!S6</f>
        <v>0</v>
      </c>
      <c r="P20" s="119"/>
      <c r="Q20" s="119"/>
      <c r="R20" s="119"/>
      <c r="S20" s="119"/>
      <c r="T20" s="119"/>
      <c r="U20" s="113"/>
      <c r="V20" s="110" t="s">
        <v>200</v>
      </c>
      <c r="W20" s="111"/>
      <c r="X20" s="111"/>
      <c r="Y20" s="111"/>
      <c r="Z20" s="111"/>
      <c r="AA20" s="112"/>
      <c r="AB20" s="113">
        <f>'(附表2)実施状況報告（４月）'!R16+'(附表2)実施状況報告（５月）'!R16+'(附表2)実施状況報告（６月）'!R16+'(附表2)実施状況報告（７月）'!R16+'(附表2)実施状況報告（８月）'!R16+'(附表2)実施状況報告（９月）'!R16+'(附表2)実施状況報告（１０月）'!R16+'(附表2)実施状況報告（１１月）'!R16+'(附表2)実施状況報告（１２月）'!R16+'(附表2)実施状況報告（１月）'!R16+'(附表2)実施状況報告（２月）'!R16+'(附表2)実施状況報告（３月）'!R16</f>
        <v>0</v>
      </c>
      <c r="AC20" s="114"/>
      <c r="AD20" s="114"/>
      <c r="AE20" s="114"/>
      <c r="AF20" s="114"/>
      <c r="AG20" s="114"/>
      <c r="AH20" s="115"/>
      <c r="AI20" s="113">
        <f>'(附表2)実施状況報告（４月）'!S16+'(附表2)実施状況報告（５月）'!S16+'(附表2)実施状況報告（６月）'!S16+'(附表2)実施状況報告（７月）'!S16+'(附表2)実施状況報告（８月）'!S16+'(附表2)実施状況報告（９月）'!S16+'(附表2)実施状況報告（１０月）'!S16+'(附表2)実施状況報告（１１月）'!S16+'(附表2)実施状況報告（１２月）'!S16+'(附表2)実施状況報告（１月）'!S16+'(附表2)実施状況報告（２月）'!S16+'(附表2)実施状況報告（３月）'!S16</f>
        <v>0</v>
      </c>
      <c r="AJ20" s="114"/>
      <c r="AK20" s="114"/>
      <c r="AL20" s="114"/>
      <c r="AM20" s="114"/>
      <c r="AN20" s="114"/>
      <c r="AO20" s="114"/>
      <c r="AP20" s="116" t="s">
        <v>210</v>
      </c>
      <c r="AQ20" s="117"/>
      <c r="AR20" s="117"/>
      <c r="AS20" s="117"/>
      <c r="AT20" s="117"/>
      <c r="AU20" s="118"/>
      <c r="AV20" s="119">
        <f>'(附表2)実施状況報告（４月）'!R26+'(附表2)実施状況報告（５月）'!R26+'(附表2)実施状況報告（６月）'!R26+'(附表2)実施状況報告（７月）'!R26+'(附表2)実施状況報告（８月）'!R26+'(附表2)実施状況報告（９月）'!R26+'(附表2)実施状況報告（１０月）'!R26+'(附表2)実施状況報告（１１月）'!R26+'(附表2)実施状況報告（１２月）'!R26+'(附表2)実施状況報告（１月）'!R26+'(附表2)実施状況報告（２月）'!R26+'(附表2)実施状況報告（３月）'!R26</f>
        <v>0</v>
      </c>
      <c r="AW20" s="119"/>
      <c r="AX20" s="119"/>
      <c r="AY20" s="119"/>
      <c r="AZ20" s="119"/>
      <c r="BA20" s="119"/>
      <c r="BB20" s="119"/>
      <c r="BC20" s="119">
        <f>'(附表2)実施状況報告（４月）'!S26+'(附表2)実施状況報告（５月）'!S26+'(附表2)実施状況報告（６月）'!S26+'(附表2)実施状況報告（７月）'!S26+'(附表2)実施状況報告（８月）'!S26+'(附表2)実施状況報告（９月）'!S26+'(附表2)実施状況報告（１０月）'!S26+'(附表2)実施状況報告（１１月）'!S26+'(附表2)実施状況報告（１２月）'!S26+'(附表2)実施状況報告（１月）'!S26+'(附表2)実施状況報告（２月）'!S26+'(附表2)実施状況報告（３月）'!S26</f>
        <v>0</v>
      </c>
      <c r="BD20" s="119"/>
      <c r="BE20" s="119"/>
      <c r="BF20" s="119"/>
      <c r="BG20" s="119"/>
      <c r="BH20" s="119"/>
      <c r="BI20" s="113"/>
      <c r="BJ20" s="116" t="s">
        <v>220</v>
      </c>
      <c r="BK20" s="117"/>
      <c r="BL20" s="117"/>
      <c r="BM20" s="117"/>
      <c r="BN20" s="117"/>
      <c r="BO20" s="118"/>
      <c r="BP20" s="119">
        <f>'(附表2)実施状況報告（４月）'!R36+'(附表2)実施状況報告（５月）'!R36+'(附表2)実施状況報告（６月）'!R36+'(附表2)実施状況報告（７月）'!R36+'(附表2)実施状況報告（８月）'!R36+'(附表2)実施状況報告（９月）'!R36+'(附表2)実施状況報告（１０月）'!R36+'(附表2)実施状況報告（１１月）'!R36+'(附表2)実施状況報告（１２月）'!R36+'(附表2)実施状況報告（１月）'!R36+'(附表2)実施状況報告（２月）'!R36+'(附表2)実施状況報告（３月）'!R36</f>
        <v>0</v>
      </c>
      <c r="BQ20" s="119"/>
      <c r="BR20" s="119"/>
      <c r="BS20" s="119"/>
      <c r="BT20" s="119"/>
      <c r="BU20" s="119"/>
      <c r="BV20" s="119"/>
      <c r="BW20" s="119">
        <f>'(附表2)実施状況報告（４月）'!S36+'(附表2)実施状況報告（５月）'!S36+'(附表2)実施状況報告（６月）'!S36+'(附表2)実施状況報告（７月）'!S36+'(附表2)実施状況報告（８月）'!S36+'(附表2)実施状況報告（９月）'!S36+'(附表2)実施状況報告（１０月）'!S36+'(附表2)実施状況報告（１１月）'!S36+'(附表2)実施状況報告（１２月）'!S36+'(附表2)実施状況報告（１月）'!S36+'(附表2)実施状況報告（２月）'!S36+'(附表2)実施状況報告（３月）'!S36</f>
        <v>0</v>
      </c>
      <c r="BX20" s="119"/>
      <c r="BY20" s="119"/>
      <c r="BZ20" s="119"/>
      <c r="CA20" s="119"/>
      <c r="CB20" s="119"/>
      <c r="CC20" s="113"/>
      <c r="CD20" s="147" t="s">
        <v>231</v>
      </c>
      <c r="CE20" s="148"/>
      <c r="CF20" s="148"/>
      <c r="CG20" s="148"/>
      <c r="CH20" s="148"/>
      <c r="CI20" s="149"/>
      <c r="CJ20" s="109">
        <f>'(附表2)実施状況報告（４月）'!R46+'(附表2)実施状況報告（５月）'!R46+'(附表2)実施状況報告（６月）'!R46+'(附表2)実施状況報告（７月）'!R46+'(附表2)実施状況報告（８月）'!R46+'(附表2)実施状況報告（９月）'!R46+'(附表2)実施状況報告（１０月）'!R46+'(附表2)実施状況報告（１１月）'!R46+'(附表2)実施状況報告（１２月）'!R46+'(附表2)実施状況報告（１月）'!R46+'(附表2)実施状況報告（２月）'!R46+'(附表2)実施状況報告（３月）'!R46</f>
        <v>0</v>
      </c>
      <c r="CK20" s="109"/>
      <c r="CL20" s="109"/>
      <c r="CM20" s="109"/>
      <c r="CN20" s="109"/>
      <c r="CO20" s="109"/>
      <c r="CP20" s="109"/>
      <c r="CQ20" s="109">
        <f>'(附表2)実施状況報告（４月）'!S46+'(附表2)実施状況報告（５月）'!S46+'(附表2)実施状況報告（６月）'!S46+'(附表2)実施状況報告（７月）'!S46+'(附表2)実施状況報告（８月）'!S46+'(附表2)実施状況報告（９月）'!S46+'(附表2)実施状況報告（１０月）'!S46+'(附表2)実施状況報告（１１月）'!S46+'(附表2)実施状況報告（１２月）'!S46+'(附表2)実施状況報告（１月）'!S46+'(附表2)実施状況報告（２月）'!S46+'(附表2)実施状況報告（３月）'!S46</f>
        <v>0</v>
      </c>
      <c r="CR20" s="109"/>
      <c r="CS20" s="109"/>
      <c r="CT20" s="109"/>
      <c r="CU20" s="109"/>
      <c r="CV20" s="109"/>
      <c r="CW20" s="109"/>
    </row>
    <row r="21" spans="2:101" ht="20.100000000000001" customHeight="1" thickBot="1">
      <c r="B21" s="126" t="s">
        <v>192</v>
      </c>
      <c r="C21" s="126"/>
      <c r="D21" s="126"/>
      <c r="E21" s="126"/>
      <c r="F21" s="126"/>
      <c r="G21" s="126"/>
      <c r="H21" s="119">
        <f>'(附表2)実施状況報告（４月）'!R7+'(附表2)実施状況報告（５月）'!R7+'(附表2)実施状況報告（６月）'!R7+'(附表2)実施状況報告（７月）'!R7+'(附表2)実施状況報告（８月）'!R7+'(附表2)実施状況報告（９月）'!R7+'(附表2)実施状況報告（１０月）'!R7+'(附表2)実施状況報告（１１月）'!R7+'(附表2)実施状況報告（１２月）'!R7+'(附表2)実施状況報告（１月）'!R7+'(附表2)実施状況報告（２月）'!R7+'(附表2)実施状況報告（３月）'!R7</f>
        <v>0</v>
      </c>
      <c r="I21" s="119"/>
      <c r="J21" s="119"/>
      <c r="K21" s="119"/>
      <c r="L21" s="119"/>
      <c r="M21" s="119"/>
      <c r="N21" s="119"/>
      <c r="O21" s="119">
        <f>'(附表2)実施状況報告（４月）'!S7+'(附表2)実施状況報告（５月）'!S7+'(附表2)実施状況報告（６月）'!S7+'(附表2)実施状況報告（７月）'!S7+'(附表2)実施状況報告（８月）'!S7+'(附表2)実施状況報告（９月）'!S7+'(附表2)実施状況報告（１０月）'!S7+'(附表2)実施状況報告（１１月）'!S7+'(附表2)実施状況報告（１２月）'!S7+'(附表2)実施状況報告（１月）'!S7+'(附表2)実施状況報告（２月）'!S7+'(附表2)実施状況報告（３月）'!S7</f>
        <v>0</v>
      </c>
      <c r="P21" s="119"/>
      <c r="Q21" s="119"/>
      <c r="R21" s="119"/>
      <c r="S21" s="119"/>
      <c r="T21" s="119"/>
      <c r="U21" s="113"/>
      <c r="V21" s="110" t="s">
        <v>201</v>
      </c>
      <c r="W21" s="111"/>
      <c r="X21" s="111"/>
      <c r="Y21" s="111"/>
      <c r="Z21" s="111"/>
      <c r="AA21" s="112"/>
      <c r="AB21" s="113">
        <f>'(附表2)実施状況報告（４月）'!R17+'(附表2)実施状況報告（５月）'!R17+'(附表2)実施状況報告（６月）'!R17+'(附表2)実施状況報告（７月）'!R17+'(附表2)実施状況報告（８月）'!R17+'(附表2)実施状況報告（９月）'!R17+'(附表2)実施状況報告（１０月）'!R17+'(附表2)実施状況報告（１１月）'!R17+'(附表2)実施状況報告（１２月）'!R17+'(附表2)実施状況報告（１月）'!R17+'(附表2)実施状況報告（２月）'!R17+'(附表2)実施状況報告（３月）'!R17</f>
        <v>0</v>
      </c>
      <c r="AC21" s="114"/>
      <c r="AD21" s="114"/>
      <c r="AE21" s="114"/>
      <c r="AF21" s="114"/>
      <c r="AG21" s="114"/>
      <c r="AH21" s="115"/>
      <c r="AI21" s="113">
        <f>'(附表2)実施状況報告（４月）'!S17+'(附表2)実施状況報告（５月）'!S17+'(附表2)実施状況報告（６月）'!S17+'(附表2)実施状況報告（７月）'!S17+'(附表2)実施状況報告（８月）'!S17+'(附表2)実施状況報告（９月）'!S17+'(附表2)実施状況報告（１０月）'!S17+'(附表2)実施状況報告（１１月）'!S17+'(附表2)実施状況報告（１２月）'!S17+'(附表2)実施状況報告（１月）'!S17+'(附表2)実施状況報告（２月）'!S17+'(附表2)実施状況報告（３月）'!S17</f>
        <v>0</v>
      </c>
      <c r="AJ21" s="114"/>
      <c r="AK21" s="114"/>
      <c r="AL21" s="114"/>
      <c r="AM21" s="114"/>
      <c r="AN21" s="114"/>
      <c r="AO21" s="114"/>
      <c r="AP21" s="116" t="s">
        <v>211</v>
      </c>
      <c r="AQ21" s="117"/>
      <c r="AR21" s="117"/>
      <c r="AS21" s="117"/>
      <c r="AT21" s="117"/>
      <c r="AU21" s="118"/>
      <c r="AV21" s="119">
        <f>'(附表2)実施状況報告（４月）'!R27+'(附表2)実施状況報告（５月）'!R27+'(附表2)実施状況報告（６月）'!R27+'(附表2)実施状況報告（７月）'!R27+'(附表2)実施状況報告（８月）'!R27+'(附表2)実施状況報告（９月）'!R27+'(附表2)実施状況報告（１０月）'!R27+'(附表2)実施状況報告（１１月）'!R27+'(附表2)実施状況報告（１２月）'!R27+'(附表2)実施状況報告（１月）'!R27+'(附表2)実施状況報告（２月）'!R27+'(附表2)実施状況報告（３月）'!R27</f>
        <v>0</v>
      </c>
      <c r="AW21" s="119"/>
      <c r="AX21" s="119"/>
      <c r="AY21" s="119"/>
      <c r="AZ21" s="119"/>
      <c r="BA21" s="119"/>
      <c r="BB21" s="119"/>
      <c r="BC21" s="119">
        <f>'(附表2)実施状況報告（４月）'!S27+'(附表2)実施状況報告（５月）'!S27+'(附表2)実施状況報告（６月）'!S27+'(附表2)実施状況報告（７月）'!S27+'(附表2)実施状況報告（８月）'!S27+'(附表2)実施状況報告（９月）'!S27+'(附表2)実施状況報告（１０月）'!S27+'(附表2)実施状況報告（１１月）'!S27+'(附表2)実施状況報告（１２月）'!S27+'(附表2)実施状況報告（１月）'!S27+'(附表2)実施状況報告（２月）'!S27+'(附表2)実施状況報告（３月）'!S27</f>
        <v>0</v>
      </c>
      <c r="BD21" s="119"/>
      <c r="BE21" s="119"/>
      <c r="BF21" s="119"/>
      <c r="BG21" s="119"/>
      <c r="BH21" s="119"/>
      <c r="BI21" s="113"/>
      <c r="BJ21" s="116" t="s">
        <v>221</v>
      </c>
      <c r="BK21" s="117"/>
      <c r="BL21" s="117"/>
      <c r="BM21" s="117"/>
      <c r="BN21" s="117"/>
      <c r="BO21" s="118"/>
      <c r="BP21" s="119">
        <f>'(附表2)実施状況報告（４月）'!R37+'(附表2)実施状況報告（５月）'!R37+'(附表2)実施状況報告（６月）'!R37+'(附表2)実施状況報告（７月）'!R37+'(附表2)実施状況報告（８月）'!R37+'(附表2)実施状況報告（９月）'!R37+'(附表2)実施状況報告（１０月）'!R37+'(附表2)実施状況報告（１１月）'!R37+'(附表2)実施状況報告（１２月）'!R37+'(附表2)実施状況報告（１月）'!R37+'(附表2)実施状況報告（２月）'!R37+'(附表2)実施状況報告（３月）'!R37</f>
        <v>0</v>
      </c>
      <c r="BQ21" s="119"/>
      <c r="BR21" s="119"/>
      <c r="BS21" s="119"/>
      <c r="BT21" s="119"/>
      <c r="BU21" s="119"/>
      <c r="BV21" s="119"/>
      <c r="BW21" s="119">
        <f>'(附表2)実施状況報告（４月）'!S37+'(附表2)実施状況報告（５月）'!S37+'(附表2)実施状況報告（６月）'!S37+'(附表2)実施状況報告（７月）'!S37+'(附表2)実施状況報告（８月）'!S37+'(附表2)実施状況報告（９月）'!S37+'(附表2)実施状況報告（１０月）'!S37+'(附表2)実施状況報告（１１月）'!S37+'(附表2)実施状況報告（１２月）'!S37+'(附表2)実施状況報告（１月）'!S37+'(附表2)実施状況報告（２月）'!S37+'(附表2)実施状況報告（３月）'!S37</f>
        <v>0</v>
      </c>
      <c r="BX21" s="119"/>
      <c r="BY21" s="119"/>
      <c r="BZ21" s="119"/>
      <c r="CA21" s="119"/>
      <c r="CB21" s="119"/>
      <c r="CC21" s="119"/>
      <c r="CD21" s="206" t="s">
        <v>232</v>
      </c>
      <c r="CE21" s="109"/>
      <c r="CF21" s="109"/>
      <c r="CG21" s="109"/>
      <c r="CH21" s="109"/>
      <c r="CI21" s="109"/>
      <c r="CJ21" s="109">
        <f>'(附表2)実施状況報告（４月）'!R47+'(附表2)実施状況報告（５月）'!R47+'(附表2)実施状況報告（６月）'!R47+'(附表2)実施状況報告（７月）'!R47+'(附表2)実施状況報告（８月）'!R47+'(附表2)実施状況報告（９月）'!R47+'(附表2)実施状況報告（１０月）'!R47+'(附表2)実施状況報告（１１月）'!R47+'(附表2)実施状況報告（１２月）'!R47+'(附表2)実施状況報告（１月）'!R47+'(附表2)実施状況報告（２月）'!R47+'(附表2)実施状況報告（３月）'!R47</f>
        <v>0</v>
      </c>
      <c r="CK21" s="109"/>
      <c r="CL21" s="109"/>
      <c r="CM21" s="109"/>
      <c r="CN21" s="109"/>
      <c r="CO21" s="109"/>
      <c r="CP21" s="109"/>
      <c r="CQ21" s="109">
        <f>'(附表2)実施状況報告（４月）'!S47+'(附表2)実施状況報告（５月）'!S47+'(附表2)実施状況報告（６月）'!S47+'(附表2)実施状況報告（７月）'!S47+'(附表2)実施状況報告（８月）'!S47+'(附表2)実施状況報告（９月）'!S47+'(附表2)実施状況報告（１０月）'!S47+'(附表2)実施状況報告（１１月）'!S47+'(附表2)実施状況報告（１２月）'!S47+'(附表2)実施状況報告（１月）'!S47+'(附表2)実施状況報告（２月）'!S47+'(附表2)実施状況報告（３月）'!S47</f>
        <v>0</v>
      </c>
      <c r="CR21" s="109"/>
      <c r="CS21" s="109"/>
      <c r="CT21" s="109"/>
      <c r="CU21" s="109"/>
      <c r="CV21" s="109"/>
      <c r="CW21" s="109"/>
    </row>
    <row r="22" spans="2:101" ht="20.100000000000001" customHeight="1" thickTop="1">
      <c r="B22" s="126" t="s">
        <v>193</v>
      </c>
      <c r="C22" s="126"/>
      <c r="D22" s="126"/>
      <c r="E22" s="126"/>
      <c r="F22" s="126"/>
      <c r="G22" s="126"/>
      <c r="H22" s="119">
        <f>'(附表2)実施状況報告（４月）'!R8+'(附表2)実施状況報告（５月）'!R8+'(附表2)実施状況報告（６月）'!R8+'(附表2)実施状況報告（７月）'!R8+'(附表2)実施状況報告（８月）'!R8+'(附表2)実施状況報告（９月）'!R8+'(附表2)実施状況報告（１０月）'!R8+'(附表2)実施状況報告（１１月）'!R8+'(附表2)実施状況報告（１２月）'!R8+'(附表2)実施状況報告（１月）'!R8+'(附表2)実施状況報告（２月）'!R8+'(附表2)実施状況報告（３月）'!R8</f>
        <v>0</v>
      </c>
      <c r="I22" s="119"/>
      <c r="J22" s="119"/>
      <c r="K22" s="119"/>
      <c r="L22" s="119"/>
      <c r="M22" s="119"/>
      <c r="N22" s="119"/>
      <c r="O22" s="119">
        <f>'(附表2)実施状況報告（４月）'!S8+'(附表2)実施状況報告（５月）'!S8+'(附表2)実施状況報告（６月）'!S8+'(附表2)実施状況報告（７月）'!S8+'(附表2)実施状況報告（８月）'!S8+'(附表2)実施状況報告（９月）'!S8+'(附表2)実施状況報告（１０月）'!S8+'(附表2)実施状況報告（１１月）'!S8+'(附表2)実施状況報告（１２月）'!S8+'(附表2)実施状況報告（１月）'!S8+'(附表2)実施状況報告（２月）'!S8+'(附表2)実施状況報告（３月）'!S8</f>
        <v>0</v>
      </c>
      <c r="P22" s="119"/>
      <c r="Q22" s="119"/>
      <c r="R22" s="119"/>
      <c r="S22" s="119"/>
      <c r="T22" s="119"/>
      <c r="U22" s="113"/>
      <c r="V22" s="116" t="s">
        <v>202</v>
      </c>
      <c r="W22" s="117"/>
      <c r="X22" s="117"/>
      <c r="Y22" s="117"/>
      <c r="Z22" s="117"/>
      <c r="AA22" s="118"/>
      <c r="AB22" s="113">
        <f>'(附表2)実施状況報告（４月）'!R18+'(附表2)実施状況報告（５月）'!R18+'(附表2)実施状況報告（６月）'!R18+'(附表2)実施状況報告（７月）'!R18+'(附表2)実施状況報告（８月）'!R18+'(附表2)実施状況報告（９月）'!R18+'(附表2)実施状況報告（１０月）'!R18+'(附表2)実施状況報告（１１月）'!R18+'(附表2)実施状況報告（１２月）'!R18+'(附表2)実施状況報告（１月）'!R18+'(附表2)実施状況報告（２月）'!R18+'(附表2)実施状況報告（３月）'!R18</f>
        <v>0</v>
      </c>
      <c r="AC22" s="114"/>
      <c r="AD22" s="114"/>
      <c r="AE22" s="114"/>
      <c r="AF22" s="114"/>
      <c r="AG22" s="114"/>
      <c r="AH22" s="115"/>
      <c r="AI22" s="113">
        <f>'(附表2)実施状況報告（４月）'!S18+'(附表2)実施状況報告（５月）'!S18+'(附表2)実施状況報告（６月）'!S18+'(附表2)実施状況報告（７月）'!S18+'(附表2)実施状況報告（８月）'!S18+'(附表2)実施状況報告（９月）'!S18+'(附表2)実施状況報告（１０月）'!S18+'(附表2)実施状況報告（１１月）'!S18+'(附表2)実施状況報告（１２月）'!S18+'(附表2)実施状況報告（１月）'!S18+'(附表2)実施状況報告（２月）'!S18+'(附表2)実施状況報告（３月）'!S18</f>
        <v>0</v>
      </c>
      <c r="AJ22" s="114"/>
      <c r="AK22" s="114"/>
      <c r="AL22" s="114"/>
      <c r="AM22" s="114"/>
      <c r="AN22" s="114"/>
      <c r="AO22" s="114"/>
      <c r="AP22" s="116" t="s">
        <v>212</v>
      </c>
      <c r="AQ22" s="117"/>
      <c r="AR22" s="117"/>
      <c r="AS22" s="117"/>
      <c r="AT22" s="117"/>
      <c r="AU22" s="118"/>
      <c r="AV22" s="119">
        <f>'(附表2)実施状況報告（４月）'!R28+'(附表2)実施状況報告（５月）'!R28+'(附表2)実施状況報告（６月）'!R28+'(附表2)実施状況報告（７月）'!R28+'(附表2)実施状況報告（８月）'!R28+'(附表2)実施状況報告（９月）'!R28+'(附表2)実施状況報告（１０月）'!R28+'(附表2)実施状況報告（１１月）'!R28+'(附表2)実施状況報告（１２月）'!R28+'(附表2)実施状況報告（１月）'!R28+'(附表2)実施状況報告（２月）'!R28+'(附表2)実施状況報告（３月）'!R28</f>
        <v>0</v>
      </c>
      <c r="AW22" s="119"/>
      <c r="AX22" s="119"/>
      <c r="AY22" s="119"/>
      <c r="AZ22" s="119"/>
      <c r="BA22" s="119"/>
      <c r="BB22" s="119"/>
      <c r="BC22" s="119">
        <f>'(附表2)実施状況報告（４月）'!S28+'(附表2)実施状況報告（５月）'!S28+'(附表2)実施状況報告（６月）'!S28+'(附表2)実施状況報告（７月）'!S28+'(附表2)実施状況報告（８月）'!S28+'(附表2)実施状況報告（９月）'!S28+'(附表2)実施状況報告（１０月）'!S28+'(附表2)実施状況報告（１１月）'!S28+'(附表2)実施状況報告（１２月）'!S28+'(附表2)実施状況報告（１月）'!S28+'(附表2)実施状況報告（２月）'!S28+'(附表2)実施状況報告（３月）'!S28</f>
        <v>0</v>
      </c>
      <c r="BD22" s="119"/>
      <c r="BE22" s="119"/>
      <c r="BF22" s="119"/>
      <c r="BG22" s="119"/>
      <c r="BH22" s="119"/>
      <c r="BI22" s="113"/>
      <c r="BJ22" s="116" t="s">
        <v>222</v>
      </c>
      <c r="BK22" s="117"/>
      <c r="BL22" s="117"/>
      <c r="BM22" s="117"/>
      <c r="BN22" s="117"/>
      <c r="BO22" s="118"/>
      <c r="BP22" s="119">
        <f>'(附表2)実施状況報告（４月）'!R38+'(附表2)実施状況報告（５月）'!R38+'(附表2)実施状況報告（６月）'!R38+'(附表2)実施状況報告（７月）'!R38+'(附表2)実施状況報告（８月）'!R38+'(附表2)実施状況報告（９月）'!R38+'(附表2)実施状況報告（１０月）'!R38+'(附表2)実施状況報告（１１月）'!R38+'(附表2)実施状況報告（１２月）'!R38+'(附表2)実施状況報告（１月）'!R38+'(附表2)実施状況報告（２月）'!R38+'(附表2)実施状況報告（３月）'!R38</f>
        <v>0</v>
      </c>
      <c r="BQ22" s="119"/>
      <c r="BR22" s="119"/>
      <c r="BS22" s="119"/>
      <c r="BT22" s="119"/>
      <c r="BU22" s="119"/>
      <c r="BV22" s="119"/>
      <c r="BW22" s="119">
        <f>'(附表2)実施状況報告（４月）'!S38+'(附表2)実施状況報告（５月）'!S38+'(附表2)実施状況報告（６月）'!S38+'(附表2)実施状況報告（７月）'!S38+'(附表2)実施状況報告（８月）'!S38+'(附表2)実施状況報告（９月）'!S38+'(附表2)実施状況報告（１０月）'!S38+'(附表2)実施状況報告（１１月）'!S38+'(附表2)実施状況報告（１２月）'!S38+'(附表2)実施状況報告（１月）'!S38+'(附表2)実施状況報告（２月）'!S38+'(附表2)実施状況報告（３月）'!S38</f>
        <v>0</v>
      </c>
      <c r="BX22" s="119"/>
      <c r="BY22" s="119"/>
      <c r="BZ22" s="119"/>
      <c r="CA22" s="119"/>
      <c r="CB22" s="119"/>
      <c r="CC22" s="119"/>
      <c r="CD22" s="197" t="s">
        <v>29</v>
      </c>
      <c r="CE22" s="198"/>
      <c r="CF22" s="198"/>
      <c r="CG22" s="198"/>
      <c r="CH22" s="198"/>
      <c r="CI22" s="198"/>
      <c r="CJ22" s="207">
        <f>SUM(H17:N26,AB17:AH26,AV17:BB26,BP17:BV26,CJ17:CP21)</f>
        <v>0</v>
      </c>
      <c r="CK22" s="208"/>
      <c r="CL22" s="208"/>
      <c r="CM22" s="208"/>
      <c r="CN22" s="208"/>
      <c r="CO22" s="208"/>
      <c r="CP22" s="208"/>
      <c r="CQ22" s="207">
        <f>SUM(O17:U26,AI17:AO26,BC17:BI26,BW17:CC26,CQ17:CW21)</f>
        <v>0</v>
      </c>
      <c r="CR22" s="208"/>
      <c r="CS22" s="208"/>
      <c r="CT22" s="208"/>
      <c r="CU22" s="208"/>
      <c r="CV22" s="208"/>
      <c r="CW22" s="209"/>
    </row>
    <row r="23" spans="2:101" ht="20.100000000000001" customHeight="1">
      <c r="B23" s="126" t="s">
        <v>194</v>
      </c>
      <c r="C23" s="126"/>
      <c r="D23" s="126"/>
      <c r="E23" s="126"/>
      <c r="F23" s="126"/>
      <c r="G23" s="126"/>
      <c r="H23" s="119">
        <f>'(附表2)実施状況報告（４月）'!R9+'(附表2)実施状況報告（５月）'!R9+'(附表2)実施状況報告（６月）'!R9+'(附表2)実施状況報告（７月）'!R9+'(附表2)実施状況報告（８月）'!R9+'(附表2)実施状況報告（９月）'!R9+'(附表2)実施状況報告（１０月）'!R9+'(附表2)実施状況報告（１１月）'!R9+'(附表2)実施状況報告（１２月）'!R9+'(附表2)実施状況報告（１月）'!R9+'(附表2)実施状況報告（２月）'!R9+'(附表2)実施状況報告（３月）'!R9</f>
        <v>0</v>
      </c>
      <c r="I23" s="119"/>
      <c r="J23" s="119"/>
      <c r="K23" s="119"/>
      <c r="L23" s="119"/>
      <c r="M23" s="119"/>
      <c r="N23" s="119"/>
      <c r="O23" s="119">
        <f>'(附表2)実施状況報告（４月）'!S9+'(附表2)実施状況報告（５月）'!S9+'(附表2)実施状況報告（６月）'!S9+'(附表2)実施状況報告（７月）'!S9+'(附表2)実施状況報告（８月）'!S9+'(附表2)実施状況報告（９月）'!S9+'(附表2)実施状況報告（１０月）'!S9+'(附表2)実施状況報告（１１月）'!S9+'(附表2)実施状況報告（１２月）'!S9+'(附表2)実施状況報告（１月）'!S9+'(附表2)実施状況報告（２月）'!S9+'(附表2)実施状況報告（３月）'!S9</f>
        <v>0</v>
      </c>
      <c r="P23" s="119"/>
      <c r="Q23" s="119"/>
      <c r="R23" s="119"/>
      <c r="S23" s="119"/>
      <c r="T23" s="119"/>
      <c r="U23" s="113"/>
      <c r="V23" s="116" t="s">
        <v>203</v>
      </c>
      <c r="W23" s="117"/>
      <c r="X23" s="117"/>
      <c r="Y23" s="117"/>
      <c r="Z23" s="117"/>
      <c r="AA23" s="118"/>
      <c r="AB23" s="113">
        <f>'(附表2)実施状況報告（４月）'!R19+'(附表2)実施状況報告（５月）'!R19+'(附表2)実施状況報告（６月）'!R19+'(附表2)実施状況報告（７月）'!R19+'(附表2)実施状況報告（８月）'!R19+'(附表2)実施状況報告（９月）'!R19+'(附表2)実施状況報告（１０月）'!R19+'(附表2)実施状況報告（１１月）'!R19+'(附表2)実施状況報告（１２月）'!R19+'(附表2)実施状況報告（１月）'!R19+'(附表2)実施状況報告（２月）'!R19+'(附表2)実施状況報告（３月）'!R19</f>
        <v>0</v>
      </c>
      <c r="AC23" s="114"/>
      <c r="AD23" s="114"/>
      <c r="AE23" s="114"/>
      <c r="AF23" s="114"/>
      <c r="AG23" s="114"/>
      <c r="AH23" s="115"/>
      <c r="AI23" s="113">
        <f>'(附表2)実施状況報告（４月）'!S19+'(附表2)実施状況報告（５月）'!S19+'(附表2)実施状況報告（６月）'!S19+'(附表2)実施状況報告（７月）'!S19+'(附表2)実施状況報告（８月）'!S19+'(附表2)実施状況報告（９月）'!S19+'(附表2)実施状況報告（１０月）'!S19+'(附表2)実施状況報告（１１月）'!S19+'(附表2)実施状況報告（１２月）'!S19+'(附表2)実施状況報告（１月）'!S19+'(附表2)実施状況報告（２月）'!S19+'(附表2)実施状況報告（３月）'!S19</f>
        <v>0</v>
      </c>
      <c r="AJ23" s="114"/>
      <c r="AK23" s="114"/>
      <c r="AL23" s="114"/>
      <c r="AM23" s="114"/>
      <c r="AN23" s="114"/>
      <c r="AO23" s="114"/>
      <c r="AP23" s="116" t="s">
        <v>213</v>
      </c>
      <c r="AQ23" s="117"/>
      <c r="AR23" s="117"/>
      <c r="AS23" s="117"/>
      <c r="AT23" s="117"/>
      <c r="AU23" s="118"/>
      <c r="AV23" s="119">
        <f>'(附表2)実施状況報告（４月）'!R29+'(附表2)実施状況報告（５月）'!R29+'(附表2)実施状況報告（６月）'!R29+'(附表2)実施状況報告（７月）'!R29+'(附表2)実施状況報告（８月）'!R29+'(附表2)実施状況報告（９月）'!R29+'(附表2)実施状況報告（１０月）'!R29+'(附表2)実施状況報告（１１月）'!R29+'(附表2)実施状況報告（１２月）'!R29+'(附表2)実施状況報告（１月）'!R29+'(附表2)実施状況報告（２月）'!R29+'(附表2)実施状況報告（３月）'!R29</f>
        <v>0</v>
      </c>
      <c r="AW23" s="119"/>
      <c r="AX23" s="119"/>
      <c r="AY23" s="119"/>
      <c r="AZ23" s="119"/>
      <c r="BA23" s="119"/>
      <c r="BB23" s="119"/>
      <c r="BC23" s="119">
        <f>'(附表2)実施状況報告（４月）'!S29+'(附表2)実施状況報告（５月）'!S29+'(附表2)実施状況報告（６月）'!S29+'(附表2)実施状況報告（７月）'!S29+'(附表2)実施状況報告（８月）'!S29+'(附表2)実施状況報告（９月）'!S29+'(附表2)実施状況報告（１０月）'!S29+'(附表2)実施状況報告（１１月）'!S29+'(附表2)実施状況報告（１２月）'!S29+'(附表2)実施状況報告（１月）'!S29+'(附表2)実施状況報告（２月）'!S29+'(附表2)実施状況報告（３月）'!S29</f>
        <v>0</v>
      </c>
      <c r="BD23" s="119"/>
      <c r="BE23" s="119"/>
      <c r="BF23" s="119"/>
      <c r="BG23" s="119"/>
      <c r="BH23" s="119"/>
      <c r="BI23" s="113"/>
      <c r="BJ23" s="116" t="s">
        <v>223</v>
      </c>
      <c r="BK23" s="117"/>
      <c r="BL23" s="117"/>
      <c r="BM23" s="117"/>
      <c r="BN23" s="117"/>
      <c r="BO23" s="118"/>
      <c r="BP23" s="119">
        <f>'(附表2)実施状況報告（４月）'!R39+'(附表2)実施状況報告（５月）'!R39+'(附表2)実施状況報告（６月）'!R39+'(附表2)実施状況報告（７月）'!R39+'(附表2)実施状況報告（８月）'!R39+'(附表2)実施状況報告（９月）'!R39+'(附表2)実施状況報告（１０月）'!R39+'(附表2)実施状況報告（１１月）'!R39+'(附表2)実施状況報告（１２月）'!R39+'(附表2)実施状況報告（１月）'!R39+'(附表2)実施状況報告（２月）'!R39+'(附表2)実施状況報告（３月）'!R39</f>
        <v>0</v>
      </c>
      <c r="BQ23" s="119"/>
      <c r="BR23" s="119"/>
      <c r="BS23" s="119"/>
      <c r="BT23" s="119"/>
      <c r="BU23" s="119"/>
      <c r="BV23" s="119"/>
      <c r="BW23" s="119">
        <f>'(附表2)実施状況報告（４月）'!S39+'(附表2)実施状況報告（５月）'!S39+'(附表2)実施状況報告（６月）'!S39+'(附表2)実施状況報告（７月）'!S39+'(附表2)実施状況報告（８月）'!S39+'(附表2)実施状況報告（９月）'!S39+'(附表2)実施状況報告（１０月）'!S39+'(附表2)実施状況報告（１１月）'!S39+'(附表2)実施状況報告（１２月）'!S39+'(附表2)実施状況報告（１月）'!S39+'(附表2)実施状況報告（２月）'!S39+'(附表2)実施状況報告（３月）'!S39</f>
        <v>0</v>
      </c>
      <c r="BX23" s="119"/>
      <c r="BY23" s="119"/>
      <c r="BZ23" s="119"/>
      <c r="CA23" s="119"/>
      <c r="CB23" s="119"/>
      <c r="CC23" s="119"/>
      <c r="CD23" s="50"/>
      <c r="CE23" s="50"/>
      <c r="CF23" s="50"/>
      <c r="CG23" s="50"/>
      <c r="CH23" s="50"/>
      <c r="CI23" s="50"/>
      <c r="CJ23" s="50"/>
      <c r="CK23" s="50"/>
      <c r="CL23" s="50"/>
      <c r="CM23" s="50"/>
      <c r="CN23" s="50"/>
      <c r="CO23" s="50"/>
      <c r="CP23" s="50"/>
      <c r="CQ23" s="50"/>
      <c r="CR23" s="50"/>
      <c r="CS23" s="50"/>
      <c r="CT23" s="50"/>
      <c r="CU23" s="50"/>
      <c r="CV23" s="50"/>
      <c r="CW23" s="50"/>
    </row>
    <row r="24" spans="2:101" ht="20.100000000000001" customHeight="1">
      <c r="B24" s="126" t="s">
        <v>195</v>
      </c>
      <c r="C24" s="126"/>
      <c r="D24" s="126"/>
      <c r="E24" s="126"/>
      <c r="F24" s="126"/>
      <c r="G24" s="126"/>
      <c r="H24" s="119">
        <f>'(附表2)実施状況報告（４月）'!R10+'(附表2)実施状況報告（５月）'!R10+'(附表2)実施状況報告（６月）'!R10+'(附表2)実施状況報告（７月）'!R10+'(附表2)実施状況報告（８月）'!R10+'(附表2)実施状況報告（９月）'!R10+'(附表2)実施状況報告（１０月）'!R10+'(附表2)実施状況報告（１１月）'!R10+'(附表2)実施状況報告（１２月）'!R10+'(附表2)実施状況報告（１月）'!R10+'(附表2)実施状況報告（２月）'!R10+'(附表2)実施状況報告（３月）'!R10</f>
        <v>0</v>
      </c>
      <c r="I24" s="119"/>
      <c r="J24" s="119"/>
      <c r="K24" s="119"/>
      <c r="L24" s="119"/>
      <c r="M24" s="119"/>
      <c r="N24" s="119"/>
      <c r="O24" s="119">
        <f>'(附表2)実施状況報告（４月）'!S10+'(附表2)実施状況報告（５月）'!S10+'(附表2)実施状況報告（６月）'!S10+'(附表2)実施状況報告（７月）'!S10+'(附表2)実施状況報告（８月）'!S10+'(附表2)実施状況報告（９月）'!S10+'(附表2)実施状況報告（１０月）'!S10+'(附表2)実施状況報告（１１月）'!S10+'(附表2)実施状況報告（１２月）'!S10+'(附表2)実施状況報告（１月）'!S10+'(附表2)実施状況報告（２月）'!S10+'(附表2)実施状況報告（３月）'!S10</f>
        <v>0</v>
      </c>
      <c r="P24" s="119"/>
      <c r="Q24" s="119"/>
      <c r="R24" s="119"/>
      <c r="S24" s="119"/>
      <c r="T24" s="119"/>
      <c r="U24" s="113"/>
      <c r="V24" s="116" t="s">
        <v>204</v>
      </c>
      <c r="W24" s="117"/>
      <c r="X24" s="117"/>
      <c r="Y24" s="117"/>
      <c r="Z24" s="117"/>
      <c r="AA24" s="118"/>
      <c r="AB24" s="113">
        <f>'(附表2)実施状況報告（４月）'!R20+'(附表2)実施状況報告（５月）'!R20+'(附表2)実施状況報告（６月）'!R20+'(附表2)実施状況報告（７月）'!R20+'(附表2)実施状況報告（８月）'!R20+'(附表2)実施状況報告（９月）'!R20+'(附表2)実施状況報告（１０月）'!R20+'(附表2)実施状況報告（１１月）'!R20+'(附表2)実施状況報告（１２月）'!R20+'(附表2)実施状況報告（１月）'!R20+'(附表2)実施状況報告（２月）'!R20+'(附表2)実施状況報告（３月）'!R20</f>
        <v>0</v>
      </c>
      <c r="AC24" s="114"/>
      <c r="AD24" s="114"/>
      <c r="AE24" s="114"/>
      <c r="AF24" s="114"/>
      <c r="AG24" s="114"/>
      <c r="AH24" s="115"/>
      <c r="AI24" s="113">
        <f>'(附表2)実施状況報告（４月）'!S20+'(附表2)実施状況報告（５月）'!S20+'(附表2)実施状況報告（６月）'!S20+'(附表2)実施状況報告（７月）'!S20+'(附表2)実施状況報告（８月）'!S20+'(附表2)実施状況報告（９月）'!S20+'(附表2)実施状況報告（１０月）'!S20+'(附表2)実施状況報告（１１月）'!S20+'(附表2)実施状況報告（１２月）'!S20+'(附表2)実施状況報告（１月）'!S20+'(附表2)実施状況報告（２月）'!S20+'(附表2)実施状況報告（３月）'!S20</f>
        <v>0</v>
      </c>
      <c r="AJ24" s="114"/>
      <c r="AK24" s="114"/>
      <c r="AL24" s="114"/>
      <c r="AM24" s="114"/>
      <c r="AN24" s="114"/>
      <c r="AO24" s="114"/>
      <c r="AP24" s="116" t="s">
        <v>214</v>
      </c>
      <c r="AQ24" s="117"/>
      <c r="AR24" s="117"/>
      <c r="AS24" s="117"/>
      <c r="AT24" s="117"/>
      <c r="AU24" s="118"/>
      <c r="AV24" s="119">
        <f>'(附表2)実施状況報告（４月）'!R30+'(附表2)実施状況報告（５月）'!R30+'(附表2)実施状況報告（６月）'!R30+'(附表2)実施状況報告（７月）'!R30+'(附表2)実施状況報告（８月）'!R30+'(附表2)実施状況報告（９月）'!R30+'(附表2)実施状況報告（１０月）'!R30+'(附表2)実施状況報告（１１月）'!R30+'(附表2)実施状況報告（１２月）'!R30+'(附表2)実施状況報告（１月）'!R30+'(附表2)実施状況報告（２月）'!R30+'(附表2)実施状況報告（３月）'!R30</f>
        <v>0</v>
      </c>
      <c r="AW24" s="119"/>
      <c r="AX24" s="119"/>
      <c r="AY24" s="119"/>
      <c r="AZ24" s="119"/>
      <c r="BA24" s="119"/>
      <c r="BB24" s="119"/>
      <c r="BC24" s="119">
        <f>'(附表2)実施状況報告（４月）'!S30+'(附表2)実施状況報告（５月）'!S30+'(附表2)実施状況報告（６月）'!S30+'(附表2)実施状況報告（７月）'!S30+'(附表2)実施状況報告（８月）'!S30+'(附表2)実施状況報告（９月）'!S30+'(附表2)実施状況報告（１０月）'!S30+'(附表2)実施状況報告（１１月）'!S30+'(附表2)実施状況報告（１２月）'!S30+'(附表2)実施状況報告（１月）'!S30+'(附表2)実施状況報告（２月）'!S30+'(附表2)実施状況報告（３月）'!S30</f>
        <v>0</v>
      </c>
      <c r="BD24" s="119"/>
      <c r="BE24" s="119"/>
      <c r="BF24" s="119"/>
      <c r="BG24" s="119"/>
      <c r="BH24" s="119"/>
      <c r="BI24" s="113"/>
      <c r="BJ24" s="116" t="s">
        <v>224</v>
      </c>
      <c r="BK24" s="117"/>
      <c r="BL24" s="117"/>
      <c r="BM24" s="117"/>
      <c r="BN24" s="117"/>
      <c r="BO24" s="118"/>
      <c r="BP24" s="119">
        <f>'(附表2)実施状況報告（４月）'!R40+'(附表2)実施状況報告（５月）'!R40+'(附表2)実施状況報告（６月）'!R40+'(附表2)実施状況報告（７月）'!R40+'(附表2)実施状況報告（８月）'!R40+'(附表2)実施状況報告（９月）'!R40+'(附表2)実施状況報告（１０月）'!R40+'(附表2)実施状況報告（１１月）'!R40+'(附表2)実施状況報告（１２月）'!R40+'(附表2)実施状況報告（１月）'!R40+'(附表2)実施状況報告（２月）'!R40+'(附表2)実施状況報告（３月）'!R40</f>
        <v>0</v>
      </c>
      <c r="BQ24" s="119"/>
      <c r="BR24" s="119"/>
      <c r="BS24" s="119"/>
      <c r="BT24" s="119"/>
      <c r="BU24" s="119"/>
      <c r="BV24" s="119"/>
      <c r="BW24" s="119">
        <f>'(附表2)実施状況報告（４月）'!S40+'(附表2)実施状況報告（５月）'!S40+'(附表2)実施状況報告（６月）'!S40+'(附表2)実施状況報告（７月）'!S40+'(附表2)実施状況報告（８月）'!S40+'(附表2)実施状況報告（９月）'!S40+'(附表2)実施状況報告（１０月）'!S40+'(附表2)実施状況報告（１１月）'!S40+'(附表2)実施状況報告（１２月）'!S40+'(附表2)実施状況報告（１月）'!S40+'(附表2)実施状況報告（２月）'!S40+'(附表2)実施状況報告（３月）'!S40</f>
        <v>0</v>
      </c>
      <c r="BX24" s="119"/>
      <c r="BY24" s="119"/>
      <c r="BZ24" s="119"/>
      <c r="CA24" s="119"/>
      <c r="CB24" s="119"/>
      <c r="CC24" s="119"/>
      <c r="CD24" s="50"/>
      <c r="CE24" s="50"/>
      <c r="CF24" s="50"/>
      <c r="CG24" s="50"/>
      <c r="CH24" s="50"/>
      <c r="CI24" s="50"/>
      <c r="CJ24" s="50"/>
      <c r="CK24" s="50"/>
      <c r="CL24" s="50"/>
      <c r="CM24" s="50"/>
      <c r="CN24" s="50"/>
      <c r="CO24" s="50"/>
      <c r="CP24" s="50"/>
      <c r="CQ24" s="50"/>
      <c r="CR24" s="50"/>
      <c r="CS24" s="50"/>
      <c r="CT24" s="50"/>
      <c r="CU24" s="50"/>
      <c r="CV24" s="50"/>
      <c r="CW24" s="50"/>
    </row>
    <row r="25" spans="2:101" ht="20.100000000000001" customHeight="1">
      <c r="B25" s="126" t="s">
        <v>196</v>
      </c>
      <c r="C25" s="126"/>
      <c r="D25" s="126"/>
      <c r="E25" s="126"/>
      <c r="F25" s="126"/>
      <c r="G25" s="126"/>
      <c r="H25" s="119">
        <f>'(附表2)実施状況報告（４月）'!R11+'(附表2)実施状況報告（５月）'!R11+'(附表2)実施状況報告（６月）'!R11+'(附表2)実施状況報告（７月）'!R11+'(附表2)実施状況報告（８月）'!R11+'(附表2)実施状況報告（９月）'!R11+'(附表2)実施状況報告（１０月）'!R11+'(附表2)実施状況報告（１１月）'!R11+'(附表2)実施状況報告（１２月）'!R11+'(附表2)実施状況報告（１月）'!R11+'(附表2)実施状況報告（２月）'!R11+'(附表2)実施状況報告（３月）'!R11</f>
        <v>0</v>
      </c>
      <c r="I25" s="119"/>
      <c r="J25" s="119"/>
      <c r="K25" s="119"/>
      <c r="L25" s="119"/>
      <c r="M25" s="119"/>
      <c r="N25" s="119"/>
      <c r="O25" s="119">
        <f>'(附表2)実施状況報告（４月）'!S11+'(附表2)実施状況報告（５月）'!S11+'(附表2)実施状況報告（６月）'!S11+'(附表2)実施状況報告（７月）'!S11+'(附表2)実施状況報告（８月）'!S11+'(附表2)実施状況報告（９月）'!S11+'(附表2)実施状況報告（１０月）'!S11+'(附表2)実施状況報告（１１月）'!S11+'(附表2)実施状況報告（１２月）'!S11+'(附表2)実施状況報告（１月）'!S11+'(附表2)実施状況報告（２月）'!S11+'(附表2)実施状況報告（３月）'!S11</f>
        <v>0</v>
      </c>
      <c r="P25" s="119"/>
      <c r="Q25" s="119"/>
      <c r="R25" s="119"/>
      <c r="S25" s="119"/>
      <c r="T25" s="119"/>
      <c r="U25" s="113"/>
      <c r="V25" s="116" t="s">
        <v>205</v>
      </c>
      <c r="W25" s="117"/>
      <c r="X25" s="117"/>
      <c r="Y25" s="117"/>
      <c r="Z25" s="117"/>
      <c r="AA25" s="118"/>
      <c r="AB25" s="113">
        <f>'(附表2)実施状況報告（４月）'!R21+'(附表2)実施状況報告（５月）'!R21+'(附表2)実施状況報告（６月）'!R21+'(附表2)実施状況報告（７月）'!R21+'(附表2)実施状況報告（８月）'!R21+'(附表2)実施状況報告（９月）'!R21+'(附表2)実施状況報告（１０月）'!R21+'(附表2)実施状況報告（１１月）'!R21+'(附表2)実施状況報告（１２月）'!R21+'(附表2)実施状況報告（１月）'!R21+'(附表2)実施状況報告（２月）'!R21+'(附表2)実施状況報告（３月）'!R21</f>
        <v>0</v>
      </c>
      <c r="AC25" s="114"/>
      <c r="AD25" s="114"/>
      <c r="AE25" s="114"/>
      <c r="AF25" s="114"/>
      <c r="AG25" s="114"/>
      <c r="AH25" s="115"/>
      <c r="AI25" s="113">
        <f>'(附表2)実施状況報告（４月）'!S21+'(附表2)実施状況報告（５月）'!S21+'(附表2)実施状況報告（６月）'!S21+'(附表2)実施状況報告（７月）'!S21+'(附表2)実施状況報告（８月）'!S21+'(附表2)実施状況報告（９月）'!S21+'(附表2)実施状況報告（１０月）'!S21+'(附表2)実施状況報告（１１月）'!S21+'(附表2)実施状況報告（１２月）'!S21+'(附表2)実施状況報告（１月）'!S21+'(附表2)実施状況報告（２月）'!S21+'(附表2)実施状況報告（３月）'!S21</f>
        <v>0</v>
      </c>
      <c r="AJ25" s="114"/>
      <c r="AK25" s="114"/>
      <c r="AL25" s="114"/>
      <c r="AM25" s="114"/>
      <c r="AN25" s="114"/>
      <c r="AO25" s="114"/>
      <c r="AP25" s="116" t="s">
        <v>215</v>
      </c>
      <c r="AQ25" s="117"/>
      <c r="AR25" s="117"/>
      <c r="AS25" s="117"/>
      <c r="AT25" s="117"/>
      <c r="AU25" s="118"/>
      <c r="AV25" s="119">
        <f>'(附表2)実施状況報告（４月）'!R31+'(附表2)実施状況報告（５月）'!R31+'(附表2)実施状況報告（６月）'!R31+'(附表2)実施状況報告（７月）'!R31+'(附表2)実施状況報告（８月）'!R31+'(附表2)実施状況報告（９月）'!R31+'(附表2)実施状況報告（１０月）'!R31+'(附表2)実施状況報告（１１月）'!R31+'(附表2)実施状況報告（１２月）'!R31+'(附表2)実施状況報告（１月）'!R31+'(附表2)実施状況報告（２月）'!R31+'(附表2)実施状況報告（３月）'!R31</f>
        <v>0</v>
      </c>
      <c r="AW25" s="119"/>
      <c r="AX25" s="119"/>
      <c r="AY25" s="119"/>
      <c r="AZ25" s="119"/>
      <c r="BA25" s="119"/>
      <c r="BB25" s="119"/>
      <c r="BC25" s="119">
        <f>'(附表2)実施状況報告（４月）'!S31+'(附表2)実施状況報告（５月）'!S31+'(附表2)実施状況報告（６月）'!S31+'(附表2)実施状況報告（７月）'!S31+'(附表2)実施状況報告（８月）'!S31+'(附表2)実施状況報告（９月）'!S31+'(附表2)実施状況報告（１０月）'!S31+'(附表2)実施状況報告（１１月）'!S31+'(附表2)実施状況報告（１２月）'!S31+'(附表2)実施状況報告（１月）'!S31+'(附表2)実施状況報告（２月）'!S31+'(附表2)実施状況報告（３月）'!S31</f>
        <v>0</v>
      </c>
      <c r="BD25" s="119"/>
      <c r="BE25" s="119"/>
      <c r="BF25" s="119"/>
      <c r="BG25" s="119"/>
      <c r="BH25" s="119"/>
      <c r="BI25" s="113"/>
      <c r="BJ25" s="116" t="s">
        <v>225</v>
      </c>
      <c r="BK25" s="117"/>
      <c r="BL25" s="117"/>
      <c r="BM25" s="117"/>
      <c r="BN25" s="117"/>
      <c r="BO25" s="118"/>
      <c r="BP25" s="119">
        <f>'(附表2)実施状況報告（４月）'!R41+'(附表2)実施状況報告（５月）'!R41+'(附表2)実施状況報告（６月）'!R41+'(附表2)実施状況報告（７月）'!R41+'(附表2)実施状況報告（８月）'!R41+'(附表2)実施状況報告（９月）'!R41+'(附表2)実施状況報告（１０月）'!R41+'(附表2)実施状況報告（１１月）'!R41+'(附表2)実施状況報告（１２月）'!R41+'(附表2)実施状況報告（１月）'!R41+'(附表2)実施状況報告（２月）'!R41+'(附表2)実施状況報告（３月）'!R41</f>
        <v>0</v>
      </c>
      <c r="BQ25" s="119"/>
      <c r="BR25" s="119"/>
      <c r="BS25" s="119"/>
      <c r="BT25" s="119"/>
      <c r="BU25" s="119"/>
      <c r="BV25" s="119"/>
      <c r="BW25" s="119">
        <f>'(附表2)実施状況報告（４月）'!S41+'(附表2)実施状況報告（５月）'!S41+'(附表2)実施状況報告（６月）'!S41+'(附表2)実施状況報告（７月）'!S41+'(附表2)実施状況報告（８月）'!S41+'(附表2)実施状況報告（９月）'!S41+'(附表2)実施状況報告（１０月）'!S41+'(附表2)実施状況報告（１１月）'!S41+'(附表2)実施状況報告（１２月）'!S41+'(附表2)実施状況報告（１月）'!S41+'(附表2)実施状況報告（２月）'!S41+'(附表2)実施状況報告（３月）'!S41</f>
        <v>0</v>
      </c>
      <c r="BX25" s="119"/>
      <c r="BY25" s="119"/>
      <c r="BZ25" s="119"/>
      <c r="CA25" s="119"/>
      <c r="CB25" s="119"/>
      <c r="CC25" s="119"/>
      <c r="CD25" s="50"/>
      <c r="CE25" s="50"/>
      <c r="CF25" s="50"/>
      <c r="CG25" s="50"/>
      <c r="CH25" s="50"/>
      <c r="CI25" s="50"/>
      <c r="CJ25" s="50"/>
      <c r="CK25" s="50"/>
      <c r="CL25" s="50"/>
      <c r="CM25" s="50"/>
      <c r="CN25" s="50"/>
      <c r="CO25" s="50"/>
      <c r="CP25" s="50"/>
      <c r="CQ25" s="50"/>
      <c r="CR25" s="50"/>
      <c r="CS25" s="50"/>
      <c r="CT25" s="50"/>
      <c r="CU25" s="50"/>
      <c r="CV25" s="50"/>
      <c r="CW25" s="50"/>
    </row>
    <row r="26" spans="2:101" ht="20.100000000000001" customHeight="1">
      <c r="B26" s="126" t="s">
        <v>197</v>
      </c>
      <c r="C26" s="126"/>
      <c r="D26" s="126"/>
      <c r="E26" s="126"/>
      <c r="F26" s="126"/>
      <c r="G26" s="126"/>
      <c r="H26" s="119">
        <f>'(附表2)実施状況報告（４月）'!R12+'(附表2)実施状況報告（５月）'!R12+'(附表2)実施状況報告（６月）'!R12+'(附表2)実施状況報告（７月）'!R12+'(附表2)実施状況報告（８月）'!R12+'(附表2)実施状況報告（９月）'!R12+'(附表2)実施状況報告（１０月）'!R12+'(附表2)実施状況報告（１１月）'!R12+'(附表2)実施状況報告（１２月）'!R12+'(附表2)実施状況報告（１月）'!R12+'(附表2)実施状況報告（２月）'!R12+'(附表2)実施状況報告（３月）'!R12</f>
        <v>0</v>
      </c>
      <c r="I26" s="119"/>
      <c r="J26" s="119"/>
      <c r="K26" s="119"/>
      <c r="L26" s="119"/>
      <c r="M26" s="119"/>
      <c r="N26" s="119"/>
      <c r="O26" s="119">
        <f>'(附表2)実施状況報告（４月）'!S12+'(附表2)実施状況報告（５月）'!S12+'(附表2)実施状況報告（６月）'!S12+'(附表2)実施状況報告（７月）'!S12+'(附表2)実施状況報告（８月）'!S12+'(附表2)実施状況報告（９月）'!S12+'(附表2)実施状況報告（１０月）'!S12+'(附表2)実施状況報告（１１月）'!S12+'(附表2)実施状況報告（１２月）'!S12+'(附表2)実施状況報告（１月）'!S12+'(附表2)実施状況報告（２月）'!S12+'(附表2)実施状況報告（３月）'!S12</f>
        <v>0</v>
      </c>
      <c r="P26" s="119"/>
      <c r="Q26" s="119"/>
      <c r="R26" s="119"/>
      <c r="S26" s="119"/>
      <c r="T26" s="119"/>
      <c r="U26" s="113"/>
      <c r="V26" s="116" t="s">
        <v>206</v>
      </c>
      <c r="W26" s="117"/>
      <c r="X26" s="117"/>
      <c r="Y26" s="117"/>
      <c r="Z26" s="117"/>
      <c r="AA26" s="118"/>
      <c r="AB26" s="113">
        <f>'(附表2)実施状況報告（４月）'!R22+'(附表2)実施状況報告（５月）'!R22+'(附表2)実施状況報告（６月）'!R22+'(附表2)実施状況報告（７月）'!R22+'(附表2)実施状況報告（８月）'!R22+'(附表2)実施状況報告（９月）'!R22+'(附表2)実施状況報告（１０月）'!R22+'(附表2)実施状況報告（１１月）'!R22+'(附表2)実施状況報告（１２月）'!R22+'(附表2)実施状況報告（１月）'!R22+'(附表2)実施状況報告（２月）'!R22+'(附表2)実施状況報告（３月）'!R22</f>
        <v>0</v>
      </c>
      <c r="AC26" s="114"/>
      <c r="AD26" s="114"/>
      <c r="AE26" s="114"/>
      <c r="AF26" s="114"/>
      <c r="AG26" s="114"/>
      <c r="AH26" s="115"/>
      <c r="AI26" s="113">
        <f>'(附表2)実施状況報告（４月）'!S22+'(附表2)実施状況報告（５月）'!S22+'(附表2)実施状況報告（６月）'!S22+'(附表2)実施状況報告（７月）'!S22+'(附表2)実施状況報告（８月）'!S22+'(附表2)実施状況報告（９月）'!S22+'(附表2)実施状況報告（１０月）'!S22+'(附表2)実施状況報告（１１月）'!S22+'(附表2)実施状況報告（１２月）'!S22+'(附表2)実施状況報告（１月）'!S22+'(附表2)実施状況報告（２月）'!S22+'(附表2)実施状況報告（３月）'!S22</f>
        <v>0</v>
      </c>
      <c r="AJ26" s="114"/>
      <c r="AK26" s="114"/>
      <c r="AL26" s="114"/>
      <c r="AM26" s="114"/>
      <c r="AN26" s="114"/>
      <c r="AO26" s="114"/>
      <c r="AP26" s="116" t="s">
        <v>216</v>
      </c>
      <c r="AQ26" s="117"/>
      <c r="AR26" s="117"/>
      <c r="AS26" s="117"/>
      <c r="AT26" s="117"/>
      <c r="AU26" s="118"/>
      <c r="AV26" s="119">
        <f>'(附表2)実施状況報告（４月）'!R32+'(附表2)実施状況報告（５月）'!R32+'(附表2)実施状況報告（６月）'!R32+'(附表2)実施状況報告（７月）'!R32+'(附表2)実施状況報告（８月）'!R32+'(附表2)実施状況報告（９月）'!R32+'(附表2)実施状況報告（１０月）'!R32+'(附表2)実施状況報告（１１月）'!R32+'(附表2)実施状況報告（１２月）'!R32+'(附表2)実施状況報告（１月）'!R32+'(附表2)実施状況報告（２月）'!R32+'(附表2)実施状況報告（３月）'!R32</f>
        <v>0</v>
      </c>
      <c r="AW26" s="119"/>
      <c r="AX26" s="119"/>
      <c r="AY26" s="119"/>
      <c r="AZ26" s="119"/>
      <c r="BA26" s="119"/>
      <c r="BB26" s="119"/>
      <c r="BC26" s="119">
        <f>'(附表2)実施状況報告（４月）'!S32+'(附表2)実施状況報告（５月）'!S32+'(附表2)実施状況報告（６月）'!S32+'(附表2)実施状況報告（７月）'!S32+'(附表2)実施状況報告（８月）'!S32+'(附表2)実施状況報告（９月）'!S32+'(附表2)実施状況報告（１０月）'!S32+'(附表2)実施状況報告（１１月）'!S32+'(附表2)実施状況報告（１２月）'!S32+'(附表2)実施状況報告（１月）'!S32+'(附表2)実施状況報告（２月）'!S32+'(附表2)実施状況報告（３月）'!S32</f>
        <v>0</v>
      </c>
      <c r="BD26" s="119"/>
      <c r="BE26" s="119"/>
      <c r="BF26" s="119"/>
      <c r="BG26" s="119"/>
      <c r="BH26" s="119"/>
      <c r="BI26" s="113"/>
      <c r="BJ26" s="116" t="s">
        <v>226</v>
      </c>
      <c r="BK26" s="117"/>
      <c r="BL26" s="117"/>
      <c r="BM26" s="117"/>
      <c r="BN26" s="117"/>
      <c r="BO26" s="118"/>
      <c r="BP26" s="119">
        <f>'(附表2)実施状況報告（４月）'!R42+'(附表2)実施状況報告（５月）'!R42+'(附表2)実施状況報告（６月）'!R42+'(附表2)実施状況報告（７月）'!R42+'(附表2)実施状況報告（８月）'!R42+'(附表2)実施状況報告（９月）'!R42+'(附表2)実施状況報告（１０月）'!R42+'(附表2)実施状況報告（１１月）'!R42+'(附表2)実施状況報告（１２月）'!R42+'(附表2)実施状況報告（１月）'!R42+'(附表2)実施状況報告（２月）'!R42+'(附表2)実施状況報告（３月）'!R42</f>
        <v>0</v>
      </c>
      <c r="BQ26" s="119"/>
      <c r="BR26" s="119"/>
      <c r="BS26" s="119"/>
      <c r="BT26" s="119"/>
      <c r="BU26" s="119"/>
      <c r="BV26" s="119"/>
      <c r="BW26" s="119">
        <f>'(附表2)実施状況報告（４月）'!S42+'(附表2)実施状況報告（５月）'!S42+'(附表2)実施状況報告（６月）'!S42+'(附表2)実施状況報告（７月）'!S42+'(附表2)実施状況報告（８月）'!S42+'(附表2)実施状況報告（９月）'!S42+'(附表2)実施状況報告（１０月）'!S42+'(附表2)実施状況報告（１１月）'!S42+'(附表2)実施状況報告（１２月）'!S42+'(附表2)実施状況報告（１月）'!S42+'(附表2)実施状況報告（２月）'!S42+'(附表2)実施状況報告（３月）'!S42</f>
        <v>0</v>
      </c>
      <c r="BX26" s="119"/>
      <c r="BY26" s="119"/>
      <c r="BZ26" s="119"/>
      <c r="CA26" s="119"/>
      <c r="CB26" s="119"/>
      <c r="CC26" s="119"/>
      <c r="CD26" s="50"/>
      <c r="CE26" s="50"/>
      <c r="CF26" s="50"/>
      <c r="CG26" s="50"/>
      <c r="CH26" s="50"/>
      <c r="CI26" s="50"/>
      <c r="CJ26" s="50"/>
      <c r="CK26" s="50"/>
      <c r="CL26" s="50"/>
      <c r="CM26" s="50"/>
      <c r="CN26" s="50"/>
      <c r="CO26" s="50"/>
      <c r="CP26" s="50"/>
      <c r="CQ26" s="50"/>
      <c r="CR26" s="50"/>
      <c r="CS26" s="50"/>
      <c r="CT26" s="50"/>
      <c r="CU26" s="50"/>
      <c r="CV26" s="50"/>
      <c r="CW26" s="50"/>
    </row>
    <row r="27" spans="2:101" ht="20.100000000000001" customHeight="1"/>
    <row r="28" spans="2:101" ht="20.100000000000001" customHeight="1"/>
  </sheetData>
  <sheetProtection sheet="1" objects="1" scenarios="1"/>
  <mergeCells count="176">
    <mergeCell ref="CD22:CI22"/>
    <mergeCell ref="CJ22:CP22"/>
    <mergeCell ref="CQ22:CW22"/>
    <mergeCell ref="AP25:AU25"/>
    <mergeCell ref="AV25:BB25"/>
    <mergeCell ref="BC25:BI25"/>
    <mergeCell ref="BJ25:BO25"/>
    <mergeCell ref="BP25:BV25"/>
    <mergeCell ref="BW25:CC25"/>
    <mergeCell ref="BW24:CC24"/>
    <mergeCell ref="V26:AA26"/>
    <mergeCell ref="AB26:AH26"/>
    <mergeCell ref="AI26:AO26"/>
    <mergeCell ref="AP26:AU26"/>
    <mergeCell ref="AV26:BB26"/>
    <mergeCell ref="BC26:BI26"/>
    <mergeCell ref="BJ26:BO26"/>
    <mergeCell ref="BP26:BV26"/>
    <mergeCell ref="BW26:CC26"/>
    <mergeCell ref="V25:AA25"/>
    <mergeCell ref="AB25:AH25"/>
    <mergeCell ref="AI25:AO25"/>
    <mergeCell ref="AI24:AO24"/>
    <mergeCell ref="AP24:AU24"/>
    <mergeCell ref="AV24:BB24"/>
    <mergeCell ref="BC24:BI24"/>
    <mergeCell ref="BJ24:BO24"/>
    <mergeCell ref="BP24:BV24"/>
    <mergeCell ref="AB24:AH24"/>
    <mergeCell ref="AI23:AO23"/>
    <mergeCell ref="AP23:AU23"/>
    <mergeCell ref="AV23:BB23"/>
    <mergeCell ref="BC23:BI23"/>
    <mergeCell ref="BJ23:BO23"/>
    <mergeCell ref="BP23:BV23"/>
    <mergeCell ref="BW23:CC23"/>
    <mergeCell ref="CQ21:CW21"/>
    <mergeCell ref="AP19:AU19"/>
    <mergeCell ref="AV19:BB19"/>
    <mergeCell ref="BC19:BI19"/>
    <mergeCell ref="BJ19:BO19"/>
    <mergeCell ref="AP21:AU21"/>
    <mergeCell ref="AV21:BB21"/>
    <mergeCell ref="BC21:BI21"/>
    <mergeCell ref="BJ21:BO21"/>
    <mergeCell ref="BP21:BV21"/>
    <mergeCell ref="BW21:CC21"/>
    <mergeCell ref="AI20:AO20"/>
    <mergeCell ref="AP20:AU20"/>
    <mergeCell ref="AV20:BB20"/>
    <mergeCell ref="BC20:BI20"/>
    <mergeCell ref="BJ20:BO20"/>
    <mergeCell ref="BP20:BV20"/>
    <mergeCell ref="V22:AA22"/>
    <mergeCell ref="AB22:AH22"/>
    <mergeCell ref="AI22:AO22"/>
    <mergeCell ref="AP22:AU22"/>
    <mergeCell ref="AV22:BB22"/>
    <mergeCell ref="BC22:BI22"/>
    <mergeCell ref="BJ22:BO22"/>
    <mergeCell ref="BP22:BV22"/>
    <mergeCell ref="BW22:CC22"/>
    <mergeCell ref="BW20:CC20"/>
    <mergeCell ref="CD21:CI21"/>
    <mergeCell ref="CJ21:CP21"/>
    <mergeCell ref="AP18:AU18"/>
    <mergeCell ref="AV18:BB18"/>
    <mergeCell ref="BC18:BI18"/>
    <mergeCell ref="BJ18:BO18"/>
    <mergeCell ref="BP18:BV18"/>
    <mergeCell ref="BW18:CC18"/>
    <mergeCell ref="CD18:CI18"/>
    <mergeCell ref="CJ18:CP18"/>
    <mergeCell ref="CD20:CI20"/>
    <mergeCell ref="CJ20:CP20"/>
    <mergeCell ref="CQ18:CW18"/>
    <mergeCell ref="CD17:CI17"/>
    <mergeCell ref="CJ17:CP17"/>
    <mergeCell ref="CQ17:CW17"/>
    <mergeCell ref="CD16:CI16"/>
    <mergeCell ref="CJ16:CP16"/>
    <mergeCell ref="CQ16:CW16"/>
    <mergeCell ref="BP19:BV19"/>
    <mergeCell ref="BW19:CC19"/>
    <mergeCell ref="CD19:CI19"/>
    <mergeCell ref="CJ19:CP19"/>
    <mergeCell ref="CQ19:CW19"/>
    <mergeCell ref="AP16:AU16"/>
    <mergeCell ref="AV16:BB16"/>
    <mergeCell ref="BC16:BI16"/>
    <mergeCell ref="BJ16:BO16"/>
    <mergeCell ref="BP16:BV16"/>
    <mergeCell ref="BW16:CC16"/>
    <mergeCell ref="BC17:BI17"/>
    <mergeCell ref="BJ17:BO17"/>
    <mergeCell ref="BP17:BV17"/>
    <mergeCell ref="BW17:CC17"/>
    <mergeCell ref="AP17:AU17"/>
    <mergeCell ref="AV17:BB17"/>
    <mergeCell ref="CC7:CL7"/>
    <mergeCell ref="CM7:CV7"/>
    <mergeCell ref="CW7:DF7"/>
    <mergeCell ref="B8:M8"/>
    <mergeCell ref="N8:Y8"/>
    <mergeCell ref="Z8:BH8"/>
    <mergeCell ref="BI8:BR8"/>
    <mergeCell ref="BS8:CB8"/>
    <mergeCell ref="CC8:CL8"/>
    <mergeCell ref="CM8:CV8"/>
    <mergeCell ref="CW8:DF8"/>
    <mergeCell ref="B7:M7"/>
    <mergeCell ref="N7:Y7"/>
    <mergeCell ref="Z7:BH7"/>
    <mergeCell ref="O16:U16"/>
    <mergeCell ref="O17:U17"/>
    <mergeCell ref="O18:U18"/>
    <mergeCell ref="V17:AA17"/>
    <mergeCell ref="AB17:AH17"/>
    <mergeCell ref="AI17:AO17"/>
    <mergeCell ref="H16:N16"/>
    <mergeCell ref="H17:N17"/>
    <mergeCell ref="H18:N18"/>
    <mergeCell ref="V16:AA16"/>
    <mergeCell ref="AB16:AH16"/>
    <mergeCell ref="AI16:AO16"/>
    <mergeCell ref="V18:AA18"/>
    <mergeCell ref="AB18:AH18"/>
    <mergeCell ref="AI18:AO18"/>
    <mergeCell ref="B3:DF3"/>
    <mergeCell ref="CC5:CI5"/>
    <mergeCell ref="CJ5:DF5"/>
    <mergeCell ref="BI7:BR7"/>
    <mergeCell ref="BS7:CB7"/>
    <mergeCell ref="B23:G23"/>
    <mergeCell ref="B22:G22"/>
    <mergeCell ref="B25:G25"/>
    <mergeCell ref="B24:G24"/>
    <mergeCell ref="AI19:AO19"/>
    <mergeCell ref="AI21:AO21"/>
    <mergeCell ref="B17:G17"/>
    <mergeCell ref="B16:G16"/>
    <mergeCell ref="BJ13:BP13"/>
    <mergeCell ref="BQ13:CW13"/>
    <mergeCell ref="BJ14:BP14"/>
    <mergeCell ref="BQ14:CW14"/>
    <mergeCell ref="O21:U21"/>
    <mergeCell ref="O22:U22"/>
    <mergeCell ref="O23:U23"/>
    <mergeCell ref="O24:U24"/>
    <mergeCell ref="O25:U25"/>
    <mergeCell ref="H25:N25"/>
    <mergeCell ref="CQ20:CW20"/>
    <mergeCell ref="B26:G26"/>
    <mergeCell ref="V23:AA23"/>
    <mergeCell ref="AB23:AH23"/>
    <mergeCell ref="B19:G19"/>
    <mergeCell ref="B18:G18"/>
    <mergeCell ref="B21:G21"/>
    <mergeCell ref="B20:G20"/>
    <mergeCell ref="O20:U20"/>
    <mergeCell ref="O19:U19"/>
    <mergeCell ref="H19:N19"/>
    <mergeCell ref="H20:N20"/>
    <mergeCell ref="V19:AA19"/>
    <mergeCell ref="AB19:AH19"/>
    <mergeCell ref="V21:AA21"/>
    <mergeCell ref="AB21:AH21"/>
    <mergeCell ref="O26:U26"/>
    <mergeCell ref="H26:N26"/>
    <mergeCell ref="H22:N22"/>
    <mergeCell ref="H23:N23"/>
    <mergeCell ref="H24:N24"/>
    <mergeCell ref="V20:AA20"/>
    <mergeCell ref="AB20:AH20"/>
    <mergeCell ref="V24:AA24"/>
    <mergeCell ref="H21:N21"/>
  </mergeCells>
  <phoneticPr fontId="3"/>
  <printOptions horizontalCentered="1"/>
  <pageMargins left="0.7" right="0.7" top="0.75" bottom="0.75" header="0.3" footer="0.3"/>
  <pageSetup paperSize="9" orientation="landscape" copies="5" r:id="rId1"/>
  <rowBreaks count="1" manualBreakCount="1">
    <brk id="11"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B9E7A-4068-432F-8BAD-11257123690F}">
  <sheetPr>
    <tabColor theme="0" tint="-0.34998626667073579"/>
  </sheetPr>
  <dimension ref="A1"/>
  <sheetViews>
    <sheetView workbookViewId="0"/>
  </sheetViews>
  <sheetFormatPr defaultRowHeight="18.75"/>
  <sheetData/>
  <sheetProtection selectLockedCells="1"/>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50EB2-B85A-42C0-AE96-0D63B28BD612}">
  <sheetPr>
    <tabColor theme="0" tint="-0.34998626667073579"/>
  </sheetPr>
  <dimension ref="A1"/>
  <sheetViews>
    <sheetView workbookViewId="0"/>
  </sheetViews>
  <sheetFormatPr defaultRowHeight="18.75"/>
  <sheetData/>
  <sheetProtection selectLockedCells="1"/>
  <phoneticPr fontId="3"/>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DD79D-8B7C-4BD7-A7ED-56D4AD56B7EE}">
  <sheetPr>
    <tabColor theme="0" tint="-0.34998626667073579"/>
  </sheetPr>
  <dimension ref="A1"/>
  <sheetViews>
    <sheetView workbookViewId="0"/>
  </sheetViews>
  <sheetFormatPr defaultRowHeight="18.75"/>
  <sheetData/>
  <sheetProtection selectLockedCells="1"/>
  <phoneticPr fontI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3E938-DE68-4682-AFE9-D158B7398E7E}">
  <sheetPr codeName="Sheet18">
    <tabColor theme="0" tint="-0.34998626667073579"/>
  </sheetPr>
  <dimension ref="A1:B15"/>
  <sheetViews>
    <sheetView workbookViewId="0">
      <selection activeCell="H14" sqref="H14:N14"/>
    </sheetView>
  </sheetViews>
  <sheetFormatPr defaultRowHeight="18.75"/>
  <cols>
    <col min="1" max="1" width="51.625" bestFit="1" customWidth="1"/>
  </cols>
  <sheetData>
    <row r="1" spans="1:2">
      <c r="A1" t="s">
        <v>49</v>
      </c>
    </row>
    <row r="3" spans="1:2">
      <c r="A3" t="s">
        <v>50</v>
      </c>
    </row>
    <row r="5" spans="1:2">
      <c r="A5" s="5" t="s">
        <v>28</v>
      </c>
      <c r="B5" s="5">
        <v>163</v>
      </c>
    </row>
    <row r="6" spans="1:2">
      <c r="A6" s="5" t="s">
        <v>27</v>
      </c>
      <c r="B6" s="5">
        <v>244</v>
      </c>
    </row>
    <row r="7" spans="1:2">
      <c r="A7" s="5" t="s">
        <v>42</v>
      </c>
      <c r="B7" s="5">
        <v>387</v>
      </c>
    </row>
    <row r="8" spans="1:2">
      <c r="A8" s="5" t="s">
        <v>51</v>
      </c>
      <c r="B8" s="5">
        <v>567</v>
      </c>
    </row>
    <row r="10" spans="1:2">
      <c r="A10" t="s">
        <v>52</v>
      </c>
    </row>
    <row r="12" spans="1:2">
      <c r="A12" s="5" t="s">
        <v>33</v>
      </c>
      <c r="B12" s="5">
        <v>179</v>
      </c>
    </row>
    <row r="13" spans="1:2">
      <c r="A13" s="5" t="s">
        <v>53</v>
      </c>
      <c r="B13" s="5">
        <v>220</v>
      </c>
    </row>
    <row r="15" spans="1:2">
      <c r="A15" s="5" t="s">
        <v>54</v>
      </c>
      <c r="B15" s="5">
        <v>97</v>
      </c>
    </row>
  </sheetData>
  <sheetProtection selectLockedCells="1"/>
  <phoneticPr fontId="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3774D-3CBA-4E23-B014-FD299972EA2C}">
  <sheetPr codeName="Sheet19">
    <tabColor theme="0" tint="-0.34998626667073579"/>
  </sheetPr>
  <dimension ref="A1:A4"/>
  <sheetViews>
    <sheetView workbookViewId="0">
      <selection activeCell="H14" sqref="H14:N14"/>
    </sheetView>
  </sheetViews>
  <sheetFormatPr defaultRowHeight="18.75"/>
  <sheetData>
    <row r="1" spans="1:1">
      <c r="A1" t="s">
        <v>55</v>
      </c>
    </row>
    <row r="3" spans="1:1">
      <c r="A3" t="s">
        <v>70</v>
      </c>
    </row>
    <row r="4" spans="1:1">
      <c r="A4" t="s">
        <v>71</v>
      </c>
    </row>
  </sheetData>
  <sheetProtection selectLockedCells="1"/>
  <phoneticPr fontId="3"/>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34616-8126-4C92-8B78-C8DFA9573125}">
  <sheetPr codeName="Sheet20">
    <tabColor theme="0" tint="-0.34998626667073579"/>
  </sheetPr>
  <dimension ref="A1:A47"/>
  <sheetViews>
    <sheetView topLeftCell="A2" workbookViewId="0">
      <selection activeCell="F49" sqref="F49"/>
    </sheetView>
  </sheetViews>
  <sheetFormatPr defaultColWidth="8.75" defaultRowHeight="13.5"/>
  <cols>
    <col min="1" max="16384" width="8.75" style="3"/>
  </cols>
  <sheetData>
    <row r="1" spans="1:1" ht="20.100000000000001" customHeight="1">
      <c r="A1" s="3" t="s">
        <v>132</v>
      </c>
    </row>
    <row r="2" spans="1:1" ht="30" customHeight="1">
      <c r="A2" s="4"/>
    </row>
    <row r="3" spans="1:1" ht="20.100000000000001" customHeight="1">
      <c r="A3" s="4" t="s">
        <v>141</v>
      </c>
    </row>
    <row r="4" spans="1:1" ht="20.100000000000001" customHeight="1">
      <c r="A4" s="4" t="s">
        <v>142</v>
      </c>
    </row>
    <row r="5" spans="1:1" ht="20.100000000000001" customHeight="1">
      <c r="A5" s="4" t="s">
        <v>143</v>
      </c>
    </row>
    <row r="6" spans="1:1" ht="20.100000000000001" customHeight="1">
      <c r="A6" s="4" t="s">
        <v>144</v>
      </c>
    </row>
    <row r="7" spans="1:1" ht="20.100000000000001" customHeight="1">
      <c r="A7" s="4" t="s">
        <v>145</v>
      </c>
    </row>
    <row r="8" spans="1:1" ht="20.100000000000001" customHeight="1">
      <c r="A8" s="4" t="s">
        <v>146</v>
      </c>
    </row>
    <row r="9" spans="1:1" ht="20.100000000000001" customHeight="1">
      <c r="A9" s="4" t="s">
        <v>147</v>
      </c>
    </row>
    <row r="10" spans="1:1" ht="20.100000000000001" customHeight="1">
      <c r="A10" s="4" t="s">
        <v>148</v>
      </c>
    </row>
    <row r="11" spans="1:1" ht="20.100000000000001" customHeight="1">
      <c r="A11" s="4" t="s">
        <v>149</v>
      </c>
    </row>
    <row r="12" spans="1:1" ht="20.100000000000001" customHeight="1">
      <c r="A12" s="4" t="s">
        <v>150</v>
      </c>
    </row>
    <row r="13" spans="1:1" ht="20.100000000000001" customHeight="1">
      <c r="A13" s="4" t="s">
        <v>151</v>
      </c>
    </row>
    <row r="14" spans="1:1" ht="20.100000000000001" customHeight="1">
      <c r="A14" s="4" t="s">
        <v>152</v>
      </c>
    </row>
    <row r="15" spans="1:1" ht="20.100000000000001" customHeight="1">
      <c r="A15" s="4" t="s">
        <v>153</v>
      </c>
    </row>
    <row r="16" spans="1:1" ht="20.100000000000001" customHeight="1">
      <c r="A16" s="4" t="s">
        <v>154</v>
      </c>
    </row>
    <row r="17" spans="1:1" ht="20.100000000000001" customHeight="1">
      <c r="A17" s="4" t="s">
        <v>155</v>
      </c>
    </row>
    <row r="18" spans="1:1" ht="20.100000000000001" customHeight="1">
      <c r="A18" s="4" t="s">
        <v>156</v>
      </c>
    </row>
    <row r="19" spans="1:1" ht="20.100000000000001" customHeight="1">
      <c r="A19" s="4" t="s">
        <v>157</v>
      </c>
    </row>
    <row r="20" spans="1:1" ht="20.100000000000001" customHeight="1">
      <c r="A20" s="4" t="s">
        <v>158</v>
      </c>
    </row>
    <row r="21" spans="1:1" ht="20.100000000000001" customHeight="1">
      <c r="A21" s="4" t="s">
        <v>159</v>
      </c>
    </row>
    <row r="22" spans="1:1" ht="20.100000000000001" customHeight="1">
      <c r="A22" s="4" t="s">
        <v>160</v>
      </c>
    </row>
    <row r="23" spans="1:1" ht="20.100000000000001" customHeight="1">
      <c r="A23" s="4" t="s">
        <v>161</v>
      </c>
    </row>
    <row r="24" spans="1:1" ht="20.100000000000001" customHeight="1">
      <c r="A24" s="4" t="s">
        <v>162</v>
      </c>
    </row>
    <row r="25" spans="1:1" ht="20.100000000000001" customHeight="1">
      <c r="A25" s="4" t="s">
        <v>163</v>
      </c>
    </row>
    <row r="26" spans="1:1" ht="20.100000000000001" customHeight="1">
      <c r="A26" s="4" t="s">
        <v>164</v>
      </c>
    </row>
    <row r="27" spans="1:1" ht="20.100000000000001" customHeight="1">
      <c r="A27" s="4" t="s">
        <v>165</v>
      </c>
    </row>
    <row r="28" spans="1:1" ht="20.100000000000001" customHeight="1">
      <c r="A28" s="4" t="s">
        <v>166</v>
      </c>
    </row>
    <row r="29" spans="1:1" ht="20.100000000000001" customHeight="1">
      <c r="A29" s="4" t="s">
        <v>167</v>
      </c>
    </row>
    <row r="30" spans="1:1" ht="20.100000000000001" customHeight="1">
      <c r="A30" s="4" t="s">
        <v>168</v>
      </c>
    </row>
    <row r="31" spans="1:1" ht="20.100000000000001" customHeight="1">
      <c r="A31" s="4" t="s">
        <v>169</v>
      </c>
    </row>
    <row r="32" spans="1:1" ht="20.100000000000001" customHeight="1">
      <c r="A32" s="4" t="s">
        <v>170</v>
      </c>
    </row>
    <row r="33" spans="1:1" ht="20.100000000000001" customHeight="1">
      <c r="A33" s="4" t="s">
        <v>171</v>
      </c>
    </row>
    <row r="34" spans="1:1" ht="20.100000000000001" customHeight="1">
      <c r="A34" s="4" t="s">
        <v>172</v>
      </c>
    </row>
    <row r="35" spans="1:1" ht="20.100000000000001" customHeight="1">
      <c r="A35" s="4" t="s">
        <v>173</v>
      </c>
    </row>
    <row r="36" spans="1:1" ht="20.100000000000001" customHeight="1">
      <c r="A36" s="4" t="s">
        <v>174</v>
      </c>
    </row>
    <row r="37" spans="1:1" ht="20.100000000000001" customHeight="1">
      <c r="A37" s="4" t="s">
        <v>175</v>
      </c>
    </row>
    <row r="38" spans="1:1" ht="20.100000000000001" customHeight="1">
      <c r="A38" s="4" t="s">
        <v>176</v>
      </c>
    </row>
    <row r="39" spans="1:1" ht="20.100000000000001" customHeight="1">
      <c r="A39" s="4" t="s">
        <v>177</v>
      </c>
    </row>
    <row r="40" spans="1:1" ht="20.100000000000001" customHeight="1">
      <c r="A40" s="4" t="s">
        <v>178</v>
      </c>
    </row>
    <row r="41" spans="1:1" ht="20.100000000000001" customHeight="1">
      <c r="A41" s="4" t="s">
        <v>179</v>
      </c>
    </row>
    <row r="42" spans="1:1" ht="20.100000000000001" customHeight="1">
      <c r="A42" s="4" t="s">
        <v>180</v>
      </c>
    </row>
    <row r="43" spans="1:1" ht="20.100000000000001" customHeight="1">
      <c r="A43" s="4" t="s">
        <v>181</v>
      </c>
    </row>
    <row r="44" spans="1:1" ht="20.100000000000001" customHeight="1">
      <c r="A44" s="4" t="s">
        <v>182</v>
      </c>
    </row>
    <row r="45" spans="1:1" ht="20.100000000000001" customHeight="1">
      <c r="A45" s="4" t="s">
        <v>183</v>
      </c>
    </row>
    <row r="46" spans="1:1">
      <c r="A46" s="4" t="s">
        <v>184</v>
      </c>
    </row>
    <row r="47" spans="1:1">
      <c r="A47" s="4" t="s">
        <v>232</v>
      </c>
    </row>
  </sheetData>
  <sheetProtection selectLockedCells="1"/>
  <phoneticPr fontId="3"/>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6BF91-9381-46C4-97B1-1C15A46FA5BE}">
  <sheetPr codeName="Sheet21">
    <tabColor theme="0" tint="-0.34998626667073579"/>
  </sheetPr>
  <dimension ref="A1:A10"/>
  <sheetViews>
    <sheetView workbookViewId="0"/>
  </sheetViews>
  <sheetFormatPr defaultRowHeight="18.75"/>
  <sheetData>
    <row r="1" spans="1:1">
      <c r="A1" t="s">
        <v>56</v>
      </c>
    </row>
    <row r="3" spans="1:1">
      <c r="A3" t="s">
        <v>18</v>
      </c>
    </row>
    <row r="4" spans="1:1">
      <c r="A4" t="s">
        <v>57</v>
      </c>
    </row>
    <row r="5" spans="1:1">
      <c r="A5" t="s">
        <v>58</v>
      </c>
    </row>
    <row r="6" spans="1:1">
      <c r="A6" t="s">
        <v>59</v>
      </c>
    </row>
    <row r="7" spans="1:1">
      <c r="A7" t="s">
        <v>60</v>
      </c>
    </row>
    <row r="8" spans="1:1">
      <c r="A8" t="s">
        <v>61</v>
      </c>
    </row>
    <row r="9" spans="1:1">
      <c r="A9" t="s">
        <v>62</v>
      </c>
    </row>
    <row r="10" spans="1:1">
      <c r="A10" t="s">
        <v>63</v>
      </c>
    </row>
  </sheetData>
  <sheetProtection selectLockedCells="1"/>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31</vt:i4>
      </vt:variant>
    </vt:vector>
  </HeadingPairs>
  <TitlesOfParts>
    <vt:vector size="56" baseType="lpstr">
      <vt:lpstr>基本情報入力シート</vt:lpstr>
      <vt:lpstr>(附表１－３)年間実施計画</vt:lpstr>
      <vt:lpstr>(附表１－１)(附表１－２)補助金所要額調</vt:lpstr>
      <vt:lpstr>(附表2)実施状況報告（４月）</vt:lpstr>
      <vt:lpstr>(附表2)実施状況報告（５月）</vt:lpstr>
      <vt:lpstr>(附表2)実施状況報告（６月）</vt:lpstr>
      <vt:lpstr>(附表2)実施状況報告（７月）</vt:lpstr>
      <vt:lpstr>(附表2)実施状況報告（８月）</vt:lpstr>
      <vt:lpstr>(附表2)実施状況報告（９月）</vt:lpstr>
      <vt:lpstr>(附表2)実施状況報告（１０月）</vt:lpstr>
      <vt:lpstr>(附表2)実施状況報告（１１月）</vt:lpstr>
      <vt:lpstr>(附表2)実施状況報告（１２月）</vt:lpstr>
      <vt:lpstr>(附表2)実施状況報告（１月）</vt:lpstr>
      <vt:lpstr>(附表2)実施状況報告（２月）</vt:lpstr>
      <vt:lpstr>(附表2)実施状況報告（３月）</vt:lpstr>
      <vt:lpstr>(附表3)実施状況集計表</vt:lpstr>
      <vt:lpstr>(附表４－１)(附表４－２)補助金所要額変更調</vt:lpstr>
      <vt:lpstr>(附表５－１)(附表５－２)年間実績報告</vt:lpstr>
      <vt:lpstr>Sheet1</vt:lpstr>
      <vt:lpstr>Sheet2</vt:lpstr>
      <vt:lpstr>Sheet3</vt:lpstr>
      <vt:lpstr>訪問介護費</vt:lpstr>
      <vt:lpstr>対象区分</vt:lpstr>
      <vt:lpstr>対象地域一覧</vt:lpstr>
      <vt:lpstr>対象サービス一覧</vt:lpstr>
      <vt:lpstr>'(附表１－１)(附表１－２)補助金所要額調'!Print_Area</vt:lpstr>
      <vt:lpstr>'(附表１－３)年間実施計画'!Print_Area</vt:lpstr>
      <vt:lpstr>'(附表2)実施状況報告（１０月）'!Print_Area</vt:lpstr>
      <vt:lpstr>'(附表2)実施状況報告（１１月）'!Print_Area</vt:lpstr>
      <vt:lpstr>'(附表2)実施状況報告（１２月）'!Print_Area</vt:lpstr>
      <vt:lpstr>'(附表2)実施状況報告（１月）'!Print_Area</vt:lpstr>
      <vt:lpstr>'(附表2)実施状況報告（２月）'!Print_Area</vt:lpstr>
      <vt:lpstr>'(附表2)実施状況報告（３月）'!Print_Area</vt:lpstr>
      <vt:lpstr>'(附表2)実施状況報告（４月）'!Print_Area</vt:lpstr>
      <vt:lpstr>'(附表2)実施状況報告（５月）'!Print_Area</vt:lpstr>
      <vt:lpstr>'(附表2)実施状況報告（６月）'!Print_Area</vt:lpstr>
      <vt:lpstr>'(附表2)実施状況報告（７月）'!Print_Area</vt:lpstr>
      <vt:lpstr>'(附表2)実施状況報告（８月）'!Print_Area</vt:lpstr>
      <vt:lpstr>'(附表2)実施状況報告（９月）'!Print_Area</vt:lpstr>
      <vt:lpstr>'(附表3)実施状況集計表'!Print_Area</vt:lpstr>
      <vt:lpstr>'(附表４－１)(附表４－２)補助金所要額変更調'!Print_Area</vt:lpstr>
      <vt:lpstr>'(附表５－１)(附表５－２)年間実績報告'!Print_Area</vt:lpstr>
      <vt:lpstr>基本情報入力シート!Print_Area</vt:lpstr>
      <vt:lpstr>'(附表１－３)年間実施計画'!Print_Titles</vt:lpstr>
      <vt:lpstr>'(附表2)実施状況報告（１０月）'!Print_Titles</vt:lpstr>
      <vt:lpstr>'(附表2)実施状況報告（１１月）'!Print_Titles</vt:lpstr>
      <vt:lpstr>'(附表2)実施状況報告（１２月）'!Print_Titles</vt:lpstr>
      <vt:lpstr>'(附表2)実施状況報告（１月）'!Print_Titles</vt:lpstr>
      <vt:lpstr>'(附表2)実施状況報告（２月）'!Print_Titles</vt:lpstr>
      <vt:lpstr>'(附表2)実施状況報告（３月）'!Print_Titles</vt:lpstr>
      <vt:lpstr>'(附表2)実施状況報告（４月）'!Print_Titles</vt:lpstr>
      <vt:lpstr>'(附表2)実施状況報告（５月）'!Print_Titles</vt:lpstr>
      <vt:lpstr>'(附表2)実施状況報告（６月）'!Print_Titles</vt:lpstr>
      <vt:lpstr>'(附表2)実施状況報告（７月）'!Print_Titles</vt:lpstr>
      <vt:lpstr>'(附表2)実施状況報告（８月）'!Print_Titles</vt:lpstr>
      <vt:lpstr>'(附表2)実施状況報告（９月）'!Print_Titles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彩佳</dc:creator>
  <cp:lastModifiedBy>KC3511</cp:lastModifiedBy>
  <cp:lastPrinted>2026-10-09T08:25:55Z</cp:lastPrinted>
  <dcterms:created xsi:type="dcterms:W3CDTF">2026-06-04T05:53:53Z</dcterms:created>
  <dcterms:modified xsi:type="dcterms:W3CDTF">2026-11-05T09:59:52Z</dcterms:modified>
</cp:coreProperties>
</file>