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mc:AlternateContent xmlns:mc="http://schemas.openxmlformats.org/markup-compatibility/2006">
    <mc:Choice Requires="x15">
      <x15ac:absPath xmlns:x15ac="http://schemas.microsoft.com/office/spreadsheetml/2010/11/ac" url="C:\Users\KC3511\Desktop\エクセル様式（制限）\区分1\"/>
    </mc:Choice>
  </mc:AlternateContent>
  <xr:revisionPtr revIDLastSave="0" documentId="13_ncr:1_{902DE016-B865-4642-B27D-5B6C9AA62F6C}" xr6:coauthVersionLast="47" xr6:coauthVersionMax="47" xr10:uidLastSave="{00000000-0000-0000-0000-000000000000}"/>
  <bookViews>
    <workbookView xWindow="-120" yWindow="-120" windowWidth="24240" windowHeight="13140" firstSheet="15" activeTab="17" xr2:uid="{057C7347-33C4-4793-B8BB-144AEAFB869C}"/>
  </bookViews>
  <sheets>
    <sheet name="基本情報入力シート" sheetId="1" r:id="rId1"/>
    <sheet name="(附表１－３)年間実施計画" sheetId="3" r:id="rId2"/>
    <sheet name="(附表１－１)(附表１－２)補助金所要額調" sheetId="8" r:id="rId3"/>
    <sheet name="(附表2)実施状況報告（４月）" sheetId="4" r:id="rId4"/>
    <sheet name="(附表2)実施状況報告（５月）" sheetId="25" r:id="rId5"/>
    <sheet name="(附表2)実施状況報告（６月）" sheetId="26" r:id="rId6"/>
    <sheet name="(附表2)実施状況報告（７月）" sheetId="27" r:id="rId7"/>
    <sheet name="(附表2)実施状況報告（８月）" sheetId="28" r:id="rId8"/>
    <sheet name="(附表2)実施状況報告（９月）" sheetId="29" r:id="rId9"/>
    <sheet name="(附表2)実施状況報告（１０月）" sheetId="30" r:id="rId10"/>
    <sheet name="(附表2)実施状況報告（１１月）" sheetId="31" r:id="rId11"/>
    <sheet name="(附表2)実施状況報告（１２月）" sheetId="32" r:id="rId12"/>
    <sheet name="(附表2)実施状況報告（１月）" sheetId="33" r:id="rId13"/>
    <sheet name="(附表2)実施状況報告（２月）" sheetId="34" r:id="rId14"/>
    <sheet name="(附表2)実施状況報告（３月）" sheetId="35" r:id="rId15"/>
    <sheet name="(附表3)実施状況集計表" sheetId="23" r:id="rId16"/>
    <sheet name="(附表４－１)(附表４－２)補助金所要額変更調" sheetId="38" r:id="rId17"/>
    <sheet name="(附表５－１)(附表５－２)年間実績報告" sheetId="24" r:id="rId18"/>
    <sheet name="Sheet1" sheetId="20" r:id="rId19"/>
    <sheet name="Sheet2" sheetId="21" r:id="rId20"/>
    <sheet name="Sheet3" sheetId="22" r:id="rId21"/>
    <sheet name="通所介護費" sheetId="5" r:id="rId22"/>
    <sheet name="対象区分" sheetId="6" r:id="rId23"/>
    <sheet name="対象地域一覧" sheetId="2" r:id="rId24"/>
    <sheet name="対象サービス一覧" sheetId="7" r:id="rId25"/>
  </sheets>
  <definedNames>
    <definedName name="_xlnm.Print_Area" localSheetId="1">'(附表１－３)年間実施計画'!$A$1:$J$254</definedName>
    <definedName name="_xlnm.Print_Area" localSheetId="9">'(附表2)実施状況報告（１０月）'!$A$1:$J$224</definedName>
    <definedName name="_xlnm.Print_Area" localSheetId="10">'(附表2)実施状況報告（１１月）'!$A$1:$J$224</definedName>
    <definedName name="_xlnm.Print_Area" localSheetId="11">'(附表2)実施状況報告（１２月）'!$A$1:$J$224</definedName>
    <definedName name="_xlnm.Print_Area" localSheetId="12">'(附表2)実施状況報告（１月）'!$A$1:$J$224</definedName>
    <definedName name="_xlnm.Print_Area" localSheetId="13">'(附表2)実施状況報告（２月）'!$A$1:$J$224</definedName>
    <definedName name="_xlnm.Print_Area" localSheetId="14">'(附表2)実施状況報告（３月）'!$A$1:$J$224</definedName>
    <definedName name="_xlnm.Print_Area" localSheetId="3">'(附表2)実施状況報告（４月）'!$A$1:$J$224</definedName>
    <definedName name="_xlnm.Print_Area" localSheetId="4">'(附表2)実施状況報告（５月）'!$A$1:$J$224</definedName>
    <definedName name="_xlnm.Print_Area" localSheetId="5">'(附表2)実施状況報告（６月）'!$A$1:$J$224</definedName>
    <definedName name="_xlnm.Print_Area" localSheetId="6">'(附表2)実施状況報告（７月）'!$A$1:$J$224</definedName>
    <definedName name="_xlnm.Print_Area" localSheetId="7">'(附表2)実施状況報告（８月）'!$A$1:$J$224</definedName>
    <definedName name="_xlnm.Print_Area" localSheetId="8">'(附表2)実施状況報告（９月）'!$A$1:$J$224</definedName>
    <definedName name="_xlnm.Print_Area" localSheetId="15">'(附表3)実施状況集計表'!$A$1:$M$14</definedName>
    <definedName name="_xlnm.Print_Area" localSheetId="16">'(附表４－１)(附表４－２)補助金所要額変更調'!$A$1:$DV$28</definedName>
    <definedName name="_xlnm.Print_Area" localSheetId="0">基本情報入力シート!$A$1:$BW$23</definedName>
    <definedName name="_xlnm.Print_Titles" localSheetId="1">'(附表１－３)年間実施計画'!$1:$16</definedName>
    <definedName name="_xlnm.Print_Titles" localSheetId="9">'(附表2)実施状況報告（１０月）'!$1:$16</definedName>
    <definedName name="_xlnm.Print_Titles" localSheetId="10">'(附表2)実施状況報告（１１月）'!$1:$16</definedName>
    <definedName name="_xlnm.Print_Titles" localSheetId="11">'(附表2)実施状況報告（１２月）'!$1:$16</definedName>
    <definedName name="_xlnm.Print_Titles" localSheetId="12">'(附表2)実施状況報告（１月）'!$1:$16</definedName>
    <definedName name="_xlnm.Print_Titles" localSheetId="13">'(附表2)実施状況報告（２月）'!$1:$16</definedName>
    <definedName name="_xlnm.Print_Titles" localSheetId="14">'(附表2)実施状況報告（３月）'!$1:$16</definedName>
    <definedName name="_xlnm.Print_Titles" localSheetId="3">'(附表2)実施状況報告（４月）'!$1:$16</definedName>
    <definedName name="_xlnm.Print_Titles" localSheetId="4">'(附表2)実施状況報告（５月）'!$1:$16</definedName>
    <definedName name="_xlnm.Print_Titles" localSheetId="5">'(附表2)実施状況報告（６月）'!$1:$16</definedName>
    <definedName name="_xlnm.Print_Titles" localSheetId="6">'(附表2)実施状況報告（７月）'!$1:$16</definedName>
    <definedName name="_xlnm.Print_Titles" localSheetId="7">'(附表2)実施状況報告（８月）'!$1:$16</definedName>
    <definedName name="_xlnm.Print_Titles" localSheetId="8">'(附表2)実施状況報告（９月）'!$1:$16</definedName>
    <definedName name="サービス提供時間">#REF!</definedName>
    <definedName name="サービス提供時間1">#REF!</definedName>
    <definedName name="サービス提供時間2">#REF!</definedName>
    <definedName name="サービス提供時間3">#REF!</definedName>
    <definedName name="サービス提供時間4">#REF!</definedName>
    <definedName name="サービス提供時間5">#REF!</definedName>
    <definedName name="サービス提供時間6">#REF!</definedName>
    <definedName name="介護度">#REF!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4" i="23" l="1"/>
  <c r="U3" i="4"/>
  <c r="T3" i="35"/>
  <c r="T4" i="35"/>
  <c r="T5" i="35"/>
  <c r="T6" i="35"/>
  <c r="T7" i="35"/>
  <c r="T8" i="35"/>
  <c r="T9" i="35"/>
  <c r="T10" i="35"/>
  <c r="T11" i="35"/>
  <c r="T12" i="35"/>
  <c r="T13" i="35"/>
  <c r="T14" i="35"/>
  <c r="T15" i="35"/>
  <c r="T16" i="35"/>
  <c r="T17" i="35"/>
  <c r="T18" i="35"/>
  <c r="T19" i="35"/>
  <c r="T20" i="35"/>
  <c r="T21" i="35"/>
  <c r="T22" i="35"/>
  <c r="T23" i="35"/>
  <c r="T24" i="35"/>
  <c r="T25" i="35"/>
  <c r="T26" i="35"/>
  <c r="T27" i="35"/>
  <c r="T28" i="35"/>
  <c r="T29" i="35"/>
  <c r="T30" i="35"/>
  <c r="T31" i="35"/>
  <c r="T32" i="35"/>
  <c r="T33" i="35"/>
  <c r="T34" i="35"/>
  <c r="T35" i="35"/>
  <c r="T36" i="35"/>
  <c r="T37" i="35"/>
  <c r="T38" i="35"/>
  <c r="T39" i="35"/>
  <c r="T40" i="35"/>
  <c r="T41" i="35"/>
  <c r="T3" i="34"/>
  <c r="T4" i="34"/>
  <c r="T5" i="34"/>
  <c r="T6" i="34"/>
  <c r="T7" i="34"/>
  <c r="T8" i="34"/>
  <c r="T9" i="34"/>
  <c r="T10" i="34"/>
  <c r="T11" i="34"/>
  <c r="T12" i="34"/>
  <c r="T13" i="34"/>
  <c r="T14" i="34"/>
  <c r="T15" i="34"/>
  <c r="T16" i="34"/>
  <c r="T17" i="34"/>
  <c r="T18" i="34"/>
  <c r="T19" i="34"/>
  <c r="T20" i="34"/>
  <c r="T21" i="34"/>
  <c r="T22" i="34"/>
  <c r="T23" i="34"/>
  <c r="T24" i="34"/>
  <c r="T25" i="34"/>
  <c r="T26" i="34"/>
  <c r="T27" i="34"/>
  <c r="T28" i="34"/>
  <c r="T29" i="34"/>
  <c r="T30" i="34"/>
  <c r="T31" i="34"/>
  <c r="T32" i="34"/>
  <c r="T33" i="34"/>
  <c r="T34" i="34"/>
  <c r="T35" i="34"/>
  <c r="T36" i="34"/>
  <c r="T37" i="34"/>
  <c r="T38" i="34"/>
  <c r="T39" i="34"/>
  <c r="T40" i="34"/>
  <c r="T41" i="34"/>
  <c r="T42" i="34"/>
  <c r="T3" i="33"/>
  <c r="T4" i="33"/>
  <c r="T5" i="33"/>
  <c r="T6" i="33"/>
  <c r="T7" i="33"/>
  <c r="T8" i="33"/>
  <c r="T9" i="33"/>
  <c r="T10" i="33"/>
  <c r="T11" i="33"/>
  <c r="T12" i="33"/>
  <c r="T13" i="33"/>
  <c r="T14" i="33"/>
  <c r="T15" i="33"/>
  <c r="T16" i="33"/>
  <c r="T17" i="33"/>
  <c r="T18" i="33"/>
  <c r="T19" i="33"/>
  <c r="T20" i="33"/>
  <c r="T21" i="33"/>
  <c r="T22" i="33"/>
  <c r="T23" i="33"/>
  <c r="T24" i="33"/>
  <c r="T25" i="33"/>
  <c r="T26" i="33"/>
  <c r="T27" i="33"/>
  <c r="T28" i="33"/>
  <c r="T29" i="33"/>
  <c r="T30" i="33"/>
  <c r="T31" i="33"/>
  <c r="T32" i="33"/>
  <c r="T33" i="33"/>
  <c r="T34" i="33"/>
  <c r="T35" i="33"/>
  <c r="T36" i="33"/>
  <c r="T3" i="32"/>
  <c r="T4" i="32"/>
  <c r="T5" i="32"/>
  <c r="T6" i="32"/>
  <c r="T7" i="32"/>
  <c r="T8" i="32"/>
  <c r="T9" i="32"/>
  <c r="T10" i="32"/>
  <c r="T11" i="32"/>
  <c r="T12" i="32"/>
  <c r="T13" i="32"/>
  <c r="T14" i="32"/>
  <c r="T15" i="32"/>
  <c r="T16" i="32"/>
  <c r="T17" i="32"/>
  <c r="T18" i="32"/>
  <c r="T19" i="32"/>
  <c r="T20" i="32"/>
  <c r="T21" i="32"/>
  <c r="T22" i="32"/>
  <c r="T23" i="32"/>
  <c r="T24" i="32"/>
  <c r="T25" i="32"/>
  <c r="T26" i="32"/>
  <c r="T27" i="32"/>
  <c r="T28" i="32"/>
  <c r="T29" i="32"/>
  <c r="T30" i="32"/>
  <c r="T31" i="32"/>
  <c r="T32" i="32"/>
  <c r="T33" i="32"/>
  <c r="T34" i="32"/>
  <c r="T35" i="32"/>
  <c r="T36" i="32"/>
  <c r="T37" i="32"/>
  <c r="T3" i="31"/>
  <c r="T4" i="31"/>
  <c r="T5" i="31"/>
  <c r="T6" i="31"/>
  <c r="T7" i="31"/>
  <c r="T8" i="31"/>
  <c r="T9" i="31"/>
  <c r="T10" i="31"/>
  <c r="T11" i="31"/>
  <c r="T12" i="31"/>
  <c r="T13" i="31"/>
  <c r="T14" i="31"/>
  <c r="T15" i="31"/>
  <c r="T16" i="31"/>
  <c r="T17" i="31"/>
  <c r="T18" i="31"/>
  <c r="T19" i="31"/>
  <c r="T20" i="31"/>
  <c r="T21" i="31"/>
  <c r="T22" i="31"/>
  <c r="T23" i="31"/>
  <c r="T24" i="31"/>
  <c r="T25" i="31"/>
  <c r="T26" i="31"/>
  <c r="T27" i="31"/>
  <c r="T28" i="31"/>
  <c r="T29" i="31"/>
  <c r="T30" i="31"/>
  <c r="T31" i="31"/>
  <c r="T3" i="30"/>
  <c r="T4" i="30"/>
  <c r="T5" i="30"/>
  <c r="T6" i="30"/>
  <c r="T7" i="30"/>
  <c r="T8" i="30"/>
  <c r="T9" i="30"/>
  <c r="T10" i="30"/>
  <c r="T11" i="30"/>
  <c r="T12" i="30"/>
  <c r="T13" i="30"/>
  <c r="T14" i="30"/>
  <c r="T15" i="30"/>
  <c r="T16" i="30"/>
  <c r="T17" i="30"/>
  <c r="T18" i="30"/>
  <c r="T19" i="30"/>
  <c r="T20" i="30"/>
  <c r="T21" i="30"/>
  <c r="T22" i="30"/>
  <c r="T23" i="30"/>
  <c r="T24" i="30"/>
  <c r="T25" i="30"/>
  <c r="T26" i="30"/>
  <c r="T27" i="30"/>
  <c r="T28" i="30"/>
  <c r="T29" i="30"/>
  <c r="T30" i="30"/>
  <c r="T31" i="30"/>
  <c r="T32" i="30"/>
  <c r="T33" i="30"/>
  <c r="T34" i="30"/>
  <c r="T35" i="30"/>
  <c r="T36" i="30"/>
  <c r="T37" i="30"/>
  <c r="T3" i="29"/>
  <c r="T4" i="29"/>
  <c r="T5" i="29"/>
  <c r="T6" i="29"/>
  <c r="T7" i="29"/>
  <c r="T8" i="29"/>
  <c r="T9" i="29"/>
  <c r="T10" i="29"/>
  <c r="T11" i="29"/>
  <c r="T12" i="29"/>
  <c r="T13" i="29"/>
  <c r="T14" i="29"/>
  <c r="T15" i="29"/>
  <c r="T16" i="29"/>
  <c r="T17" i="29"/>
  <c r="T18" i="29"/>
  <c r="T19" i="29"/>
  <c r="T20" i="29"/>
  <c r="T21" i="29"/>
  <c r="T22" i="29"/>
  <c r="T23" i="29"/>
  <c r="T24" i="29"/>
  <c r="T25" i="29"/>
  <c r="T26" i="29"/>
  <c r="T27" i="29"/>
  <c r="T28" i="29"/>
  <c r="T29" i="29"/>
  <c r="T30" i="29"/>
  <c r="T31" i="29"/>
  <c r="T32" i="29"/>
  <c r="T33" i="29"/>
  <c r="T34" i="29"/>
  <c r="T35" i="29"/>
  <c r="T3" i="28"/>
  <c r="T4" i="28"/>
  <c r="T5" i="28"/>
  <c r="T6" i="28"/>
  <c r="T7" i="28"/>
  <c r="T8" i="28"/>
  <c r="T9" i="28"/>
  <c r="T10" i="28"/>
  <c r="T11" i="28"/>
  <c r="T12" i="28"/>
  <c r="T13" i="28"/>
  <c r="T14" i="28"/>
  <c r="T15" i="28"/>
  <c r="T16" i="28"/>
  <c r="T17" i="28"/>
  <c r="T18" i="28"/>
  <c r="T19" i="28"/>
  <c r="T20" i="28"/>
  <c r="T21" i="28"/>
  <c r="T22" i="28"/>
  <c r="T23" i="28"/>
  <c r="T24" i="28"/>
  <c r="T25" i="28"/>
  <c r="T26" i="28"/>
  <c r="T27" i="28"/>
  <c r="T28" i="28"/>
  <c r="T29" i="28"/>
  <c r="T30" i="28"/>
  <c r="T31" i="28"/>
  <c r="T32" i="28"/>
  <c r="T33" i="28"/>
  <c r="T34" i="28"/>
  <c r="T35" i="28"/>
  <c r="T36" i="28"/>
  <c r="T3" i="27"/>
  <c r="T4" i="27"/>
  <c r="T5" i="27"/>
  <c r="T6" i="27"/>
  <c r="T7" i="27"/>
  <c r="T8" i="27"/>
  <c r="T9" i="27"/>
  <c r="T10" i="27"/>
  <c r="T11" i="27"/>
  <c r="T12" i="27"/>
  <c r="T13" i="27"/>
  <c r="T14" i="27"/>
  <c r="T15" i="27"/>
  <c r="T16" i="27"/>
  <c r="T17" i="27"/>
  <c r="T18" i="27"/>
  <c r="T19" i="27"/>
  <c r="T20" i="27"/>
  <c r="T21" i="27"/>
  <c r="T22" i="27"/>
  <c r="T23" i="27"/>
  <c r="T24" i="27"/>
  <c r="T25" i="27"/>
  <c r="T26" i="27"/>
  <c r="T27" i="27"/>
  <c r="T28" i="27"/>
  <c r="T29" i="27"/>
  <c r="T30" i="27"/>
  <c r="T31" i="27"/>
  <c r="T32" i="27"/>
  <c r="T33" i="27"/>
  <c r="T34" i="27"/>
  <c r="T35" i="27"/>
  <c r="T36" i="27"/>
  <c r="T37" i="27"/>
  <c r="T38" i="27"/>
  <c r="T39" i="27"/>
  <c r="T40" i="27"/>
  <c r="T3" i="26"/>
  <c r="T4" i="26"/>
  <c r="T5" i="26"/>
  <c r="T6" i="26"/>
  <c r="T7" i="26"/>
  <c r="T8" i="26"/>
  <c r="T9" i="26"/>
  <c r="T10" i="26"/>
  <c r="T11" i="26"/>
  <c r="T12" i="26"/>
  <c r="T13" i="26"/>
  <c r="T14" i="26"/>
  <c r="T15" i="26"/>
  <c r="T16" i="26"/>
  <c r="T17" i="26"/>
  <c r="T18" i="26"/>
  <c r="T19" i="26"/>
  <c r="T20" i="26"/>
  <c r="T21" i="26"/>
  <c r="T22" i="26"/>
  <c r="T23" i="26"/>
  <c r="T24" i="26"/>
  <c r="T25" i="26"/>
  <c r="T26" i="26"/>
  <c r="T27" i="26"/>
  <c r="T28" i="26"/>
  <c r="T29" i="26"/>
  <c r="T30" i="26"/>
  <c r="T31" i="26"/>
  <c r="T32" i="26"/>
  <c r="T33" i="26"/>
  <c r="T34" i="26"/>
  <c r="T35" i="26"/>
  <c r="T36" i="26"/>
  <c r="T37" i="26"/>
  <c r="T38" i="26"/>
  <c r="T39" i="26"/>
  <c r="T40" i="26"/>
  <c r="T41" i="26"/>
  <c r="T3" i="25"/>
  <c r="T4" i="25"/>
  <c r="T5" i="25"/>
  <c r="T6" i="25"/>
  <c r="T7" i="25"/>
  <c r="T8" i="25"/>
  <c r="T9" i="25"/>
  <c r="T10" i="25"/>
  <c r="T11" i="25"/>
  <c r="T12" i="25"/>
  <c r="T13" i="25"/>
  <c r="T14" i="25"/>
  <c r="T15" i="25"/>
  <c r="T16" i="25"/>
  <c r="T17" i="25"/>
  <c r="T18" i="25"/>
  <c r="T19" i="25"/>
  <c r="T20" i="25"/>
  <c r="T21" i="25"/>
  <c r="T22" i="25"/>
  <c r="T23" i="25"/>
  <c r="T24" i="25"/>
  <c r="T25" i="25"/>
  <c r="T26" i="25"/>
  <c r="T27" i="25"/>
  <c r="T28" i="25"/>
  <c r="T29" i="25"/>
  <c r="T30" i="25"/>
  <c r="T31" i="25"/>
  <c r="T32" i="25"/>
  <c r="T33" i="25"/>
  <c r="T3" i="4"/>
  <c r="T4" i="4"/>
  <c r="T5" i="4"/>
  <c r="T6" i="4"/>
  <c r="T7" i="4"/>
  <c r="T8" i="4"/>
  <c r="T9" i="4"/>
  <c r="T10" i="4"/>
  <c r="T11" i="4"/>
  <c r="T12" i="4"/>
  <c r="T13" i="4"/>
  <c r="T14" i="4"/>
  <c r="T15" i="4"/>
  <c r="T16" i="4"/>
  <c r="T17" i="4"/>
  <c r="T18" i="4"/>
  <c r="T19" i="4"/>
  <c r="T20" i="4"/>
  <c r="T21" i="4"/>
  <c r="T22" i="4"/>
  <c r="T23" i="4"/>
  <c r="T24" i="4"/>
  <c r="T25" i="4"/>
  <c r="T26" i="4"/>
  <c r="T27" i="4"/>
  <c r="I196" i="35" l="1"/>
  <c r="J196" i="35"/>
  <c r="I197" i="35"/>
  <c r="J197" i="35" s="1"/>
  <c r="I198" i="35"/>
  <c r="J198" i="35"/>
  <c r="I199" i="35"/>
  <c r="J199" i="35"/>
  <c r="I200" i="35"/>
  <c r="J200" i="35"/>
  <c r="I201" i="35"/>
  <c r="J201" i="35"/>
  <c r="I202" i="35"/>
  <c r="J202" i="35"/>
  <c r="I203" i="35"/>
  <c r="J203" i="35" s="1"/>
  <c r="I204" i="35"/>
  <c r="J204" i="35"/>
  <c r="I205" i="35"/>
  <c r="J205" i="35"/>
  <c r="I206" i="35"/>
  <c r="J206" i="35"/>
  <c r="I207" i="35"/>
  <c r="J207" i="35"/>
  <c r="I208" i="35"/>
  <c r="J208" i="35"/>
  <c r="I209" i="35"/>
  <c r="J209" i="35" s="1"/>
  <c r="I210" i="35"/>
  <c r="J210" i="35"/>
  <c r="I162" i="35"/>
  <c r="J162" i="35" s="1"/>
  <c r="I163" i="35"/>
  <c r="J163" i="35" s="1"/>
  <c r="I164" i="35"/>
  <c r="J164" i="35"/>
  <c r="I165" i="35"/>
  <c r="J165" i="35"/>
  <c r="I166" i="35"/>
  <c r="J166" i="35"/>
  <c r="I167" i="35"/>
  <c r="J167" i="35"/>
  <c r="I168" i="35"/>
  <c r="J168" i="35" s="1"/>
  <c r="I169" i="35"/>
  <c r="J169" i="35" s="1"/>
  <c r="I170" i="35"/>
  <c r="J170" i="35"/>
  <c r="I171" i="35"/>
  <c r="J171" i="35"/>
  <c r="I172" i="35"/>
  <c r="J172" i="35"/>
  <c r="I173" i="35"/>
  <c r="J173" i="35"/>
  <c r="I174" i="35"/>
  <c r="J174" i="35" s="1"/>
  <c r="I175" i="35"/>
  <c r="J175" i="35" s="1"/>
  <c r="I176" i="35"/>
  <c r="J176" i="35"/>
  <c r="I128" i="35"/>
  <c r="J128" i="35"/>
  <c r="I129" i="35"/>
  <c r="J129" i="35" s="1"/>
  <c r="I130" i="35"/>
  <c r="J130" i="35"/>
  <c r="I131" i="35"/>
  <c r="J131" i="35"/>
  <c r="I132" i="35"/>
  <c r="J132" i="35"/>
  <c r="I133" i="35"/>
  <c r="J133" i="35"/>
  <c r="I134" i="35"/>
  <c r="J134" i="35"/>
  <c r="I135" i="35"/>
  <c r="J135" i="35" s="1"/>
  <c r="I136" i="35"/>
  <c r="J136" i="35"/>
  <c r="I137" i="35"/>
  <c r="J137" i="35"/>
  <c r="I138" i="35"/>
  <c r="J138" i="35"/>
  <c r="I139" i="35"/>
  <c r="J139" i="35"/>
  <c r="I140" i="35"/>
  <c r="J140" i="35"/>
  <c r="I141" i="35"/>
  <c r="J141" i="35" s="1"/>
  <c r="I142" i="35"/>
  <c r="J142" i="35"/>
  <c r="I94" i="35"/>
  <c r="J94" i="35"/>
  <c r="I95" i="35"/>
  <c r="J95" i="35" s="1"/>
  <c r="I96" i="35"/>
  <c r="J96" i="35"/>
  <c r="I97" i="35"/>
  <c r="J97" i="35"/>
  <c r="I98" i="35"/>
  <c r="J98" i="35"/>
  <c r="I99" i="35"/>
  <c r="J99" i="35"/>
  <c r="I100" i="35"/>
  <c r="J100" i="35"/>
  <c r="I101" i="35"/>
  <c r="J101" i="35" s="1"/>
  <c r="I102" i="35"/>
  <c r="J102" i="35"/>
  <c r="I103" i="35"/>
  <c r="J103" i="35"/>
  <c r="I104" i="35"/>
  <c r="J104" i="35"/>
  <c r="I105" i="35"/>
  <c r="J105" i="35"/>
  <c r="I106" i="35"/>
  <c r="J106" i="35"/>
  <c r="I107" i="35"/>
  <c r="J107" i="35" s="1"/>
  <c r="I108" i="35"/>
  <c r="J108" i="35"/>
  <c r="I60" i="35"/>
  <c r="J60" i="35" s="1"/>
  <c r="I61" i="35"/>
  <c r="J61" i="35"/>
  <c r="I62" i="35"/>
  <c r="J62" i="35"/>
  <c r="I63" i="35"/>
  <c r="J63" i="35" s="1"/>
  <c r="I64" i="35"/>
  <c r="J64" i="35"/>
  <c r="I65" i="35"/>
  <c r="J65" i="35"/>
  <c r="I66" i="35"/>
  <c r="J66" i="35" s="1"/>
  <c r="I67" i="35"/>
  <c r="J67" i="35"/>
  <c r="I68" i="35"/>
  <c r="J68" i="35"/>
  <c r="I69" i="35"/>
  <c r="J69" i="35"/>
  <c r="I70" i="35"/>
  <c r="J70" i="35"/>
  <c r="I71" i="35"/>
  <c r="J71" i="35"/>
  <c r="I72" i="35"/>
  <c r="J72" i="35" s="1"/>
  <c r="I73" i="35"/>
  <c r="J73" i="35"/>
  <c r="I74" i="35"/>
  <c r="J74" i="35"/>
  <c r="I26" i="35"/>
  <c r="J26" i="35"/>
  <c r="I27" i="35"/>
  <c r="J27" i="35" s="1"/>
  <c r="I28" i="35"/>
  <c r="J28" i="35"/>
  <c r="I29" i="35"/>
  <c r="J29" i="35"/>
  <c r="I30" i="35"/>
  <c r="J30" i="35"/>
  <c r="I31" i="35"/>
  <c r="J31" i="35"/>
  <c r="I32" i="35"/>
  <c r="J32" i="35"/>
  <c r="I33" i="35"/>
  <c r="J33" i="35" s="1"/>
  <c r="I34" i="35"/>
  <c r="J34" i="35" s="1"/>
  <c r="I35" i="35"/>
  <c r="J35" i="35"/>
  <c r="I36" i="35"/>
  <c r="J36" i="35"/>
  <c r="I37" i="35"/>
  <c r="J37" i="35"/>
  <c r="I38" i="35"/>
  <c r="J38" i="35"/>
  <c r="I39" i="35"/>
  <c r="J39" i="35" s="1"/>
  <c r="I40" i="35"/>
  <c r="J40" i="35"/>
  <c r="I196" i="34"/>
  <c r="J196" i="34" s="1"/>
  <c r="I197" i="34"/>
  <c r="J197" i="34" s="1"/>
  <c r="I198" i="34"/>
  <c r="J198" i="34"/>
  <c r="I199" i="34"/>
  <c r="J199" i="34"/>
  <c r="I200" i="34"/>
  <c r="J200" i="34"/>
  <c r="I201" i="34"/>
  <c r="J201" i="34"/>
  <c r="I202" i="34"/>
  <c r="J202" i="34" s="1"/>
  <c r="I203" i="34"/>
  <c r="J203" i="34" s="1"/>
  <c r="I204" i="34"/>
  <c r="J204" i="34"/>
  <c r="I205" i="34"/>
  <c r="J205" i="34"/>
  <c r="I206" i="34"/>
  <c r="J206" i="34"/>
  <c r="I207" i="34"/>
  <c r="J207" i="34"/>
  <c r="I208" i="34"/>
  <c r="J208" i="34" s="1"/>
  <c r="I209" i="34"/>
  <c r="J209" i="34" s="1"/>
  <c r="I210" i="34"/>
  <c r="J210" i="34"/>
  <c r="I162" i="34"/>
  <c r="J162" i="34" s="1"/>
  <c r="I163" i="34"/>
  <c r="J163" i="34"/>
  <c r="I164" i="34"/>
  <c r="J164" i="34"/>
  <c r="I165" i="34"/>
  <c r="J165" i="34" s="1"/>
  <c r="I166" i="34"/>
  <c r="J166" i="34"/>
  <c r="I167" i="34"/>
  <c r="J167" i="34"/>
  <c r="I168" i="34"/>
  <c r="J168" i="34" s="1"/>
  <c r="I169" i="34"/>
  <c r="J169" i="34"/>
  <c r="I170" i="34"/>
  <c r="J170" i="34"/>
  <c r="I171" i="34"/>
  <c r="J171" i="34" s="1"/>
  <c r="I172" i="34"/>
  <c r="J172" i="34"/>
  <c r="I173" i="34"/>
  <c r="J173" i="34"/>
  <c r="I174" i="34"/>
  <c r="J174" i="34" s="1"/>
  <c r="I175" i="34"/>
  <c r="J175" i="34"/>
  <c r="I176" i="34"/>
  <c r="J176" i="34"/>
  <c r="I128" i="34"/>
  <c r="J128" i="34" s="1"/>
  <c r="I129" i="34"/>
  <c r="J129" i="34" s="1"/>
  <c r="I130" i="34"/>
  <c r="J130" i="34"/>
  <c r="I131" i="34"/>
  <c r="J131" i="34"/>
  <c r="I132" i="34"/>
  <c r="J132" i="34"/>
  <c r="I133" i="34"/>
  <c r="J133" i="34"/>
  <c r="I134" i="34"/>
  <c r="J134" i="34"/>
  <c r="I135" i="34"/>
  <c r="J135" i="34" s="1"/>
  <c r="I136" i="34"/>
  <c r="J136" i="34"/>
  <c r="I137" i="34"/>
  <c r="J137" i="34"/>
  <c r="I138" i="34"/>
  <c r="J138" i="34"/>
  <c r="I139" i="34"/>
  <c r="J139" i="34"/>
  <c r="I140" i="34"/>
  <c r="J140" i="34"/>
  <c r="I141" i="34"/>
  <c r="J141" i="34" s="1"/>
  <c r="I142" i="34"/>
  <c r="J142" i="34"/>
  <c r="I94" i="34"/>
  <c r="J94" i="34"/>
  <c r="I95" i="34"/>
  <c r="J95" i="34" s="1"/>
  <c r="I96" i="34"/>
  <c r="J96" i="34"/>
  <c r="I97" i="34"/>
  <c r="J97" i="34"/>
  <c r="I98" i="34"/>
  <c r="J98" i="34"/>
  <c r="I99" i="34"/>
  <c r="J99" i="34"/>
  <c r="I100" i="34"/>
  <c r="J100" i="34"/>
  <c r="I101" i="34"/>
  <c r="J101" i="34" s="1"/>
  <c r="I102" i="34"/>
  <c r="J102" i="34"/>
  <c r="I103" i="34"/>
  <c r="J103" i="34"/>
  <c r="I104" i="34"/>
  <c r="J104" i="34"/>
  <c r="I105" i="34"/>
  <c r="J105" i="34"/>
  <c r="I106" i="34"/>
  <c r="J106" i="34"/>
  <c r="I107" i="34"/>
  <c r="J107" i="34" s="1"/>
  <c r="I108" i="34"/>
  <c r="J108" i="34"/>
  <c r="I60" i="34"/>
  <c r="J60" i="34" s="1"/>
  <c r="I61" i="34"/>
  <c r="J61" i="34"/>
  <c r="I62" i="34"/>
  <c r="J62" i="34"/>
  <c r="I63" i="34"/>
  <c r="J63" i="34"/>
  <c r="I64" i="34"/>
  <c r="J64" i="34"/>
  <c r="I65" i="34"/>
  <c r="J65" i="34"/>
  <c r="I66" i="34"/>
  <c r="J66" i="34"/>
  <c r="I67" i="34"/>
  <c r="J67" i="34"/>
  <c r="I68" i="34"/>
  <c r="J68" i="34"/>
  <c r="I69" i="34"/>
  <c r="J69" i="34"/>
  <c r="I70" i="34"/>
  <c r="J70" i="34"/>
  <c r="I71" i="34"/>
  <c r="J71" i="34"/>
  <c r="I72" i="34"/>
  <c r="J72" i="34"/>
  <c r="I73" i="34"/>
  <c r="J73" i="34"/>
  <c r="I74" i="34"/>
  <c r="J74" i="34"/>
  <c r="I26" i="34"/>
  <c r="J26" i="34"/>
  <c r="I27" i="34"/>
  <c r="J27" i="34"/>
  <c r="I28" i="34"/>
  <c r="J28" i="34"/>
  <c r="I29" i="34"/>
  <c r="J29" i="34"/>
  <c r="I30" i="34"/>
  <c r="J30" i="34"/>
  <c r="I31" i="34"/>
  <c r="J31" i="34"/>
  <c r="I32" i="34"/>
  <c r="J32" i="34"/>
  <c r="I33" i="34"/>
  <c r="J33" i="34"/>
  <c r="I34" i="34"/>
  <c r="J34" i="34"/>
  <c r="I35" i="34"/>
  <c r="J35" i="34"/>
  <c r="I36" i="34"/>
  <c r="J36" i="34"/>
  <c r="I37" i="34"/>
  <c r="J37" i="34"/>
  <c r="I38" i="34"/>
  <c r="J38" i="34"/>
  <c r="I39" i="34"/>
  <c r="J39" i="34"/>
  <c r="I40" i="34"/>
  <c r="J40" i="34"/>
  <c r="I196" i="33"/>
  <c r="J196" i="33" s="1"/>
  <c r="I197" i="33"/>
  <c r="J197" i="33" s="1"/>
  <c r="I198" i="33"/>
  <c r="J198" i="33"/>
  <c r="I199" i="33"/>
  <c r="J199" i="33"/>
  <c r="I200" i="33"/>
  <c r="J200" i="33"/>
  <c r="I201" i="33"/>
  <c r="J201" i="33"/>
  <c r="I202" i="33"/>
  <c r="J202" i="33" s="1"/>
  <c r="I203" i="33"/>
  <c r="J203" i="33" s="1"/>
  <c r="I204" i="33"/>
  <c r="J204" i="33"/>
  <c r="I205" i="33"/>
  <c r="J205" i="33"/>
  <c r="I206" i="33"/>
  <c r="J206" i="33"/>
  <c r="I207" i="33"/>
  <c r="J207" i="33"/>
  <c r="I208" i="33"/>
  <c r="J208" i="33" s="1"/>
  <c r="I209" i="33"/>
  <c r="J209" i="33" s="1"/>
  <c r="I210" i="33"/>
  <c r="J210" i="33"/>
  <c r="I162" i="33"/>
  <c r="J162" i="33" s="1"/>
  <c r="I163" i="33"/>
  <c r="J163" i="33" s="1"/>
  <c r="I164" i="33"/>
  <c r="J164" i="33" s="1"/>
  <c r="I165" i="33"/>
  <c r="J165" i="33"/>
  <c r="I166" i="33"/>
  <c r="J166" i="33"/>
  <c r="I167" i="33"/>
  <c r="J167" i="33"/>
  <c r="I168" i="33"/>
  <c r="J168" i="33" s="1"/>
  <c r="I169" i="33"/>
  <c r="J169" i="33" s="1"/>
  <c r="I170" i="33"/>
  <c r="J170" i="33"/>
  <c r="I171" i="33"/>
  <c r="J171" i="33"/>
  <c r="I172" i="33"/>
  <c r="J172" i="33"/>
  <c r="I173" i="33"/>
  <c r="J173" i="33"/>
  <c r="I174" i="33"/>
  <c r="J174" i="33" s="1"/>
  <c r="I175" i="33"/>
  <c r="J175" i="33" s="1"/>
  <c r="I176" i="33"/>
  <c r="J176" i="33"/>
  <c r="I128" i="33"/>
  <c r="J128" i="33" s="1"/>
  <c r="I129" i="33"/>
  <c r="J129" i="33" s="1"/>
  <c r="I130" i="33"/>
  <c r="J130" i="33"/>
  <c r="I131" i="33"/>
  <c r="J131" i="33"/>
  <c r="I132" i="33"/>
  <c r="J132" i="33"/>
  <c r="I133" i="33"/>
  <c r="J133" i="33"/>
  <c r="I134" i="33"/>
  <c r="J134" i="33" s="1"/>
  <c r="I135" i="33"/>
  <c r="J135" i="33"/>
  <c r="I136" i="33"/>
  <c r="J136" i="33"/>
  <c r="I137" i="33"/>
  <c r="J137" i="33"/>
  <c r="I138" i="33"/>
  <c r="J138" i="33"/>
  <c r="I139" i="33"/>
  <c r="J139" i="33"/>
  <c r="I140" i="33"/>
  <c r="J140" i="33" s="1"/>
  <c r="I141" i="33"/>
  <c r="J141" i="33"/>
  <c r="I142" i="33"/>
  <c r="J142" i="33"/>
  <c r="I94" i="33"/>
  <c r="J94" i="33" s="1"/>
  <c r="I95" i="33"/>
  <c r="J95" i="33"/>
  <c r="I96" i="33"/>
  <c r="J96" i="33"/>
  <c r="I97" i="33"/>
  <c r="J97" i="33"/>
  <c r="I98" i="33"/>
  <c r="J98" i="33"/>
  <c r="I99" i="33"/>
  <c r="J99" i="33"/>
  <c r="I100" i="33"/>
  <c r="J100" i="33" s="1"/>
  <c r="I101" i="33"/>
  <c r="J101" i="33"/>
  <c r="I102" i="33"/>
  <c r="J102" i="33"/>
  <c r="I103" i="33"/>
  <c r="J103" i="33"/>
  <c r="I104" i="33"/>
  <c r="J104" i="33" s="1"/>
  <c r="I105" i="33"/>
  <c r="J105" i="33"/>
  <c r="I106" i="33"/>
  <c r="J106" i="33" s="1"/>
  <c r="I107" i="33"/>
  <c r="J107" i="33"/>
  <c r="I108" i="33"/>
  <c r="J108" i="33"/>
  <c r="I60" i="33"/>
  <c r="J60" i="33"/>
  <c r="I61" i="33"/>
  <c r="J61" i="33" s="1"/>
  <c r="I62" i="33"/>
  <c r="J62" i="33"/>
  <c r="I63" i="33"/>
  <c r="J63" i="33"/>
  <c r="I64" i="33"/>
  <c r="J64" i="33"/>
  <c r="I65" i="33"/>
  <c r="J65" i="33"/>
  <c r="I66" i="33"/>
  <c r="J66" i="33"/>
  <c r="I67" i="33"/>
  <c r="J67" i="33" s="1"/>
  <c r="I68" i="33"/>
  <c r="J68" i="33"/>
  <c r="I69" i="33"/>
  <c r="J69" i="33"/>
  <c r="I70" i="33"/>
  <c r="J70" i="33"/>
  <c r="I71" i="33"/>
  <c r="J71" i="33"/>
  <c r="I72" i="33"/>
  <c r="J72" i="33"/>
  <c r="I73" i="33"/>
  <c r="J73" i="33" s="1"/>
  <c r="I74" i="33"/>
  <c r="J74" i="33"/>
  <c r="I26" i="33"/>
  <c r="J26" i="33" s="1"/>
  <c r="I27" i="33"/>
  <c r="J27" i="33"/>
  <c r="I28" i="33"/>
  <c r="J28" i="33"/>
  <c r="I29" i="33"/>
  <c r="J29" i="33"/>
  <c r="I30" i="33"/>
  <c r="J30" i="33"/>
  <c r="I31" i="33"/>
  <c r="J31" i="33"/>
  <c r="I32" i="33"/>
  <c r="J32" i="33" s="1"/>
  <c r="I33" i="33"/>
  <c r="J33" i="33"/>
  <c r="I34" i="33"/>
  <c r="J34" i="33"/>
  <c r="I35" i="33"/>
  <c r="J35" i="33"/>
  <c r="I36" i="33"/>
  <c r="J36" i="33"/>
  <c r="I37" i="33"/>
  <c r="J37" i="33"/>
  <c r="I38" i="33"/>
  <c r="J38" i="33" s="1"/>
  <c r="I39" i="33"/>
  <c r="J39" i="33"/>
  <c r="I40" i="33"/>
  <c r="J40" i="33"/>
  <c r="I196" i="32"/>
  <c r="J196" i="32" s="1"/>
  <c r="I197" i="32"/>
  <c r="J197" i="32" s="1"/>
  <c r="I198" i="32"/>
  <c r="J198" i="32"/>
  <c r="I199" i="32"/>
  <c r="J199" i="32"/>
  <c r="I200" i="32"/>
  <c r="J200" i="32"/>
  <c r="I201" i="32"/>
  <c r="J201" i="32"/>
  <c r="I202" i="32"/>
  <c r="J202" i="32" s="1"/>
  <c r="I203" i="32"/>
  <c r="J203" i="32" s="1"/>
  <c r="I204" i="32"/>
  <c r="J204" i="32"/>
  <c r="I205" i="32"/>
  <c r="J205" i="32"/>
  <c r="I206" i="32"/>
  <c r="J206" i="32"/>
  <c r="I207" i="32"/>
  <c r="J207" i="32"/>
  <c r="I208" i="32"/>
  <c r="J208" i="32" s="1"/>
  <c r="I209" i="32"/>
  <c r="J209" i="32" s="1"/>
  <c r="I210" i="32"/>
  <c r="J210" i="32"/>
  <c r="I162" i="32"/>
  <c r="J162" i="32" s="1"/>
  <c r="I163" i="32"/>
  <c r="J163" i="32"/>
  <c r="I164" i="32"/>
  <c r="J164" i="32"/>
  <c r="I165" i="32"/>
  <c r="J165" i="32"/>
  <c r="I166" i="32"/>
  <c r="J166" i="32"/>
  <c r="I167" i="32"/>
  <c r="J167" i="32"/>
  <c r="I168" i="32"/>
  <c r="J168" i="32" s="1"/>
  <c r="I169" i="32"/>
  <c r="J169" i="32"/>
  <c r="I170" i="32"/>
  <c r="J170" i="32"/>
  <c r="I171" i="32"/>
  <c r="J171" i="32"/>
  <c r="I172" i="32"/>
  <c r="J172" i="32"/>
  <c r="I173" i="32"/>
  <c r="J173" i="32"/>
  <c r="I174" i="32"/>
  <c r="J174" i="32" s="1"/>
  <c r="I175" i="32"/>
  <c r="J175" i="32"/>
  <c r="I176" i="32"/>
  <c r="J176" i="32"/>
  <c r="I128" i="32"/>
  <c r="J128" i="32" s="1"/>
  <c r="I129" i="32"/>
  <c r="J129" i="32"/>
  <c r="I130" i="32"/>
  <c r="J130" i="32"/>
  <c r="I131" i="32"/>
  <c r="J131" i="32" s="1"/>
  <c r="I132" i="32"/>
  <c r="J132" i="32"/>
  <c r="I133" i="32"/>
  <c r="J133" i="32"/>
  <c r="I134" i="32"/>
  <c r="J134" i="32" s="1"/>
  <c r="I135" i="32"/>
  <c r="J135" i="32"/>
  <c r="I136" i="32"/>
  <c r="J136" i="32"/>
  <c r="I137" i="32"/>
  <c r="J137" i="32" s="1"/>
  <c r="I138" i="32"/>
  <c r="J138" i="32"/>
  <c r="I139" i="32"/>
  <c r="J139" i="32"/>
  <c r="I140" i="32"/>
  <c r="J140" i="32" s="1"/>
  <c r="I141" i="32"/>
  <c r="J141" i="32"/>
  <c r="I142" i="32"/>
  <c r="J142" i="32"/>
  <c r="I94" i="32"/>
  <c r="J94" i="32" s="1"/>
  <c r="I95" i="32"/>
  <c r="J95" i="32" s="1"/>
  <c r="I96" i="32"/>
  <c r="J96" i="32"/>
  <c r="I97" i="32"/>
  <c r="J97" i="32"/>
  <c r="I98" i="32"/>
  <c r="J98" i="32"/>
  <c r="I99" i="32"/>
  <c r="J99" i="32"/>
  <c r="I100" i="32"/>
  <c r="J100" i="32" s="1"/>
  <c r="I101" i="32"/>
  <c r="J101" i="32" s="1"/>
  <c r="I102" i="32"/>
  <c r="J102" i="32"/>
  <c r="I103" i="32"/>
  <c r="J103" i="32"/>
  <c r="I104" i="32"/>
  <c r="J104" i="32"/>
  <c r="I105" i="32"/>
  <c r="J105" i="32"/>
  <c r="I106" i="32"/>
  <c r="J106" i="32" s="1"/>
  <c r="I107" i="32"/>
  <c r="J107" i="32" s="1"/>
  <c r="I108" i="32"/>
  <c r="J108" i="32"/>
  <c r="I60" i="32"/>
  <c r="J60" i="32" s="1"/>
  <c r="I61" i="32"/>
  <c r="J61" i="32"/>
  <c r="I62" i="32"/>
  <c r="J62" i="32"/>
  <c r="I63" i="32"/>
  <c r="J63" i="32"/>
  <c r="I64" i="32"/>
  <c r="J64" i="32"/>
  <c r="I65" i="32"/>
  <c r="J65" i="32"/>
  <c r="I66" i="32"/>
  <c r="J66" i="32" s="1"/>
  <c r="I67" i="32"/>
  <c r="J67" i="32"/>
  <c r="I68" i="32"/>
  <c r="J68" i="32"/>
  <c r="I69" i="32"/>
  <c r="J69" i="32"/>
  <c r="I70" i="32"/>
  <c r="J70" i="32"/>
  <c r="I71" i="32"/>
  <c r="J71" i="32"/>
  <c r="I72" i="32"/>
  <c r="J72" i="32" s="1"/>
  <c r="I73" i="32"/>
  <c r="J73" i="32"/>
  <c r="I74" i="32"/>
  <c r="J74" i="32"/>
  <c r="I26" i="32"/>
  <c r="J26" i="32" s="1"/>
  <c r="I27" i="32"/>
  <c r="J27" i="32"/>
  <c r="I28" i="32"/>
  <c r="J28" i="32"/>
  <c r="I29" i="32"/>
  <c r="J29" i="32"/>
  <c r="I30" i="32"/>
  <c r="J30" i="32"/>
  <c r="I31" i="32"/>
  <c r="J31" i="32"/>
  <c r="I32" i="32"/>
  <c r="J32" i="32" s="1"/>
  <c r="I33" i="32"/>
  <c r="J33" i="32"/>
  <c r="I34" i="32"/>
  <c r="J34" i="32"/>
  <c r="I35" i="32"/>
  <c r="J35" i="32"/>
  <c r="I36" i="32"/>
  <c r="J36" i="32"/>
  <c r="I37" i="32"/>
  <c r="J37" i="32"/>
  <c r="I38" i="32"/>
  <c r="J38" i="32" s="1"/>
  <c r="I39" i="32"/>
  <c r="J39" i="32"/>
  <c r="I40" i="32"/>
  <c r="J40" i="32"/>
  <c r="I196" i="31"/>
  <c r="J196" i="31" s="1"/>
  <c r="I197" i="31"/>
  <c r="J197" i="31" s="1"/>
  <c r="I198" i="31"/>
  <c r="J198" i="31"/>
  <c r="I199" i="31"/>
  <c r="J199" i="31"/>
  <c r="I200" i="31"/>
  <c r="J200" i="31"/>
  <c r="I201" i="31"/>
  <c r="J201" i="31"/>
  <c r="I202" i="31"/>
  <c r="J202" i="31" s="1"/>
  <c r="I203" i="31"/>
  <c r="J203" i="31" s="1"/>
  <c r="I204" i="31"/>
  <c r="J204" i="31"/>
  <c r="I205" i="31"/>
  <c r="J205" i="31"/>
  <c r="I206" i="31"/>
  <c r="J206" i="31"/>
  <c r="I207" i="31"/>
  <c r="J207" i="31"/>
  <c r="I208" i="31"/>
  <c r="J208" i="31" s="1"/>
  <c r="I209" i="31"/>
  <c r="J209" i="31" s="1"/>
  <c r="I210" i="31"/>
  <c r="J210" i="31"/>
  <c r="I162" i="31"/>
  <c r="J162" i="31" s="1"/>
  <c r="I163" i="31"/>
  <c r="J163" i="31"/>
  <c r="I164" i="31"/>
  <c r="J164" i="31"/>
  <c r="I165" i="31"/>
  <c r="J165" i="31" s="1"/>
  <c r="I166" i="31"/>
  <c r="J166" i="31"/>
  <c r="I167" i="31"/>
  <c r="J167" i="31"/>
  <c r="I168" i="31"/>
  <c r="J168" i="31" s="1"/>
  <c r="I169" i="31"/>
  <c r="J169" i="31"/>
  <c r="I170" i="31"/>
  <c r="J170" i="31"/>
  <c r="I171" i="31"/>
  <c r="J171" i="31" s="1"/>
  <c r="I172" i="31"/>
  <c r="J172" i="31"/>
  <c r="I173" i="31"/>
  <c r="J173" i="31"/>
  <c r="I174" i="31"/>
  <c r="J174" i="31" s="1"/>
  <c r="I175" i="31"/>
  <c r="J175" i="31"/>
  <c r="I176" i="31"/>
  <c r="J176" i="31"/>
  <c r="I128" i="31"/>
  <c r="J128" i="31" s="1"/>
  <c r="I129" i="31"/>
  <c r="J129" i="31"/>
  <c r="I130" i="31"/>
  <c r="J130" i="31"/>
  <c r="I131" i="31"/>
  <c r="J131" i="31"/>
  <c r="I132" i="31"/>
  <c r="J132" i="31"/>
  <c r="I133" i="31"/>
  <c r="J133" i="31"/>
  <c r="I134" i="31"/>
  <c r="J134" i="31" s="1"/>
  <c r="I135" i="31"/>
  <c r="J135" i="31"/>
  <c r="I136" i="31"/>
  <c r="J136" i="31" s="1"/>
  <c r="I137" i="31"/>
  <c r="J137" i="31"/>
  <c r="I138" i="31"/>
  <c r="J138" i="31"/>
  <c r="I139" i="31"/>
  <c r="J139" i="31"/>
  <c r="I140" i="31"/>
  <c r="J140" i="31" s="1"/>
  <c r="I141" i="31"/>
  <c r="J141" i="31"/>
  <c r="I142" i="31"/>
  <c r="J142" i="31"/>
  <c r="I94" i="31"/>
  <c r="J94" i="31"/>
  <c r="I95" i="31"/>
  <c r="J95" i="31" s="1"/>
  <c r="I96" i="31"/>
  <c r="J96" i="31"/>
  <c r="I97" i="31"/>
  <c r="J97" i="31"/>
  <c r="I98" i="31"/>
  <c r="J98" i="31"/>
  <c r="I99" i="31"/>
  <c r="J99" i="31"/>
  <c r="I100" i="31"/>
  <c r="J100" i="31"/>
  <c r="I101" i="31"/>
  <c r="J101" i="31" s="1"/>
  <c r="I102" i="31"/>
  <c r="J102" i="31"/>
  <c r="I103" i="31"/>
  <c r="J103" i="31"/>
  <c r="I104" i="31"/>
  <c r="J104" i="31"/>
  <c r="I105" i="31"/>
  <c r="J105" i="31"/>
  <c r="I106" i="31"/>
  <c r="J106" i="31"/>
  <c r="I107" i="31"/>
  <c r="J107" i="31" s="1"/>
  <c r="I108" i="31"/>
  <c r="J108" i="31"/>
  <c r="I60" i="31"/>
  <c r="J60" i="31"/>
  <c r="I61" i="31"/>
  <c r="J61" i="31" s="1"/>
  <c r="I62" i="31"/>
  <c r="J62" i="31" s="1"/>
  <c r="I63" i="31"/>
  <c r="J63" i="31"/>
  <c r="I64" i="31"/>
  <c r="J64" i="31"/>
  <c r="I65" i="31"/>
  <c r="J65" i="31"/>
  <c r="I66" i="31"/>
  <c r="J66" i="31"/>
  <c r="I67" i="31"/>
  <c r="J67" i="31" s="1"/>
  <c r="I68" i="31"/>
  <c r="J68" i="31" s="1"/>
  <c r="I69" i="31"/>
  <c r="J69" i="31"/>
  <c r="I70" i="31"/>
  <c r="J70" i="31"/>
  <c r="I71" i="31"/>
  <c r="J71" i="31"/>
  <c r="I72" i="31"/>
  <c r="J72" i="31"/>
  <c r="I73" i="31"/>
  <c r="J73" i="31" s="1"/>
  <c r="I74" i="31"/>
  <c r="J74" i="31" s="1"/>
  <c r="I40" i="31"/>
  <c r="J40" i="31"/>
  <c r="I26" i="31"/>
  <c r="J26" i="31" s="1"/>
  <c r="I27" i="31"/>
  <c r="J27" i="31" s="1"/>
  <c r="I28" i="31"/>
  <c r="J28" i="31"/>
  <c r="I29" i="31"/>
  <c r="J29" i="31"/>
  <c r="I30" i="31"/>
  <c r="J30" i="31"/>
  <c r="I31" i="31"/>
  <c r="J31" i="31"/>
  <c r="I32" i="31"/>
  <c r="J32" i="31" s="1"/>
  <c r="I33" i="31"/>
  <c r="J33" i="31" s="1"/>
  <c r="I34" i="31"/>
  <c r="J34" i="31"/>
  <c r="I35" i="31"/>
  <c r="J35" i="31"/>
  <c r="I36" i="31"/>
  <c r="J36" i="31"/>
  <c r="I37" i="31"/>
  <c r="J37" i="31"/>
  <c r="I38" i="31"/>
  <c r="J38" i="31" s="1"/>
  <c r="I39" i="31"/>
  <c r="J39" i="31" s="1"/>
  <c r="I196" i="30"/>
  <c r="J196" i="30"/>
  <c r="I197" i="30"/>
  <c r="J197" i="30"/>
  <c r="I198" i="30"/>
  <c r="J198" i="30"/>
  <c r="I199" i="30"/>
  <c r="J199" i="30" s="1"/>
  <c r="I200" i="30"/>
  <c r="J200" i="30"/>
  <c r="I201" i="30"/>
  <c r="J201" i="30"/>
  <c r="I202" i="30"/>
  <c r="J202" i="30"/>
  <c r="I203" i="30"/>
  <c r="J203" i="30"/>
  <c r="I204" i="30"/>
  <c r="J204" i="30"/>
  <c r="I205" i="30"/>
  <c r="J205" i="30" s="1"/>
  <c r="I206" i="30"/>
  <c r="J206" i="30"/>
  <c r="I207" i="30"/>
  <c r="J207" i="30"/>
  <c r="I208" i="30"/>
  <c r="J208" i="30"/>
  <c r="I209" i="30"/>
  <c r="J209" i="30"/>
  <c r="I210" i="30"/>
  <c r="J210" i="30"/>
  <c r="I162" i="30"/>
  <c r="J162" i="30"/>
  <c r="I163" i="30"/>
  <c r="J163" i="30" s="1"/>
  <c r="I164" i="30"/>
  <c r="J164" i="30"/>
  <c r="I165" i="30"/>
  <c r="J165" i="30"/>
  <c r="I166" i="30"/>
  <c r="J166" i="30"/>
  <c r="I167" i="30"/>
  <c r="J167" i="30"/>
  <c r="I168" i="30"/>
  <c r="J168" i="30"/>
  <c r="I169" i="30"/>
  <c r="J169" i="30" s="1"/>
  <c r="I170" i="30"/>
  <c r="J170" i="30"/>
  <c r="I171" i="30"/>
  <c r="J171" i="30"/>
  <c r="I172" i="30"/>
  <c r="J172" i="30"/>
  <c r="I173" i="30"/>
  <c r="J173" i="30"/>
  <c r="I174" i="30"/>
  <c r="J174" i="30"/>
  <c r="I175" i="30"/>
  <c r="J175" i="30" s="1"/>
  <c r="I176" i="30"/>
  <c r="J176" i="30"/>
  <c r="I128" i="30"/>
  <c r="J128" i="30"/>
  <c r="I129" i="30"/>
  <c r="J129" i="30"/>
  <c r="I130" i="30"/>
  <c r="J130" i="30"/>
  <c r="I131" i="30"/>
  <c r="J131" i="30" s="1"/>
  <c r="I132" i="30"/>
  <c r="J132" i="30"/>
  <c r="I133" i="30"/>
  <c r="J133" i="30"/>
  <c r="I134" i="30"/>
  <c r="J134" i="30"/>
  <c r="I135" i="30"/>
  <c r="J135" i="30"/>
  <c r="I136" i="30"/>
  <c r="J136" i="30"/>
  <c r="I137" i="30"/>
  <c r="J137" i="30" s="1"/>
  <c r="I138" i="30"/>
  <c r="J138" i="30"/>
  <c r="I139" i="30"/>
  <c r="J139" i="30"/>
  <c r="I140" i="30"/>
  <c r="J140" i="30"/>
  <c r="I141" i="30"/>
  <c r="J141" i="30"/>
  <c r="I142" i="30"/>
  <c r="J142" i="30"/>
  <c r="I94" i="30"/>
  <c r="J94" i="30"/>
  <c r="I95" i="30"/>
  <c r="J95" i="30"/>
  <c r="I96" i="30"/>
  <c r="J96" i="30"/>
  <c r="I97" i="30"/>
  <c r="J97" i="30"/>
  <c r="I98" i="30"/>
  <c r="J98" i="30"/>
  <c r="I99" i="30"/>
  <c r="J99" i="30"/>
  <c r="I100" i="30"/>
  <c r="J100" i="30"/>
  <c r="I101" i="30"/>
  <c r="J101" i="30"/>
  <c r="I102" i="30"/>
  <c r="J102" i="30"/>
  <c r="I103" i="30"/>
  <c r="J103" i="30"/>
  <c r="I104" i="30"/>
  <c r="J104" i="30"/>
  <c r="I105" i="30"/>
  <c r="J105" i="30"/>
  <c r="I106" i="30"/>
  <c r="J106" i="30"/>
  <c r="I107" i="30"/>
  <c r="J107" i="30"/>
  <c r="I108" i="30"/>
  <c r="J108" i="30"/>
  <c r="I60" i="30"/>
  <c r="J60" i="30" s="1"/>
  <c r="I61" i="30"/>
  <c r="J61" i="30" s="1"/>
  <c r="I62" i="30"/>
  <c r="J62" i="30"/>
  <c r="I63" i="30"/>
  <c r="J63" i="30"/>
  <c r="I64" i="30"/>
  <c r="J64" i="30"/>
  <c r="I65" i="30"/>
  <c r="J65" i="30"/>
  <c r="I66" i="30"/>
  <c r="J66" i="30" s="1"/>
  <c r="I67" i="30"/>
  <c r="J67" i="30" s="1"/>
  <c r="I68" i="30"/>
  <c r="J68" i="30"/>
  <c r="I69" i="30"/>
  <c r="J69" i="30"/>
  <c r="I70" i="30"/>
  <c r="J70" i="30"/>
  <c r="I71" i="30"/>
  <c r="J71" i="30"/>
  <c r="I72" i="30"/>
  <c r="J72" i="30" s="1"/>
  <c r="I73" i="30"/>
  <c r="J73" i="30" s="1"/>
  <c r="I74" i="30"/>
  <c r="J74" i="30"/>
  <c r="I26" i="30"/>
  <c r="J26" i="30" s="1"/>
  <c r="I27" i="30"/>
  <c r="J27" i="30" s="1"/>
  <c r="I28" i="30"/>
  <c r="J28" i="30"/>
  <c r="I29" i="30"/>
  <c r="J29" i="30"/>
  <c r="I30" i="30"/>
  <c r="J30" i="30"/>
  <c r="I31" i="30"/>
  <c r="J31" i="30"/>
  <c r="I32" i="30"/>
  <c r="J32" i="30" s="1"/>
  <c r="I33" i="30"/>
  <c r="J33" i="30" s="1"/>
  <c r="I34" i="30"/>
  <c r="J34" i="30" s="1"/>
  <c r="I35" i="30"/>
  <c r="J35" i="30"/>
  <c r="I36" i="30"/>
  <c r="J36" i="30"/>
  <c r="I37" i="30"/>
  <c r="J37" i="30"/>
  <c r="I38" i="30"/>
  <c r="J38" i="30" s="1"/>
  <c r="I39" i="30"/>
  <c r="J39" i="30" s="1"/>
  <c r="I40" i="30"/>
  <c r="J40" i="30"/>
  <c r="I210" i="29"/>
  <c r="J210" i="29"/>
  <c r="I196" i="29"/>
  <c r="J196" i="29"/>
  <c r="I197" i="29"/>
  <c r="J197" i="29" s="1"/>
  <c r="I198" i="29"/>
  <c r="J198" i="29"/>
  <c r="I199" i="29"/>
  <c r="J199" i="29"/>
  <c r="I200" i="29"/>
  <c r="J200" i="29"/>
  <c r="I201" i="29"/>
  <c r="J201" i="29"/>
  <c r="I202" i="29"/>
  <c r="J202" i="29"/>
  <c r="I203" i="29"/>
  <c r="J203" i="29" s="1"/>
  <c r="I204" i="29"/>
  <c r="J204" i="29"/>
  <c r="I205" i="29"/>
  <c r="J205" i="29"/>
  <c r="I206" i="29"/>
  <c r="J206" i="29"/>
  <c r="I207" i="29"/>
  <c r="J207" i="29"/>
  <c r="I208" i="29"/>
  <c r="J208" i="29"/>
  <c r="I209" i="29"/>
  <c r="J209" i="29" s="1"/>
  <c r="I162" i="29"/>
  <c r="J162" i="29" s="1"/>
  <c r="I163" i="29"/>
  <c r="J163" i="29" s="1"/>
  <c r="I164" i="29"/>
  <c r="J164" i="29"/>
  <c r="I165" i="29"/>
  <c r="J165" i="29"/>
  <c r="I166" i="29"/>
  <c r="J166" i="29"/>
  <c r="I167" i="29"/>
  <c r="J167" i="29"/>
  <c r="I168" i="29"/>
  <c r="J168" i="29" s="1"/>
  <c r="I169" i="29"/>
  <c r="J169" i="29" s="1"/>
  <c r="I170" i="29"/>
  <c r="J170" i="29"/>
  <c r="I171" i="29"/>
  <c r="J171" i="29"/>
  <c r="I172" i="29"/>
  <c r="J172" i="29"/>
  <c r="I173" i="29"/>
  <c r="J173" i="29"/>
  <c r="I174" i="29"/>
  <c r="J174" i="29" s="1"/>
  <c r="I175" i="29"/>
  <c r="J175" i="29" s="1"/>
  <c r="I176" i="29"/>
  <c r="J176" i="29"/>
  <c r="I128" i="29"/>
  <c r="J128" i="29"/>
  <c r="I129" i="29"/>
  <c r="J129" i="29" s="1"/>
  <c r="I130" i="29"/>
  <c r="J130" i="29"/>
  <c r="I131" i="29"/>
  <c r="J131" i="29"/>
  <c r="I132" i="29"/>
  <c r="J132" i="29"/>
  <c r="I133" i="29"/>
  <c r="J133" i="29"/>
  <c r="I134" i="29"/>
  <c r="J134" i="29"/>
  <c r="I135" i="29"/>
  <c r="J135" i="29" s="1"/>
  <c r="I136" i="29"/>
  <c r="J136" i="29"/>
  <c r="I137" i="29"/>
  <c r="J137" i="29"/>
  <c r="I138" i="29"/>
  <c r="J138" i="29"/>
  <c r="I139" i="29"/>
  <c r="J139" i="29"/>
  <c r="I140" i="29"/>
  <c r="J140" i="29"/>
  <c r="I141" i="29"/>
  <c r="J141" i="29" s="1"/>
  <c r="I142" i="29"/>
  <c r="J142" i="29"/>
  <c r="I94" i="29"/>
  <c r="J94" i="29" s="1"/>
  <c r="I95" i="29"/>
  <c r="J95" i="29"/>
  <c r="I96" i="29"/>
  <c r="J96" i="29"/>
  <c r="I97" i="29"/>
  <c r="J97" i="29"/>
  <c r="I98" i="29"/>
  <c r="J98" i="29"/>
  <c r="I99" i="29"/>
  <c r="J99" i="29"/>
  <c r="I100" i="29"/>
  <c r="J100" i="29" s="1"/>
  <c r="I101" i="29"/>
  <c r="J101" i="29"/>
  <c r="I102" i="29"/>
  <c r="J102" i="29"/>
  <c r="I103" i="29"/>
  <c r="J103" i="29"/>
  <c r="I104" i="29"/>
  <c r="J104" i="29"/>
  <c r="I105" i="29"/>
  <c r="J105" i="29"/>
  <c r="I106" i="29"/>
  <c r="J106" i="29" s="1"/>
  <c r="I107" i="29"/>
  <c r="J107" i="29"/>
  <c r="I108" i="29"/>
  <c r="J108" i="29"/>
  <c r="I60" i="29"/>
  <c r="J60" i="29"/>
  <c r="I61" i="29"/>
  <c r="J61" i="29" s="1"/>
  <c r="I62" i="29"/>
  <c r="J62" i="29"/>
  <c r="I63" i="29"/>
  <c r="J63" i="29"/>
  <c r="I64" i="29"/>
  <c r="J64" i="29"/>
  <c r="I65" i="29"/>
  <c r="J65" i="29"/>
  <c r="I66" i="29"/>
  <c r="J66" i="29"/>
  <c r="I67" i="29"/>
  <c r="J67" i="29" s="1"/>
  <c r="I68" i="29"/>
  <c r="J68" i="29"/>
  <c r="I69" i="29"/>
  <c r="J69" i="29"/>
  <c r="I70" i="29"/>
  <c r="J70" i="29"/>
  <c r="I71" i="29"/>
  <c r="J71" i="29"/>
  <c r="I72" i="29"/>
  <c r="J72" i="29"/>
  <c r="I73" i="29"/>
  <c r="J73" i="29" s="1"/>
  <c r="I74" i="29"/>
  <c r="J74" i="29"/>
  <c r="I26" i="29"/>
  <c r="J26" i="29" s="1"/>
  <c r="I27" i="29"/>
  <c r="J27" i="29"/>
  <c r="I28" i="29"/>
  <c r="J28" i="29"/>
  <c r="I29" i="29"/>
  <c r="J29" i="29"/>
  <c r="I30" i="29"/>
  <c r="J30" i="29"/>
  <c r="I31" i="29"/>
  <c r="J31" i="29"/>
  <c r="I32" i="29"/>
  <c r="J32" i="29" s="1"/>
  <c r="I33" i="29"/>
  <c r="J33" i="29"/>
  <c r="I34" i="29"/>
  <c r="J34" i="29"/>
  <c r="I35" i="29"/>
  <c r="J35" i="29"/>
  <c r="I36" i="29"/>
  <c r="J36" i="29"/>
  <c r="I37" i="29"/>
  <c r="J37" i="29"/>
  <c r="I38" i="29"/>
  <c r="J38" i="29" s="1"/>
  <c r="I39" i="29"/>
  <c r="J39" i="29"/>
  <c r="I40" i="29"/>
  <c r="J40" i="29"/>
  <c r="I196" i="28"/>
  <c r="J196" i="28"/>
  <c r="I197" i="28"/>
  <c r="J197" i="28"/>
  <c r="I198" i="28"/>
  <c r="J198" i="28"/>
  <c r="I199" i="28"/>
  <c r="J199" i="28"/>
  <c r="I200" i="28"/>
  <c r="J200" i="28"/>
  <c r="I201" i="28"/>
  <c r="J201" i="28"/>
  <c r="I202" i="28"/>
  <c r="J202" i="28"/>
  <c r="I203" i="28"/>
  <c r="J203" i="28"/>
  <c r="I204" i="28"/>
  <c r="J204" i="28"/>
  <c r="I205" i="28"/>
  <c r="J205" i="28"/>
  <c r="I206" i="28"/>
  <c r="J206" i="28"/>
  <c r="I207" i="28"/>
  <c r="J207" i="28"/>
  <c r="I208" i="28"/>
  <c r="J208" i="28"/>
  <c r="I209" i="28"/>
  <c r="J209" i="28"/>
  <c r="I210" i="28"/>
  <c r="J210" i="28"/>
  <c r="I162" i="28"/>
  <c r="J162" i="28" s="1"/>
  <c r="I163" i="28"/>
  <c r="J163" i="28"/>
  <c r="I164" i="28"/>
  <c r="J164" i="28"/>
  <c r="I165" i="28"/>
  <c r="J165" i="28"/>
  <c r="I166" i="28"/>
  <c r="J166" i="28"/>
  <c r="I167" i="28"/>
  <c r="J167" i="28"/>
  <c r="I168" i="28"/>
  <c r="J168" i="28" s="1"/>
  <c r="I169" i="28"/>
  <c r="J169" i="28"/>
  <c r="I170" i="28"/>
  <c r="J170" i="28"/>
  <c r="I171" i="28"/>
  <c r="J171" i="28"/>
  <c r="I172" i="28"/>
  <c r="J172" i="28"/>
  <c r="I173" i="28"/>
  <c r="J173" i="28"/>
  <c r="I174" i="28"/>
  <c r="J174" i="28" s="1"/>
  <c r="I175" i="28"/>
  <c r="J175" i="28"/>
  <c r="I176" i="28"/>
  <c r="J176" i="28"/>
  <c r="I128" i="28"/>
  <c r="J128" i="28" s="1"/>
  <c r="I129" i="28"/>
  <c r="J129" i="28"/>
  <c r="I130" i="28"/>
  <c r="J130" i="28"/>
  <c r="I131" i="28"/>
  <c r="J131" i="28"/>
  <c r="I132" i="28"/>
  <c r="J132" i="28"/>
  <c r="I133" i="28"/>
  <c r="J133" i="28"/>
  <c r="I134" i="28"/>
  <c r="J134" i="28" s="1"/>
  <c r="I135" i="28"/>
  <c r="J135" i="28"/>
  <c r="I136" i="28"/>
  <c r="J136" i="28"/>
  <c r="I137" i="28"/>
  <c r="J137" i="28"/>
  <c r="I138" i="28"/>
  <c r="J138" i="28"/>
  <c r="I139" i="28"/>
  <c r="J139" i="28"/>
  <c r="I140" i="28"/>
  <c r="J140" i="28" s="1"/>
  <c r="I141" i="28"/>
  <c r="J141" i="28"/>
  <c r="I142" i="28"/>
  <c r="J142" i="28"/>
  <c r="I94" i="28"/>
  <c r="J94" i="28" s="1"/>
  <c r="I95" i="28"/>
  <c r="J95" i="28"/>
  <c r="I96" i="28"/>
  <c r="J96" i="28"/>
  <c r="I97" i="28"/>
  <c r="J97" i="28"/>
  <c r="I98" i="28"/>
  <c r="J98" i="28"/>
  <c r="I99" i="28"/>
  <c r="J99" i="28"/>
  <c r="I100" i="28"/>
  <c r="J100" i="28" s="1"/>
  <c r="I101" i="28"/>
  <c r="J101" i="28"/>
  <c r="I102" i="28"/>
  <c r="J102" i="28"/>
  <c r="I103" i="28"/>
  <c r="J103" i="28"/>
  <c r="I104" i="28"/>
  <c r="J104" i="28"/>
  <c r="I105" i="28"/>
  <c r="J105" i="28"/>
  <c r="I106" i="28"/>
  <c r="J106" i="28" s="1"/>
  <c r="I107" i="28"/>
  <c r="J107" i="28"/>
  <c r="I108" i="28"/>
  <c r="J108" i="28"/>
  <c r="I60" i="28"/>
  <c r="J60" i="28"/>
  <c r="I61" i="28"/>
  <c r="J61" i="28" s="1"/>
  <c r="I62" i="28"/>
  <c r="J62" i="28"/>
  <c r="I63" i="28"/>
  <c r="J63" i="28"/>
  <c r="I64" i="28"/>
  <c r="J64" i="28"/>
  <c r="I65" i="28"/>
  <c r="J65" i="28"/>
  <c r="I66" i="28"/>
  <c r="J66" i="28"/>
  <c r="I67" i="28"/>
  <c r="J67" i="28" s="1"/>
  <c r="I68" i="28"/>
  <c r="J68" i="28"/>
  <c r="I69" i="28"/>
  <c r="J69" i="28"/>
  <c r="I70" i="28"/>
  <c r="J70" i="28"/>
  <c r="I71" i="28"/>
  <c r="J71" i="28"/>
  <c r="I72" i="28"/>
  <c r="J72" i="28"/>
  <c r="I73" i="28"/>
  <c r="J73" i="28" s="1"/>
  <c r="I74" i="28"/>
  <c r="J74" i="28"/>
  <c r="I26" i="28"/>
  <c r="J26" i="28" s="1"/>
  <c r="I27" i="28"/>
  <c r="J27" i="28"/>
  <c r="I28" i="28"/>
  <c r="J28" i="28"/>
  <c r="I29" i="28"/>
  <c r="J29" i="28"/>
  <c r="I30" i="28"/>
  <c r="J30" i="28"/>
  <c r="I31" i="28"/>
  <c r="J31" i="28"/>
  <c r="I32" i="28"/>
  <c r="J32" i="28" s="1"/>
  <c r="I33" i="28"/>
  <c r="J33" i="28"/>
  <c r="I34" i="28"/>
  <c r="J34" i="28"/>
  <c r="I35" i="28"/>
  <c r="J35" i="28"/>
  <c r="I36" i="28"/>
  <c r="J36" i="28"/>
  <c r="I37" i="28"/>
  <c r="J37" i="28"/>
  <c r="I38" i="28"/>
  <c r="J38" i="28" s="1"/>
  <c r="I39" i="28"/>
  <c r="J39" i="28"/>
  <c r="I40" i="28"/>
  <c r="J40" i="28"/>
  <c r="I196" i="27"/>
  <c r="J196" i="27" s="1"/>
  <c r="I197" i="27"/>
  <c r="J197" i="27"/>
  <c r="I198" i="27"/>
  <c r="J198" i="27"/>
  <c r="I199" i="27"/>
  <c r="J199" i="27" s="1"/>
  <c r="I200" i="27"/>
  <c r="J200" i="27"/>
  <c r="I201" i="27"/>
  <c r="J201" i="27"/>
  <c r="I202" i="27"/>
  <c r="J202" i="27" s="1"/>
  <c r="I203" i="27"/>
  <c r="J203" i="27"/>
  <c r="I204" i="27"/>
  <c r="J204" i="27"/>
  <c r="I205" i="27"/>
  <c r="J205" i="27" s="1"/>
  <c r="I206" i="27"/>
  <c r="J206" i="27"/>
  <c r="I207" i="27"/>
  <c r="J207" i="27"/>
  <c r="I208" i="27"/>
  <c r="J208" i="27" s="1"/>
  <c r="I209" i="27"/>
  <c r="J209" i="27"/>
  <c r="I210" i="27"/>
  <c r="J210" i="27"/>
  <c r="I162" i="27"/>
  <c r="J162" i="27"/>
  <c r="I163" i="27"/>
  <c r="J163" i="27"/>
  <c r="I164" i="27"/>
  <c r="J164" i="27"/>
  <c r="I165" i="27"/>
  <c r="J165" i="27"/>
  <c r="I166" i="27"/>
  <c r="J166" i="27"/>
  <c r="I167" i="27"/>
  <c r="J167" i="27"/>
  <c r="I168" i="27"/>
  <c r="J168" i="27"/>
  <c r="I169" i="27"/>
  <c r="J169" i="27"/>
  <c r="I170" i="27"/>
  <c r="J170" i="27"/>
  <c r="I171" i="27"/>
  <c r="J171" i="27"/>
  <c r="I172" i="27"/>
  <c r="J172" i="27"/>
  <c r="I173" i="27"/>
  <c r="J173" i="27"/>
  <c r="I174" i="27"/>
  <c r="J174" i="27"/>
  <c r="I175" i="27"/>
  <c r="J175" i="27"/>
  <c r="I176" i="27"/>
  <c r="J176" i="27"/>
  <c r="I142" i="27"/>
  <c r="J142" i="27" s="1"/>
  <c r="I128" i="27"/>
  <c r="J128" i="27" s="1"/>
  <c r="I129" i="27"/>
  <c r="J129" i="27" s="1"/>
  <c r="I130" i="27"/>
  <c r="J130" i="27"/>
  <c r="I131" i="27"/>
  <c r="J131" i="27"/>
  <c r="I132" i="27"/>
  <c r="J132" i="27"/>
  <c r="I133" i="27"/>
  <c r="J133" i="27"/>
  <c r="I134" i="27"/>
  <c r="J134" i="27" s="1"/>
  <c r="I135" i="27"/>
  <c r="J135" i="27" s="1"/>
  <c r="I136" i="27"/>
  <c r="J136" i="27"/>
  <c r="I137" i="27"/>
  <c r="J137" i="27"/>
  <c r="I138" i="27"/>
  <c r="J138" i="27"/>
  <c r="I139" i="27"/>
  <c r="J139" i="27"/>
  <c r="I140" i="27"/>
  <c r="J140" i="27" s="1"/>
  <c r="I141" i="27"/>
  <c r="J141" i="27" s="1"/>
  <c r="I94" i="27"/>
  <c r="J94" i="27" s="1"/>
  <c r="I95" i="27"/>
  <c r="J95" i="27"/>
  <c r="I96" i="27"/>
  <c r="J96" i="27"/>
  <c r="I97" i="27"/>
  <c r="J97" i="27"/>
  <c r="I98" i="27"/>
  <c r="J98" i="27"/>
  <c r="I99" i="27"/>
  <c r="J99" i="27"/>
  <c r="I100" i="27"/>
  <c r="J100" i="27" s="1"/>
  <c r="I101" i="27"/>
  <c r="J101" i="27"/>
  <c r="I102" i="27"/>
  <c r="J102" i="27"/>
  <c r="I103" i="27"/>
  <c r="J103" i="27"/>
  <c r="I104" i="27"/>
  <c r="J104" i="27"/>
  <c r="I105" i="27"/>
  <c r="J105" i="27"/>
  <c r="I106" i="27"/>
  <c r="J106" i="27" s="1"/>
  <c r="I107" i="27"/>
  <c r="J107" i="27"/>
  <c r="I108" i="27"/>
  <c r="J108" i="27"/>
  <c r="I60" i="27"/>
  <c r="J60" i="27" s="1"/>
  <c r="I61" i="27"/>
  <c r="J61" i="27"/>
  <c r="I62" i="27"/>
  <c r="J62" i="27"/>
  <c r="I63" i="27"/>
  <c r="J63" i="27"/>
  <c r="I64" i="27"/>
  <c r="J64" i="27"/>
  <c r="I65" i="27"/>
  <c r="J65" i="27"/>
  <c r="I66" i="27"/>
  <c r="J66" i="27" s="1"/>
  <c r="I67" i="27"/>
  <c r="J67" i="27"/>
  <c r="I68" i="27"/>
  <c r="J68" i="27"/>
  <c r="I69" i="27"/>
  <c r="J69" i="27"/>
  <c r="I70" i="27"/>
  <c r="J70" i="27"/>
  <c r="I71" i="27"/>
  <c r="J71" i="27"/>
  <c r="I72" i="27"/>
  <c r="J72" i="27" s="1"/>
  <c r="I73" i="27"/>
  <c r="J73" i="27"/>
  <c r="I74" i="27"/>
  <c r="J74" i="27"/>
  <c r="I26" i="27"/>
  <c r="J26" i="27" s="1"/>
  <c r="I27" i="27"/>
  <c r="J27" i="27" s="1"/>
  <c r="I28" i="27"/>
  <c r="J28" i="27"/>
  <c r="I29" i="27"/>
  <c r="J29" i="27"/>
  <c r="I30" i="27"/>
  <c r="J30" i="27"/>
  <c r="I31" i="27"/>
  <c r="J31" i="27"/>
  <c r="I32" i="27"/>
  <c r="J32" i="27" s="1"/>
  <c r="I33" i="27"/>
  <c r="J33" i="27" s="1"/>
  <c r="I34" i="27"/>
  <c r="J34" i="27"/>
  <c r="I35" i="27"/>
  <c r="J35" i="27"/>
  <c r="I36" i="27"/>
  <c r="J36" i="27"/>
  <c r="I37" i="27"/>
  <c r="J37" i="27"/>
  <c r="I38" i="27"/>
  <c r="J38" i="27" s="1"/>
  <c r="I39" i="27"/>
  <c r="J39" i="27" s="1"/>
  <c r="I40" i="27"/>
  <c r="J40" i="27"/>
  <c r="I196" i="26"/>
  <c r="J196" i="26"/>
  <c r="I197" i="26"/>
  <c r="J197" i="26"/>
  <c r="I198" i="26"/>
  <c r="J198" i="26"/>
  <c r="I199" i="26"/>
  <c r="J199" i="26"/>
  <c r="I200" i="26"/>
  <c r="J200" i="26"/>
  <c r="I201" i="26"/>
  <c r="J201" i="26"/>
  <c r="I202" i="26"/>
  <c r="J202" i="26"/>
  <c r="I203" i="26"/>
  <c r="J203" i="26"/>
  <c r="I204" i="26"/>
  <c r="J204" i="26"/>
  <c r="I205" i="26"/>
  <c r="J205" i="26"/>
  <c r="I206" i="26"/>
  <c r="J206" i="26"/>
  <c r="I207" i="26"/>
  <c r="J207" i="26"/>
  <c r="I208" i="26"/>
  <c r="J208" i="26"/>
  <c r="I209" i="26"/>
  <c r="J209" i="26"/>
  <c r="I210" i="26"/>
  <c r="J210" i="26"/>
  <c r="I162" i="26"/>
  <c r="J162" i="26"/>
  <c r="I163" i="26"/>
  <c r="J163" i="26" s="1"/>
  <c r="I164" i="26"/>
  <c r="J164" i="26"/>
  <c r="I165" i="26"/>
  <c r="J165" i="26"/>
  <c r="I166" i="26"/>
  <c r="J166" i="26"/>
  <c r="I167" i="26"/>
  <c r="J167" i="26"/>
  <c r="I168" i="26"/>
  <c r="J168" i="26"/>
  <c r="I169" i="26"/>
  <c r="J169" i="26" s="1"/>
  <c r="I170" i="26"/>
  <c r="J170" i="26"/>
  <c r="I171" i="26"/>
  <c r="J171" i="26"/>
  <c r="I172" i="26"/>
  <c r="J172" i="26"/>
  <c r="I173" i="26"/>
  <c r="J173" i="26"/>
  <c r="I174" i="26"/>
  <c r="J174" i="26"/>
  <c r="I175" i="26"/>
  <c r="J175" i="26" s="1"/>
  <c r="I176" i="26"/>
  <c r="J176" i="26"/>
  <c r="I128" i="26"/>
  <c r="J128" i="26"/>
  <c r="I129" i="26"/>
  <c r="J129" i="26"/>
  <c r="I130" i="26"/>
  <c r="J130" i="26"/>
  <c r="I131" i="26"/>
  <c r="J131" i="26"/>
  <c r="I132" i="26"/>
  <c r="J132" i="26"/>
  <c r="I133" i="26"/>
  <c r="J133" i="26"/>
  <c r="I134" i="26"/>
  <c r="J134" i="26"/>
  <c r="I135" i="26"/>
  <c r="J135" i="26"/>
  <c r="I136" i="26"/>
  <c r="J136" i="26"/>
  <c r="I137" i="26"/>
  <c r="J137" i="26"/>
  <c r="I138" i="26"/>
  <c r="J138" i="26"/>
  <c r="I139" i="26"/>
  <c r="J139" i="26"/>
  <c r="I140" i="26"/>
  <c r="J140" i="26"/>
  <c r="I141" i="26"/>
  <c r="J141" i="26"/>
  <c r="I142" i="26"/>
  <c r="J142" i="26"/>
  <c r="I94" i="26"/>
  <c r="J94" i="26"/>
  <c r="I95" i="26"/>
  <c r="J95" i="26" s="1"/>
  <c r="I96" i="26"/>
  <c r="J96" i="26"/>
  <c r="I97" i="26"/>
  <c r="J97" i="26"/>
  <c r="I98" i="26"/>
  <c r="J98" i="26"/>
  <c r="I99" i="26"/>
  <c r="J99" i="26"/>
  <c r="I100" i="26"/>
  <c r="J100" i="26"/>
  <c r="I101" i="26"/>
  <c r="J101" i="26" s="1"/>
  <c r="I102" i="26"/>
  <c r="J102" i="26"/>
  <c r="I103" i="26"/>
  <c r="J103" i="26"/>
  <c r="I104" i="26"/>
  <c r="J104" i="26"/>
  <c r="I105" i="26"/>
  <c r="J105" i="26"/>
  <c r="I106" i="26"/>
  <c r="J106" i="26"/>
  <c r="I107" i="26"/>
  <c r="J107" i="26" s="1"/>
  <c r="I108" i="26"/>
  <c r="J108" i="26"/>
  <c r="I60" i="26"/>
  <c r="J60" i="26" s="1"/>
  <c r="I61" i="26"/>
  <c r="J61" i="26"/>
  <c r="I62" i="26"/>
  <c r="J62" i="26"/>
  <c r="I63" i="26"/>
  <c r="J63" i="26"/>
  <c r="I64" i="26"/>
  <c r="J64" i="26"/>
  <c r="I65" i="26"/>
  <c r="J65" i="26"/>
  <c r="I66" i="26"/>
  <c r="J66" i="26" s="1"/>
  <c r="I67" i="26"/>
  <c r="J67" i="26"/>
  <c r="I68" i="26"/>
  <c r="J68" i="26"/>
  <c r="I69" i="26"/>
  <c r="J69" i="26"/>
  <c r="I70" i="26"/>
  <c r="J70" i="26"/>
  <c r="I71" i="26"/>
  <c r="J71" i="26"/>
  <c r="I72" i="26"/>
  <c r="J72" i="26" s="1"/>
  <c r="I73" i="26"/>
  <c r="J73" i="26"/>
  <c r="I74" i="26"/>
  <c r="J74" i="26"/>
  <c r="I26" i="26"/>
  <c r="J26" i="26" s="1"/>
  <c r="I27" i="26"/>
  <c r="J27" i="26"/>
  <c r="I28" i="26"/>
  <c r="J28" i="26"/>
  <c r="I29" i="26"/>
  <c r="J29" i="26"/>
  <c r="I30" i="26"/>
  <c r="J30" i="26"/>
  <c r="I31" i="26"/>
  <c r="J31" i="26"/>
  <c r="I32" i="26"/>
  <c r="J32" i="26" s="1"/>
  <c r="I33" i="26"/>
  <c r="J33" i="26"/>
  <c r="I34" i="26"/>
  <c r="J34" i="26"/>
  <c r="I35" i="26"/>
  <c r="J35" i="26"/>
  <c r="I36" i="26"/>
  <c r="J36" i="26"/>
  <c r="I37" i="26"/>
  <c r="J37" i="26"/>
  <c r="I38" i="26"/>
  <c r="J38" i="26" s="1"/>
  <c r="I39" i="26"/>
  <c r="J39" i="26"/>
  <c r="I40" i="26"/>
  <c r="J40" i="26"/>
  <c r="I196" i="25"/>
  <c r="J196" i="25" s="1"/>
  <c r="I197" i="25"/>
  <c r="J197" i="25" s="1"/>
  <c r="I198" i="25"/>
  <c r="J198" i="25"/>
  <c r="I199" i="25"/>
  <c r="J199" i="25"/>
  <c r="I200" i="25"/>
  <c r="J200" i="25"/>
  <c r="I201" i="25"/>
  <c r="J201" i="25"/>
  <c r="I202" i="25"/>
  <c r="J202" i="25" s="1"/>
  <c r="I203" i="25"/>
  <c r="J203" i="25" s="1"/>
  <c r="I204" i="25"/>
  <c r="J204" i="25"/>
  <c r="I205" i="25"/>
  <c r="J205" i="25"/>
  <c r="I206" i="25"/>
  <c r="J206" i="25"/>
  <c r="I207" i="25"/>
  <c r="J207" i="25"/>
  <c r="I208" i="25"/>
  <c r="J208" i="25" s="1"/>
  <c r="I209" i="25"/>
  <c r="J209" i="25" s="1"/>
  <c r="I210" i="25"/>
  <c r="J210" i="25"/>
  <c r="I162" i="25"/>
  <c r="J162" i="25"/>
  <c r="I163" i="25"/>
  <c r="J163" i="25"/>
  <c r="I164" i="25"/>
  <c r="J164" i="25"/>
  <c r="I165" i="25"/>
  <c r="J165" i="25"/>
  <c r="I166" i="25"/>
  <c r="J166" i="25"/>
  <c r="I167" i="25"/>
  <c r="J167" i="25"/>
  <c r="I168" i="25"/>
  <c r="J168" i="25"/>
  <c r="I169" i="25"/>
  <c r="J169" i="25"/>
  <c r="I170" i="25"/>
  <c r="J170" i="25"/>
  <c r="I171" i="25"/>
  <c r="J171" i="25"/>
  <c r="I172" i="25"/>
  <c r="J172" i="25"/>
  <c r="I173" i="25"/>
  <c r="J173" i="25"/>
  <c r="I174" i="25"/>
  <c r="J174" i="25"/>
  <c r="I175" i="25"/>
  <c r="J175" i="25"/>
  <c r="I176" i="25"/>
  <c r="J176" i="25"/>
  <c r="I128" i="25"/>
  <c r="J128" i="25"/>
  <c r="I129" i="25"/>
  <c r="J129" i="25" s="1"/>
  <c r="I130" i="25"/>
  <c r="J130" i="25"/>
  <c r="I131" i="25"/>
  <c r="J131" i="25"/>
  <c r="I132" i="25"/>
  <c r="J132" i="25"/>
  <c r="I133" i="25"/>
  <c r="J133" i="25"/>
  <c r="I134" i="25"/>
  <c r="J134" i="25"/>
  <c r="I135" i="25"/>
  <c r="J135" i="25" s="1"/>
  <c r="I136" i="25"/>
  <c r="J136" i="25"/>
  <c r="I137" i="25"/>
  <c r="J137" i="25"/>
  <c r="I138" i="25"/>
  <c r="J138" i="25"/>
  <c r="I139" i="25"/>
  <c r="J139" i="25"/>
  <c r="I140" i="25"/>
  <c r="J140" i="25"/>
  <c r="I141" i="25"/>
  <c r="J141" i="25" s="1"/>
  <c r="I142" i="25"/>
  <c r="J142" i="25"/>
  <c r="I94" i="25"/>
  <c r="J94" i="25"/>
  <c r="I95" i="25"/>
  <c r="J95" i="25" s="1"/>
  <c r="I96" i="25"/>
  <c r="J96" i="25"/>
  <c r="I97" i="25"/>
  <c r="J97" i="25"/>
  <c r="I98" i="25"/>
  <c r="J98" i="25"/>
  <c r="I99" i="25"/>
  <c r="J99" i="25"/>
  <c r="I100" i="25"/>
  <c r="J100" i="25"/>
  <c r="I101" i="25"/>
  <c r="J101" i="25" s="1"/>
  <c r="I102" i="25"/>
  <c r="J102" i="25"/>
  <c r="I103" i="25"/>
  <c r="J103" i="25"/>
  <c r="I104" i="25"/>
  <c r="J104" i="25"/>
  <c r="I105" i="25"/>
  <c r="J105" i="25"/>
  <c r="I106" i="25"/>
  <c r="J106" i="25"/>
  <c r="I107" i="25"/>
  <c r="J107" i="25" s="1"/>
  <c r="I108" i="25"/>
  <c r="J108" i="25"/>
  <c r="I60" i="25"/>
  <c r="J60" i="25" s="1"/>
  <c r="I61" i="25"/>
  <c r="J61" i="25"/>
  <c r="I62" i="25"/>
  <c r="J62" i="25"/>
  <c r="I63" i="25"/>
  <c r="J63" i="25"/>
  <c r="I64" i="25"/>
  <c r="J64" i="25"/>
  <c r="I65" i="25"/>
  <c r="J65" i="25"/>
  <c r="I66" i="25"/>
  <c r="J66" i="25" s="1"/>
  <c r="I67" i="25"/>
  <c r="J67" i="25"/>
  <c r="I68" i="25"/>
  <c r="J68" i="25"/>
  <c r="I69" i="25"/>
  <c r="J69" i="25"/>
  <c r="I70" i="25"/>
  <c r="J70" i="25"/>
  <c r="I71" i="25"/>
  <c r="J71" i="25"/>
  <c r="I72" i="25"/>
  <c r="J72" i="25" s="1"/>
  <c r="I73" i="25"/>
  <c r="J73" i="25"/>
  <c r="I74" i="25"/>
  <c r="J74" i="25"/>
  <c r="I26" i="25"/>
  <c r="J26" i="25" s="1"/>
  <c r="I27" i="25"/>
  <c r="J27" i="25"/>
  <c r="I28" i="25"/>
  <c r="J28" i="25"/>
  <c r="I29" i="25"/>
  <c r="J29" i="25"/>
  <c r="I30" i="25"/>
  <c r="J30" i="25"/>
  <c r="I31" i="25"/>
  <c r="J31" i="25"/>
  <c r="I32" i="25"/>
  <c r="J32" i="25" s="1"/>
  <c r="I33" i="25"/>
  <c r="J33" i="25"/>
  <c r="I34" i="25"/>
  <c r="J34" i="25"/>
  <c r="I35" i="25"/>
  <c r="J35" i="25"/>
  <c r="I36" i="25"/>
  <c r="J36" i="25"/>
  <c r="I37" i="25"/>
  <c r="J37" i="25"/>
  <c r="I38" i="25"/>
  <c r="J38" i="25" s="1"/>
  <c r="I39" i="25"/>
  <c r="J39" i="25"/>
  <c r="I40" i="25"/>
  <c r="J40" i="25"/>
  <c r="I196" i="4"/>
  <c r="J196" i="4" s="1"/>
  <c r="I197" i="4"/>
  <c r="J197" i="4" s="1"/>
  <c r="I198" i="4"/>
  <c r="J198" i="4"/>
  <c r="I199" i="4"/>
  <c r="J199" i="4"/>
  <c r="I200" i="4"/>
  <c r="J200" i="4"/>
  <c r="I201" i="4"/>
  <c r="J201" i="4"/>
  <c r="I202" i="4"/>
  <c r="J202" i="4" s="1"/>
  <c r="I203" i="4"/>
  <c r="J203" i="4" s="1"/>
  <c r="I204" i="4"/>
  <c r="J204" i="4"/>
  <c r="I205" i="4"/>
  <c r="J205" i="4"/>
  <c r="I206" i="4"/>
  <c r="J206" i="4"/>
  <c r="I207" i="4"/>
  <c r="J207" i="4"/>
  <c r="I208" i="4"/>
  <c r="J208" i="4" s="1"/>
  <c r="I209" i="4"/>
  <c r="J209" i="4" s="1"/>
  <c r="I210" i="4"/>
  <c r="J210" i="4"/>
  <c r="I162" i="4"/>
  <c r="J162" i="4" s="1"/>
  <c r="I163" i="4"/>
  <c r="J163" i="4" s="1"/>
  <c r="I164" i="4"/>
  <c r="J164" i="4"/>
  <c r="I165" i="4"/>
  <c r="J165" i="4" s="1"/>
  <c r="I166" i="4"/>
  <c r="J166" i="4" s="1"/>
  <c r="I167" i="4"/>
  <c r="J167" i="4"/>
  <c r="I168" i="4"/>
  <c r="J168" i="4" s="1"/>
  <c r="I169" i="4"/>
  <c r="J169" i="4" s="1"/>
  <c r="I170" i="4"/>
  <c r="J170" i="4"/>
  <c r="I171" i="4"/>
  <c r="J171" i="4"/>
  <c r="I172" i="4"/>
  <c r="J172" i="4"/>
  <c r="I173" i="4"/>
  <c r="J173" i="4" s="1"/>
  <c r="I174" i="4"/>
  <c r="J174" i="4" s="1"/>
  <c r="I175" i="4"/>
  <c r="J175" i="4" s="1"/>
  <c r="I176" i="4"/>
  <c r="J176" i="4" s="1"/>
  <c r="I128" i="4"/>
  <c r="J128" i="4" s="1"/>
  <c r="I129" i="4"/>
  <c r="J129" i="4"/>
  <c r="I130" i="4"/>
  <c r="J130" i="4"/>
  <c r="I131" i="4"/>
  <c r="J131" i="4"/>
  <c r="I132" i="4"/>
  <c r="J132" i="4" s="1"/>
  <c r="I133" i="4"/>
  <c r="J133" i="4" s="1"/>
  <c r="I134" i="4"/>
  <c r="J134" i="4" s="1"/>
  <c r="I135" i="4"/>
  <c r="J135" i="4"/>
  <c r="I136" i="4"/>
  <c r="J136" i="4" s="1"/>
  <c r="I137" i="4"/>
  <c r="J137" i="4"/>
  <c r="I138" i="4"/>
  <c r="J138" i="4"/>
  <c r="I139" i="4"/>
  <c r="J139" i="4" s="1"/>
  <c r="I140" i="4"/>
  <c r="J140" i="4" s="1"/>
  <c r="I141" i="4"/>
  <c r="J141" i="4"/>
  <c r="I142" i="4"/>
  <c r="J142" i="4"/>
  <c r="I94" i="4"/>
  <c r="J94" i="4"/>
  <c r="I95" i="4"/>
  <c r="J95" i="4"/>
  <c r="I96" i="4"/>
  <c r="J96" i="4"/>
  <c r="I97" i="4"/>
  <c r="J97" i="4" s="1"/>
  <c r="I98" i="4"/>
  <c r="J98" i="4" s="1"/>
  <c r="I99" i="4"/>
  <c r="J99" i="4"/>
  <c r="I100" i="4"/>
  <c r="J100" i="4"/>
  <c r="I101" i="4"/>
  <c r="J101" i="4"/>
  <c r="I102" i="4"/>
  <c r="J102" i="4"/>
  <c r="I103" i="4"/>
  <c r="J103" i="4" s="1"/>
  <c r="I104" i="4"/>
  <c r="J104" i="4"/>
  <c r="I105" i="4"/>
  <c r="J105" i="4" s="1"/>
  <c r="I106" i="4"/>
  <c r="J106" i="4" s="1"/>
  <c r="I107" i="4"/>
  <c r="J107" i="4"/>
  <c r="I108" i="4"/>
  <c r="J108" i="4"/>
  <c r="I60" i="4"/>
  <c r="J60" i="4" s="1"/>
  <c r="I61" i="4"/>
  <c r="J61" i="4"/>
  <c r="I62" i="4"/>
  <c r="J62" i="4" s="1"/>
  <c r="I63" i="4"/>
  <c r="J63" i="4" s="1"/>
  <c r="I64" i="4"/>
  <c r="J64" i="4"/>
  <c r="I65" i="4"/>
  <c r="J65" i="4"/>
  <c r="I66" i="4"/>
  <c r="J66" i="4" s="1"/>
  <c r="I67" i="4"/>
  <c r="J67" i="4" s="1"/>
  <c r="I68" i="4"/>
  <c r="J68" i="4"/>
  <c r="I69" i="4"/>
  <c r="J69" i="4"/>
  <c r="I70" i="4"/>
  <c r="J70" i="4"/>
  <c r="I71" i="4"/>
  <c r="J71" i="4"/>
  <c r="I72" i="4"/>
  <c r="J72" i="4" s="1"/>
  <c r="I73" i="4"/>
  <c r="J73" i="4" s="1"/>
  <c r="I74" i="4"/>
  <c r="J74" i="4"/>
  <c r="I26" i="4"/>
  <c r="J26" i="4" s="1"/>
  <c r="I27" i="4"/>
  <c r="J27" i="4" s="1"/>
  <c r="I28" i="4"/>
  <c r="J28" i="4" s="1"/>
  <c r="I29" i="4"/>
  <c r="J29" i="4" s="1"/>
  <c r="I30" i="4"/>
  <c r="J30" i="4" s="1"/>
  <c r="I31" i="4"/>
  <c r="J31" i="4" s="1"/>
  <c r="I32" i="4"/>
  <c r="J32" i="4" s="1"/>
  <c r="I33" i="4"/>
  <c r="J33" i="4" s="1"/>
  <c r="I34" i="4"/>
  <c r="J34" i="4" s="1"/>
  <c r="I35" i="4"/>
  <c r="J35" i="4" s="1"/>
  <c r="I36" i="4"/>
  <c r="J36" i="4" s="1"/>
  <c r="I37" i="4"/>
  <c r="J37" i="4" s="1"/>
  <c r="I38" i="4"/>
  <c r="J38" i="4" s="1"/>
  <c r="I39" i="4"/>
  <c r="J39" i="4" s="1"/>
  <c r="I40" i="4"/>
  <c r="J40" i="4" s="1"/>
  <c r="H220" i="3"/>
  <c r="I220" i="3" s="1"/>
  <c r="J220" i="3" s="1"/>
  <c r="H221" i="3"/>
  <c r="I221" i="3"/>
  <c r="J221" i="3"/>
  <c r="H222" i="3"/>
  <c r="I222" i="3"/>
  <c r="J222" i="3"/>
  <c r="H223" i="3"/>
  <c r="I223" i="3"/>
  <c r="J223" i="3"/>
  <c r="H224" i="3"/>
  <c r="I224" i="3" s="1"/>
  <c r="J224" i="3" s="1"/>
  <c r="H225" i="3"/>
  <c r="I225" i="3"/>
  <c r="J225" i="3"/>
  <c r="H226" i="3"/>
  <c r="I226" i="3"/>
  <c r="J226" i="3"/>
  <c r="H227" i="3"/>
  <c r="I227" i="3"/>
  <c r="J227" i="3"/>
  <c r="H228" i="3"/>
  <c r="I228" i="3" s="1"/>
  <c r="J228" i="3" s="1"/>
  <c r="H229" i="3"/>
  <c r="I229" i="3"/>
  <c r="J229" i="3"/>
  <c r="H230" i="3"/>
  <c r="I230" i="3"/>
  <c r="J230" i="3"/>
  <c r="H231" i="3"/>
  <c r="I231" i="3"/>
  <c r="J231" i="3"/>
  <c r="H232" i="3"/>
  <c r="I232" i="3" s="1"/>
  <c r="J232" i="3" s="1"/>
  <c r="H233" i="3"/>
  <c r="I233" i="3"/>
  <c r="J233" i="3"/>
  <c r="H234" i="3"/>
  <c r="I234" i="3"/>
  <c r="J234" i="3"/>
  <c r="H235" i="3"/>
  <c r="I235" i="3"/>
  <c r="J235" i="3"/>
  <c r="H236" i="3"/>
  <c r="I236" i="3" s="1"/>
  <c r="J236" i="3" s="1"/>
  <c r="H237" i="3"/>
  <c r="I237" i="3"/>
  <c r="J237" i="3"/>
  <c r="H238" i="3"/>
  <c r="I238" i="3"/>
  <c r="J238" i="3"/>
  <c r="H239" i="3"/>
  <c r="I239" i="3"/>
  <c r="J239" i="3"/>
  <c r="H240" i="3"/>
  <c r="I240" i="3" s="1"/>
  <c r="J240" i="3" s="1"/>
  <c r="H241" i="3"/>
  <c r="I241" i="3"/>
  <c r="J241" i="3"/>
  <c r="H242" i="3"/>
  <c r="I242" i="3"/>
  <c r="J242" i="3"/>
  <c r="H243" i="3"/>
  <c r="I243" i="3"/>
  <c r="J243" i="3"/>
  <c r="H244" i="3"/>
  <c r="I244" i="3" s="1"/>
  <c r="J244" i="3" s="1"/>
  <c r="H245" i="3"/>
  <c r="I245" i="3"/>
  <c r="J245" i="3"/>
  <c r="H246" i="3"/>
  <c r="I246" i="3"/>
  <c r="J246" i="3"/>
  <c r="H247" i="3"/>
  <c r="I247" i="3"/>
  <c r="J247" i="3"/>
  <c r="H248" i="3"/>
  <c r="I248" i="3" s="1"/>
  <c r="J248" i="3" s="1"/>
  <c r="H249" i="3"/>
  <c r="I249" i="3"/>
  <c r="J249" i="3"/>
  <c r="H181" i="3"/>
  <c r="I181" i="3" s="1"/>
  <c r="J181" i="3" s="1"/>
  <c r="H182" i="3"/>
  <c r="I182" i="3"/>
  <c r="J182" i="3"/>
  <c r="H183" i="3"/>
  <c r="I183" i="3"/>
  <c r="J183" i="3" s="1"/>
  <c r="H184" i="3"/>
  <c r="I184" i="3"/>
  <c r="J184" i="3"/>
  <c r="H185" i="3"/>
  <c r="I185" i="3" s="1"/>
  <c r="J185" i="3" s="1"/>
  <c r="H186" i="3"/>
  <c r="I186" i="3"/>
  <c r="J186" i="3"/>
  <c r="H187" i="3"/>
  <c r="I187" i="3"/>
  <c r="J187" i="3"/>
  <c r="H188" i="3"/>
  <c r="I188" i="3" s="1"/>
  <c r="J188" i="3" s="1"/>
  <c r="H189" i="3"/>
  <c r="I189" i="3" s="1"/>
  <c r="J189" i="3" s="1"/>
  <c r="H190" i="3"/>
  <c r="I190" i="3"/>
  <c r="J190" i="3"/>
  <c r="H191" i="3"/>
  <c r="I191" i="3"/>
  <c r="J191" i="3"/>
  <c r="H192" i="3"/>
  <c r="I192" i="3"/>
  <c r="J192" i="3"/>
  <c r="H193" i="3"/>
  <c r="I193" i="3" s="1"/>
  <c r="J193" i="3" s="1"/>
  <c r="H194" i="3"/>
  <c r="I194" i="3"/>
  <c r="J194" i="3"/>
  <c r="H195" i="3"/>
  <c r="I195" i="3"/>
  <c r="J195" i="3"/>
  <c r="H196" i="3"/>
  <c r="I196" i="3"/>
  <c r="J196" i="3"/>
  <c r="H197" i="3"/>
  <c r="I197" i="3" s="1"/>
  <c r="J197" i="3" s="1"/>
  <c r="H198" i="3"/>
  <c r="I198" i="3" s="1"/>
  <c r="J198" i="3" s="1"/>
  <c r="H199" i="3"/>
  <c r="I199" i="3"/>
  <c r="J199" i="3"/>
  <c r="H200" i="3"/>
  <c r="I200" i="3"/>
  <c r="J200" i="3"/>
  <c r="H201" i="3"/>
  <c r="I201" i="3" s="1"/>
  <c r="J201" i="3" s="1"/>
  <c r="H202" i="3"/>
  <c r="I202" i="3"/>
  <c r="J202" i="3"/>
  <c r="H203" i="3"/>
  <c r="I203" i="3"/>
  <c r="J203" i="3"/>
  <c r="H204" i="3"/>
  <c r="I204" i="3"/>
  <c r="J204" i="3"/>
  <c r="H205" i="3"/>
  <c r="I205" i="3" s="1"/>
  <c r="J205" i="3" s="1"/>
  <c r="H206" i="3"/>
  <c r="I206" i="3"/>
  <c r="J206" i="3"/>
  <c r="H207" i="3"/>
  <c r="I207" i="3"/>
  <c r="J207" i="3" s="1"/>
  <c r="H208" i="3"/>
  <c r="I208" i="3"/>
  <c r="J208" i="3"/>
  <c r="H209" i="3"/>
  <c r="I209" i="3" s="1"/>
  <c r="J209" i="3" s="1"/>
  <c r="H210" i="3"/>
  <c r="I210" i="3"/>
  <c r="J210" i="3"/>
  <c r="H142" i="3"/>
  <c r="I142" i="3"/>
  <c r="J142" i="3"/>
  <c r="H143" i="3"/>
  <c r="I143" i="3" s="1"/>
  <c r="J143" i="3" s="1"/>
  <c r="H144" i="3"/>
  <c r="I144" i="3"/>
  <c r="J144" i="3"/>
  <c r="H145" i="3"/>
  <c r="I145" i="3"/>
  <c r="J145" i="3"/>
  <c r="H146" i="3"/>
  <c r="I146" i="3"/>
  <c r="J146" i="3"/>
  <c r="H147" i="3"/>
  <c r="I147" i="3" s="1"/>
  <c r="J147" i="3" s="1"/>
  <c r="H148" i="3"/>
  <c r="I148" i="3"/>
  <c r="J148" i="3"/>
  <c r="H149" i="3"/>
  <c r="I149" i="3"/>
  <c r="J149" i="3"/>
  <c r="H150" i="3"/>
  <c r="I150" i="3"/>
  <c r="J150" i="3"/>
  <c r="H151" i="3"/>
  <c r="I151" i="3" s="1"/>
  <c r="J151" i="3" s="1"/>
  <c r="H152" i="3"/>
  <c r="I152" i="3"/>
  <c r="J152" i="3"/>
  <c r="H153" i="3"/>
  <c r="I153" i="3"/>
  <c r="J153" i="3"/>
  <c r="H154" i="3"/>
  <c r="I154" i="3"/>
  <c r="J154" i="3"/>
  <c r="H155" i="3"/>
  <c r="I155" i="3" s="1"/>
  <c r="J155" i="3" s="1"/>
  <c r="H156" i="3"/>
  <c r="I156" i="3"/>
  <c r="J156" i="3"/>
  <c r="H157" i="3"/>
  <c r="I157" i="3"/>
  <c r="J157" i="3"/>
  <c r="H158" i="3"/>
  <c r="I158" i="3"/>
  <c r="J158" i="3"/>
  <c r="H159" i="3"/>
  <c r="I159" i="3" s="1"/>
  <c r="J159" i="3" s="1"/>
  <c r="H160" i="3"/>
  <c r="I160" i="3"/>
  <c r="J160" i="3"/>
  <c r="H161" i="3"/>
  <c r="I161" i="3"/>
  <c r="J161" i="3"/>
  <c r="H162" i="3"/>
  <c r="I162" i="3"/>
  <c r="J162" i="3"/>
  <c r="H163" i="3"/>
  <c r="I163" i="3" s="1"/>
  <c r="J163" i="3" s="1"/>
  <c r="H164" i="3"/>
  <c r="I164" i="3"/>
  <c r="J164" i="3"/>
  <c r="H165" i="3"/>
  <c r="I165" i="3"/>
  <c r="J165" i="3"/>
  <c r="H166" i="3"/>
  <c r="I166" i="3"/>
  <c r="J166" i="3"/>
  <c r="H167" i="3"/>
  <c r="I167" i="3" s="1"/>
  <c r="J167" i="3" s="1"/>
  <c r="H168" i="3"/>
  <c r="I168" i="3"/>
  <c r="J168" i="3"/>
  <c r="H169" i="3"/>
  <c r="I169" i="3"/>
  <c r="J169" i="3"/>
  <c r="H170" i="3"/>
  <c r="I170" i="3"/>
  <c r="J170" i="3"/>
  <c r="H171" i="3"/>
  <c r="I171" i="3" s="1"/>
  <c r="J171" i="3" s="1"/>
  <c r="H103" i="3"/>
  <c r="I103" i="3"/>
  <c r="J103" i="3"/>
  <c r="H104" i="3"/>
  <c r="I104" i="3"/>
  <c r="J104" i="3"/>
  <c r="H105" i="3"/>
  <c r="I105" i="3"/>
  <c r="J105" i="3"/>
  <c r="H106" i="3"/>
  <c r="I106" i="3" s="1"/>
  <c r="J106" i="3" s="1"/>
  <c r="H107" i="3"/>
  <c r="I107" i="3"/>
  <c r="J107" i="3"/>
  <c r="H108" i="3"/>
  <c r="I108" i="3"/>
  <c r="J108" i="3"/>
  <c r="H109" i="3"/>
  <c r="I109" i="3"/>
  <c r="J109" i="3"/>
  <c r="H110" i="3"/>
  <c r="I110" i="3" s="1"/>
  <c r="J110" i="3" s="1"/>
  <c r="H111" i="3"/>
  <c r="I111" i="3"/>
  <c r="J111" i="3"/>
  <c r="H112" i="3"/>
  <c r="I112" i="3"/>
  <c r="J112" i="3"/>
  <c r="H113" i="3"/>
  <c r="I113" i="3"/>
  <c r="J113" i="3"/>
  <c r="H114" i="3"/>
  <c r="I114" i="3" s="1"/>
  <c r="J114" i="3" s="1"/>
  <c r="H115" i="3"/>
  <c r="I115" i="3"/>
  <c r="J115" i="3"/>
  <c r="H116" i="3"/>
  <c r="I116" i="3"/>
  <c r="J116" i="3"/>
  <c r="H117" i="3"/>
  <c r="I117" i="3"/>
  <c r="J117" i="3"/>
  <c r="H118" i="3"/>
  <c r="I118" i="3" s="1"/>
  <c r="J118" i="3" s="1"/>
  <c r="H119" i="3"/>
  <c r="I119" i="3"/>
  <c r="J119" i="3"/>
  <c r="H120" i="3"/>
  <c r="I120" i="3"/>
  <c r="J120" i="3"/>
  <c r="H121" i="3"/>
  <c r="I121" i="3"/>
  <c r="J121" i="3"/>
  <c r="H122" i="3"/>
  <c r="I122" i="3" s="1"/>
  <c r="J122" i="3" s="1"/>
  <c r="H123" i="3"/>
  <c r="I123" i="3"/>
  <c r="J123" i="3"/>
  <c r="H124" i="3"/>
  <c r="I124" i="3"/>
  <c r="J124" i="3"/>
  <c r="H125" i="3"/>
  <c r="I125" i="3"/>
  <c r="J125" i="3"/>
  <c r="H126" i="3"/>
  <c r="I126" i="3" s="1"/>
  <c r="J126" i="3" s="1"/>
  <c r="H127" i="3"/>
  <c r="I127" i="3"/>
  <c r="J127" i="3"/>
  <c r="H128" i="3"/>
  <c r="I128" i="3"/>
  <c r="J128" i="3"/>
  <c r="H129" i="3"/>
  <c r="I129" i="3"/>
  <c r="J129" i="3"/>
  <c r="H130" i="3"/>
  <c r="I130" i="3" s="1"/>
  <c r="J130" i="3" s="1"/>
  <c r="H131" i="3"/>
  <c r="I131" i="3"/>
  <c r="J131" i="3"/>
  <c r="H132" i="3"/>
  <c r="I132" i="3"/>
  <c r="J132" i="3"/>
  <c r="H64" i="3"/>
  <c r="I64" i="3"/>
  <c r="J64" i="3"/>
  <c r="H65" i="3"/>
  <c r="I65" i="3" s="1"/>
  <c r="J65" i="3" s="1"/>
  <c r="H66" i="3"/>
  <c r="I66" i="3"/>
  <c r="J66" i="3"/>
  <c r="H67" i="3"/>
  <c r="I67" i="3"/>
  <c r="J67" i="3"/>
  <c r="H68" i="3"/>
  <c r="I68" i="3"/>
  <c r="J68" i="3"/>
  <c r="H69" i="3"/>
  <c r="I69" i="3" s="1"/>
  <c r="J69" i="3" s="1"/>
  <c r="H70" i="3"/>
  <c r="I70" i="3"/>
  <c r="J70" i="3"/>
  <c r="H71" i="3"/>
  <c r="I71" i="3"/>
  <c r="J71" i="3"/>
  <c r="H72" i="3"/>
  <c r="I72" i="3"/>
  <c r="J72" i="3"/>
  <c r="H73" i="3"/>
  <c r="I73" i="3" s="1"/>
  <c r="J73" i="3" s="1"/>
  <c r="H74" i="3"/>
  <c r="I74" i="3"/>
  <c r="J74" i="3"/>
  <c r="H75" i="3"/>
  <c r="I75" i="3"/>
  <c r="J75" i="3"/>
  <c r="H76" i="3"/>
  <c r="I76" i="3"/>
  <c r="J76" i="3"/>
  <c r="H77" i="3"/>
  <c r="I77" i="3" s="1"/>
  <c r="J77" i="3" s="1"/>
  <c r="H78" i="3"/>
  <c r="I78" i="3"/>
  <c r="J78" i="3"/>
  <c r="H79" i="3"/>
  <c r="I79" i="3"/>
  <c r="J79" i="3"/>
  <c r="H80" i="3"/>
  <c r="I80" i="3"/>
  <c r="J80" i="3"/>
  <c r="H81" i="3"/>
  <c r="I81" i="3" s="1"/>
  <c r="J81" i="3" s="1"/>
  <c r="H82" i="3"/>
  <c r="I82" i="3"/>
  <c r="J82" i="3"/>
  <c r="H83" i="3"/>
  <c r="I83" i="3"/>
  <c r="J83" i="3"/>
  <c r="H84" i="3"/>
  <c r="I84" i="3"/>
  <c r="J84" i="3"/>
  <c r="H85" i="3"/>
  <c r="I85" i="3" s="1"/>
  <c r="J85" i="3" s="1"/>
  <c r="H86" i="3"/>
  <c r="I86" i="3"/>
  <c r="J86" i="3"/>
  <c r="H87" i="3"/>
  <c r="I87" i="3"/>
  <c r="J87" i="3"/>
  <c r="H88" i="3"/>
  <c r="I88" i="3"/>
  <c r="J88" i="3"/>
  <c r="H89" i="3"/>
  <c r="I89" i="3" s="1"/>
  <c r="J89" i="3" s="1"/>
  <c r="H90" i="3"/>
  <c r="I90" i="3"/>
  <c r="J90" i="3"/>
  <c r="H91" i="3"/>
  <c r="I91" i="3"/>
  <c r="J91" i="3"/>
  <c r="H92" i="3"/>
  <c r="I92" i="3"/>
  <c r="J92" i="3"/>
  <c r="H93" i="3"/>
  <c r="I93" i="3" s="1"/>
  <c r="J93" i="3" s="1"/>
  <c r="H25" i="3"/>
  <c r="I25" i="3" s="1"/>
  <c r="J25" i="3" s="1"/>
  <c r="H26" i="3"/>
  <c r="I26" i="3" s="1"/>
  <c r="J26" i="3" s="1"/>
  <c r="H27" i="3"/>
  <c r="I27" i="3" s="1"/>
  <c r="J27" i="3" s="1"/>
  <c r="H28" i="3"/>
  <c r="I28" i="3" s="1"/>
  <c r="J28" i="3" s="1"/>
  <c r="H29" i="3"/>
  <c r="I29" i="3" s="1"/>
  <c r="J29" i="3" s="1"/>
  <c r="H30" i="3"/>
  <c r="I30" i="3"/>
  <c r="J30" i="3" s="1"/>
  <c r="H31" i="3"/>
  <c r="I31" i="3" s="1"/>
  <c r="J31" i="3" s="1"/>
  <c r="H32" i="3"/>
  <c r="I32" i="3" s="1"/>
  <c r="J32" i="3" s="1"/>
  <c r="H33" i="3"/>
  <c r="I33" i="3" s="1"/>
  <c r="J33" i="3" s="1"/>
  <c r="H34" i="3"/>
  <c r="I34" i="3" s="1"/>
  <c r="J34" i="3" s="1"/>
  <c r="H35" i="3"/>
  <c r="I35" i="3" s="1"/>
  <c r="J35" i="3" s="1"/>
  <c r="H36" i="3"/>
  <c r="I36" i="3" s="1"/>
  <c r="J36" i="3" s="1"/>
  <c r="H37" i="3"/>
  <c r="I37" i="3" s="1"/>
  <c r="J37" i="3" s="1"/>
  <c r="H38" i="3"/>
  <c r="I38" i="3" s="1"/>
  <c r="J38" i="3" s="1"/>
  <c r="H39" i="3"/>
  <c r="I39" i="3" s="1"/>
  <c r="J39" i="3" s="1"/>
  <c r="H40" i="3"/>
  <c r="I40" i="3" s="1"/>
  <c r="J40" i="3" s="1"/>
  <c r="H41" i="3"/>
  <c r="I41" i="3" s="1"/>
  <c r="J41" i="3" s="1"/>
  <c r="H42" i="3"/>
  <c r="I42" i="3"/>
  <c r="J42" i="3"/>
  <c r="H43" i="3"/>
  <c r="I43" i="3" s="1"/>
  <c r="J43" i="3" s="1"/>
  <c r="H44" i="3"/>
  <c r="I44" i="3"/>
  <c r="J44" i="3"/>
  <c r="H45" i="3"/>
  <c r="I45" i="3" s="1"/>
  <c r="J45" i="3" s="1"/>
  <c r="H46" i="3"/>
  <c r="I46" i="3"/>
  <c r="J46" i="3"/>
  <c r="H47" i="3"/>
  <c r="I47" i="3"/>
  <c r="J47" i="3"/>
  <c r="H48" i="3"/>
  <c r="I48" i="3" s="1"/>
  <c r="J48" i="3" s="1"/>
  <c r="H49" i="3"/>
  <c r="I49" i="3" s="1"/>
  <c r="J49" i="3" s="1"/>
  <c r="H50" i="3"/>
  <c r="I50" i="3"/>
  <c r="J50" i="3" s="1"/>
  <c r="H51" i="3"/>
  <c r="I51" i="3"/>
  <c r="J51" i="3"/>
  <c r="H52" i="3"/>
  <c r="I52" i="3"/>
  <c r="J52" i="3" s="1"/>
  <c r="H53" i="3"/>
  <c r="I53" i="3" s="1"/>
  <c r="J53" i="3" s="1"/>
  <c r="H54" i="3"/>
  <c r="I54" i="3"/>
  <c r="J54" i="3"/>
  <c r="A254" i="3"/>
  <c r="C224" i="35"/>
  <c r="A224" i="35"/>
  <c r="H220" i="35"/>
  <c r="I219" i="35"/>
  <c r="J219" i="35" s="1"/>
  <c r="I218" i="35"/>
  <c r="J218" i="35" s="1"/>
  <c r="I217" i="35"/>
  <c r="J217" i="35" s="1"/>
  <c r="I216" i="35"/>
  <c r="J216" i="35" s="1"/>
  <c r="I215" i="35"/>
  <c r="J215" i="35" s="1"/>
  <c r="H211" i="35"/>
  <c r="I195" i="35"/>
  <c r="J195" i="35" s="1"/>
  <c r="I194" i="35"/>
  <c r="J194" i="35" s="1"/>
  <c r="I193" i="35"/>
  <c r="J193" i="35" s="1"/>
  <c r="I192" i="35"/>
  <c r="J192" i="35" s="1"/>
  <c r="I191" i="35"/>
  <c r="J191" i="35" s="1"/>
  <c r="H186" i="35"/>
  <c r="I185" i="35"/>
  <c r="J185" i="35" s="1"/>
  <c r="I184" i="35"/>
  <c r="J184" i="35" s="1"/>
  <c r="I183" i="35"/>
  <c r="J183" i="35" s="1"/>
  <c r="I182" i="35"/>
  <c r="J182" i="35" s="1"/>
  <c r="I181" i="35"/>
  <c r="H177" i="35"/>
  <c r="I161" i="35"/>
  <c r="J161" i="35" s="1"/>
  <c r="I160" i="35"/>
  <c r="J160" i="35" s="1"/>
  <c r="I159" i="35"/>
  <c r="J159" i="35" s="1"/>
  <c r="I158" i="35"/>
  <c r="J158" i="35" s="1"/>
  <c r="I157" i="35"/>
  <c r="H152" i="35"/>
  <c r="I151" i="35"/>
  <c r="I150" i="35"/>
  <c r="J150" i="35" s="1"/>
  <c r="I149" i="35"/>
  <c r="J149" i="35" s="1"/>
  <c r="I148" i="35"/>
  <c r="J148" i="35" s="1"/>
  <c r="I147" i="35"/>
  <c r="J147" i="35" s="1"/>
  <c r="H143" i="35"/>
  <c r="I127" i="35"/>
  <c r="J127" i="35" s="1"/>
  <c r="I126" i="35"/>
  <c r="J126" i="35" s="1"/>
  <c r="I125" i="35"/>
  <c r="J125" i="35" s="1"/>
  <c r="I124" i="35"/>
  <c r="J124" i="35" s="1"/>
  <c r="I123" i="35"/>
  <c r="J123" i="35" s="1"/>
  <c r="H118" i="35"/>
  <c r="I117" i="35"/>
  <c r="J117" i="35" s="1"/>
  <c r="I116" i="35"/>
  <c r="J116" i="35" s="1"/>
  <c r="I115" i="35"/>
  <c r="J115" i="35" s="1"/>
  <c r="I114" i="35"/>
  <c r="J114" i="35" s="1"/>
  <c r="I113" i="35"/>
  <c r="J113" i="35" s="1"/>
  <c r="H109" i="35"/>
  <c r="I93" i="35"/>
  <c r="J93" i="35" s="1"/>
  <c r="I92" i="35"/>
  <c r="J92" i="35" s="1"/>
  <c r="I91" i="35"/>
  <c r="J91" i="35" s="1"/>
  <c r="I90" i="35"/>
  <c r="J90" i="35" s="1"/>
  <c r="I89" i="35"/>
  <c r="J89" i="35" s="1"/>
  <c r="H84" i="35"/>
  <c r="I83" i="35"/>
  <c r="J83" i="35" s="1"/>
  <c r="I82" i="35"/>
  <c r="J82" i="35" s="1"/>
  <c r="I81" i="35"/>
  <c r="J81" i="35" s="1"/>
  <c r="I80" i="35"/>
  <c r="J80" i="35" s="1"/>
  <c r="I79" i="35"/>
  <c r="H75" i="35"/>
  <c r="I59" i="35"/>
  <c r="J59" i="35" s="1"/>
  <c r="I58" i="35"/>
  <c r="J58" i="35" s="1"/>
  <c r="I57" i="35"/>
  <c r="J57" i="35" s="1"/>
  <c r="I56" i="35"/>
  <c r="J56" i="35" s="1"/>
  <c r="I55" i="35"/>
  <c r="H50" i="35"/>
  <c r="I49" i="35"/>
  <c r="J49" i="35" s="1"/>
  <c r="I48" i="35"/>
  <c r="J48" i="35" s="1"/>
  <c r="I47" i="35"/>
  <c r="J47" i="35" s="1"/>
  <c r="I46" i="35"/>
  <c r="AF45" i="35"/>
  <c r="AE45" i="35"/>
  <c r="AD45" i="35"/>
  <c r="AC45" i="35"/>
  <c r="AB45" i="35"/>
  <c r="AA45" i="35"/>
  <c r="Z45" i="35"/>
  <c r="Y45" i="35"/>
  <c r="X45" i="35"/>
  <c r="W45" i="35"/>
  <c r="V45" i="35"/>
  <c r="U45" i="35"/>
  <c r="I45" i="35"/>
  <c r="J45" i="35" s="1"/>
  <c r="AF44" i="35"/>
  <c r="AE44" i="35"/>
  <c r="AD44" i="35"/>
  <c r="AC44" i="35"/>
  <c r="AB44" i="35"/>
  <c r="AA44" i="35"/>
  <c r="Z44" i="35"/>
  <c r="Y44" i="35"/>
  <c r="X44" i="35"/>
  <c r="W44" i="35"/>
  <c r="V44" i="35"/>
  <c r="U44" i="35"/>
  <c r="AF43" i="35"/>
  <c r="AE43" i="35"/>
  <c r="AD43" i="35"/>
  <c r="AC43" i="35"/>
  <c r="AB43" i="35"/>
  <c r="AA43" i="35"/>
  <c r="Z43" i="35"/>
  <c r="Y43" i="35"/>
  <c r="X43" i="35"/>
  <c r="W43" i="35"/>
  <c r="V43" i="35"/>
  <c r="U43" i="35"/>
  <c r="AF42" i="35"/>
  <c r="AE42" i="35"/>
  <c r="AD42" i="35"/>
  <c r="AC42" i="35"/>
  <c r="AB42" i="35"/>
  <c r="AA42" i="35"/>
  <c r="Z42" i="35"/>
  <c r="Y42" i="35"/>
  <c r="X42" i="35"/>
  <c r="W42" i="35"/>
  <c r="V42" i="35"/>
  <c r="U42" i="35"/>
  <c r="AF41" i="35"/>
  <c r="AE41" i="35"/>
  <c r="AD41" i="35"/>
  <c r="AC41" i="35"/>
  <c r="AB41" i="35"/>
  <c r="AA41" i="35"/>
  <c r="Z41" i="35"/>
  <c r="Y41" i="35"/>
  <c r="X41" i="35"/>
  <c r="W41" i="35"/>
  <c r="V41" i="35"/>
  <c r="U41" i="35"/>
  <c r="H41" i="35"/>
  <c r="AF40" i="35"/>
  <c r="AE40" i="35"/>
  <c r="AD40" i="35"/>
  <c r="AC40" i="35"/>
  <c r="AB40" i="35"/>
  <c r="AA40" i="35"/>
  <c r="Z40" i="35"/>
  <c r="Y40" i="35"/>
  <c r="X40" i="35"/>
  <c r="W40" i="35"/>
  <c r="V40" i="35"/>
  <c r="U40" i="35"/>
  <c r="AF39" i="35"/>
  <c r="AE39" i="35"/>
  <c r="AD39" i="35"/>
  <c r="AC39" i="35"/>
  <c r="AB39" i="35"/>
  <c r="AA39" i="35"/>
  <c r="Z39" i="35"/>
  <c r="Y39" i="35"/>
  <c r="X39" i="35"/>
  <c r="W39" i="35"/>
  <c r="V39" i="35"/>
  <c r="U39" i="35"/>
  <c r="AF38" i="35"/>
  <c r="AE38" i="35"/>
  <c r="AD38" i="35"/>
  <c r="AC38" i="35"/>
  <c r="AB38" i="35"/>
  <c r="AA38" i="35"/>
  <c r="Z38" i="35"/>
  <c r="Y38" i="35"/>
  <c r="X38" i="35"/>
  <c r="W38" i="35"/>
  <c r="V38" i="35"/>
  <c r="U38" i="35"/>
  <c r="AF37" i="35"/>
  <c r="AE37" i="35"/>
  <c r="AD37" i="35"/>
  <c r="AC37" i="35"/>
  <c r="AB37" i="35"/>
  <c r="AA37" i="35"/>
  <c r="Z37" i="35"/>
  <c r="Y37" i="35"/>
  <c r="X37" i="35"/>
  <c r="W37" i="35"/>
  <c r="V37" i="35"/>
  <c r="U37" i="35"/>
  <c r="AF36" i="35"/>
  <c r="AE36" i="35"/>
  <c r="AD36" i="35"/>
  <c r="AC36" i="35"/>
  <c r="AB36" i="35"/>
  <c r="AA36" i="35"/>
  <c r="Z36" i="35"/>
  <c r="Y36" i="35"/>
  <c r="X36" i="35"/>
  <c r="W36" i="35"/>
  <c r="V36" i="35"/>
  <c r="U36" i="35"/>
  <c r="AF35" i="35"/>
  <c r="AE35" i="35"/>
  <c r="AD35" i="35"/>
  <c r="AC35" i="35"/>
  <c r="AB35" i="35"/>
  <c r="AA35" i="35"/>
  <c r="Z35" i="35"/>
  <c r="Y35" i="35"/>
  <c r="X35" i="35"/>
  <c r="W35" i="35"/>
  <c r="V35" i="35"/>
  <c r="U35" i="35"/>
  <c r="AF34" i="35"/>
  <c r="AE34" i="35"/>
  <c r="AD34" i="35"/>
  <c r="AC34" i="35"/>
  <c r="AB34" i="35"/>
  <c r="AA34" i="35"/>
  <c r="Z34" i="35"/>
  <c r="Y34" i="35"/>
  <c r="X34" i="35"/>
  <c r="W34" i="35"/>
  <c r="V34" i="35"/>
  <c r="U34" i="35"/>
  <c r="AF33" i="35"/>
  <c r="AE33" i="35"/>
  <c r="AD33" i="35"/>
  <c r="AC33" i="35"/>
  <c r="AB33" i="35"/>
  <c r="AA33" i="35"/>
  <c r="Z33" i="35"/>
  <c r="Y33" i="35"/>
  <c r="X33" i="35"/>
  <c r="W33" i="35"/>
  <c r="V33" i="35"/>
  <c r="U33" i="35"/>
  <c r="AF32" i="35"/>
  <c r="AE32" i="35"/>
  <c r="AD32" i="35"/>
  <c r="AC32" i="35"/>
  <c r="AB32" i="35"/>
  <c r="AA32" i="35"/>
  <c r="Z32" i="35"/>
  <c r="Y32" i="35"/>
  <c r="X32" i="35"/>
  <c r="W32" i="35"/>
  <c r="V32" i="35"/>
  <c r="U32" i="35"/>
  <c r="AF31" i="35"/>
  <c r="AE31" i="35"/>
  <c r="AD31" i="35"/>
  <c r="AC31" i="35"/>
  <c r="AB31" i="35"/>
  <c r="AA31" i="35"/>
  <c r="Z31" i="35"/>
  <c r="Y31" i="35"/>
  <c r="X31" i="35"/>
  <c r="W31" i="35"/>
  <c r="V31" i="35"/>
  <c r="U31" i="35"/>
  <c r="AF30" i="35"/>
  <c r="AE30" i="35"/>
  <c r="AD30" i="35"/>
  <c r="AC30" i="35"/>
  <c r="AB30" i="35"/>
  <c r="AA30" i="35"/>
  <c r="Z30" i="35"/>
  <c r="Y30" i="35"/>
  <c r="X30" i="35"/>
  <c r="W30" i="35"/>
  <c r="V30" i="35"/>
  <c r="U30" i="35"/>
  <c r="AF29" i="35"/>
  <c r="AE29" i="35"/>
  <c r="AD29" i="35"/>
  <c r="AC29" i="35"/>
  <c r="AB29" i="35"/>
  <c r="AA29" i="35"/>
  <c r="Z29" i="35"/>
  <c r="Y29" i="35"/>
  <c r="X29" i="35"/>
  <c r="W29" i="35"/>
  <c r="V29" i="35"/>
  <c r="U29" i="35"/>
  <c r="AF28" i="35"/>
  <c r="AE28" i="35"/>
  <c r="AD28" i="35"/>
  <c r="AC28" i="35"/>
  <c r="AB28" i="35"/>
  <c r="AA28" i="35"/>
  <c r="Z28" i="35"/>
  <c r="Y28" i="35"/>
  <c r="X28" i="35"/>
  <c r="W28" i="35"/>
  <c r="V28" i="35"/>
  <c r="U28" i="35"/>
  <c r="AF27" i="35"/>
  <c r="AE27" i="35"/>
  <c r="AD27" i="35"/>
  <c r="AC27" i="35"/>
  <c r="AB27" i="35"/>
  <c r="AA27" i="35"/>
  <c r="Z27" i="35"/>
  <c r="Y27" i="35"/>
  <c r="X27" i="35"/>
  <c r="W27" i="35"/>
  <c r="V27" i="35"/>
  <c r="U27" i="35"/>
  <c r="AF26" i="35"/>
  <c r="AE26" i="35"/>
  <c r="AD26" i="35"/>
  <c r="AC26" i="35"/>
  <c r="AB26" i="35"/>
  <c r="AA26" i="35"/>
  <c r="Z26" i="35"/>
  <c r="Y26" i="35"/>
  <c r="X26" i="35"/>
  <c r="W26" i="35"/>
  <c r="V26" i="35"/>
  <c r="U26" i="35"/>
  <c r="AF25" i="35"/>
  <c r="AE25" i="35"/>
  <c r="AD25" i="35"/>
  <c r="AC25" i="35"/>
  <c r="AB25" i="35"/>
  <c r="AA25" i="35"/>
  <c r="Z25" i="35"/>
  <c r="Y25" i="35"/>
  <c r="X25" i="35"/>
  <c r="W25" i="35"/>
  <c r="V25" i="35"/>
  <c r="U25" i="35"/>
  <c r="I25" i="35"/>
  <c r="J25" i="35" s="1"/>
  <c r="AF24" i="35"/>
  <c r="AE24" i="35"/>
  <c r="AD24" i="35"/>
  <c r="AC24" i="35"/>
  <c r="AB24" i="35"/>
  <c r="AA24" i="35"/>
  <c r="Z24" i="35"/>
  <c r="Y24" i="35"/>
  <c r="X24" i="35"/>
  <c r="W24" i="35"/>
  <c r="V24" i="35"/>
  <c r="U24" i="35"/>
  <c r="I24" i="35"/>
  <c r="J24" i="35" s="1"/>
  <c r="AF23" i="35"/>
  <c r="AE23" i="35"/>
  <c r="AD23" i="35"/>
  <c r="AC23" i="35"/>
  <c r="AB23" i="35"/>
  <c r="AA23" i="35"/>
  <c r="Z23" i="35"/>
  <c r="Y23" i="35"/>
  <c r="X23" i="35"/>
  <c r="W23" i="35"/>
  <c r="V23" i="35"/>
  <c r="U23" i="35"/>
  <c r="I23" i="35"/>
  <c r="AF22" i="35"/>
  <c r="AE22" i="35"/>
  <c r="AD22" i="35"/>
  <c r="AC22" i="35"/>
  <c r="AB22" i="35"/>
  <c r="AA22" i="35"/>
  <c r="Z22" i="35"/>
  <c r="Y22" i="35"/>
  <c r="X22" i="35"/>
  <c r="W22" i="35"/>
  <c r="V22" i="35"/>
  <c r="U22" i="35"/>
  <c r="I22" i="35"/>
  <c r="J22" i="35" s="1"/>
  <c r="AF21" i="35"/>
  <c r="AE21" i="35"/>
  <c r="AD21" i="35"/>
  <c r="AC21" i="35"/>
  <c r="AB21" i="35"/>
  <c r="AA21" i="35"/>
  <c r="Z21" i="35"/>
  <c r="Y21" i="35"/>
  <c r="X21" i="35"/>
  <c r="W21" i="35"/>
  <c r="V21" i="35"/>
  <c r="U21" i="35"/>
  <c r="I21" i="35"/>
  <c r="J21" i="35" s="1"/>
  <c r="AF20" i="35"/>
  <c r="AE20" i="35"/>
  <c r="AD20" i="35"/>
  <c r="AC20" i="35"/>
  <c r="AB20" i="35"/>
  <c r="AA20" i="35"/>
  <c r="Z20" i="35"/>
  <c r="Y20" i="35"/>
  <c r="X20" i="35"/>
  <c r="W20" i="35"/>
  <c r="V20" i="35"/>
  <c r="U20" i="35"/>
  <c r="AF19" i="35"/>
  <c r="AE19" i="35"/>
  <c r="AD19" i="35"/>
  <c r="AC19" i="35"/>
  <c r="AB19" i="35"/>
  <c r="AA19" i="35"/>
  <c r="Z19" i="35"/>
  <c r="Y19" i="35"/>
  <c r="X19" i="35"/>
  <c r="W19" i="35"/>
  <c r="V19" i="35"/>
  <c r="U19" i="35"/>
  <c r="AF18" i="35"/>
  <c r="AE18" i="35"/>
  <c r="AD18" i="35"/>
  <c r="AC18" i="35"/>
  <c r="AB18" i="35"/>
  <c r="AA18" i="35"/>
  <c r="Z18" i="35"/>
  <c r="Y18" i="35"/>
  <c r="X18" i="35"/>
  <c r="W18" i="35"/>
  <c r="V18" i="35"/>
  <c r="U18" i="35"/>
  <c r="AF17" i="35"/>
  <c r="AE17" i="35"/>
  <c r="AD17" i="35"/>
  <c r="AC17" i="35"/>
  <c r="AB17" i="35"/>
  <c r="AA17" i="35"/>
  <c r="Z17" i="35"/>
  <c r="Y17" i="35"/>
  <c r="X17" i="35"/>
  <c r="W17" i="35"/>
  <c r="V17" i="35"/>
  <c r="U17" i="35"/>
  <c r="AF16" i="35"/>
  <c r="AE16" i="35"/>
  <c r="AD16" i="35"/>
  <c r="AC16" i="35"/>
  <c r="AB16" i="35"/>
  <c r="AA16" i="35"/>
  <c r="Z16" i="35"/>
  <c r="Y16" i="35"/>
  <c r="X16" i="35"/>
  <c r="W16" i="35"/>
  <c r="V16" i="35"/>
  <c r="U16" i="35"/>
  <c r="AF15" i="35"/>
  <c r="AE15" i="35"/>
  <c r="AD15" i="35"/>
  <c r="AC15" i="35"/>
  <c r="AB15" i="35"/>
  <c r="AA15" i="35"/>
  <c r="Z15" i="35"/>
  <c r="Y15" i="35"/>
  <c r="X15" i="35"/>
  <c r="W15" i="35"/>
  <c r="V15" i="35"/>
  <c r="U15" i="35"/>
  <c r="AF14" i="35"/>
  <c r="AE14" i="35"/>
  <c r="AD14" i="35"/>
  <c r="AC14" i="35"/>
  <c r="AB14" i="35"/>
  <c r="AA14" i="35"/>
  <c r="Z14" i="35"/>
  <c r="Y14" i="35"/>
  <c r="X14" i="35"/>
  <c r="W14" i="35"/>
  <c r="V14" i="35"/>
  <c r="U14" i="35"/>
  <c r="AF13" i="35"/>
  <c r="AE13" i="35"/>
  <c r="AD13" i="35"/>
  <c r="AC13" i="35"/>
  <c r="AB13" i="35"/>
  <c r="AA13" i="35"/>
  <c r="Z13" i="35"/>
  <c r="Y13" i="35"/>
  <c r="X13" i="35"/>
  <c r="W13" i="35"/>
  <c r="V13" i="35"/>
  <c r="U13" i="35"/>
  <c r="AF12" i="35"/>
  <c r="AE12" i="35"/>
  <c r="AD12" i="35"/>
  <c r="AC12" i="35"/>
  <c r="AB12" i="35"/>
  <c r="AA12" i="35"/>
  <c r="Z12" i="35"/>
  <c r="Y12" i="35"/>
  <c r="X12" i="35"/>
  <c r="W12" i="35"/>
  <c r="V12" i="35"/>
  <c r="U12" i="35"/>
  <c r="AF11" i="35"/>
  <c r="AE11" i="35"/>
  <c r="AD11" i="35"/>
  <c r="AC11" i="35"/>
  <c r="AB11" i="35"/>
  <c r="AA11" i="35"/>
  <c r="Z11" i="35"/>
  <c r="Y11" i="35"/>
  <c r="X11" i="35"/>
  <c r="W11" i="35"/>
  <c r="V11" i="35"/>
  <c r="U11" i="35"/>
  <c r="C11" i="35"/>
  <c r="AF10" i="35"/>
  <c r="AE10" i="35"/>
  <c r="AD10" i="35"/>
  <c r="AC10" i="35"/>
  <c r="AB10" i="35"/>
  <c r="AA10" i="35"/>
  <c r="Z10" i="35"/>
  <c r="Y10" i="35"/>
  <c r="X10" i="35"/>
  <c r="W10" i="35"/>
  <c r="V10" i="35"/>
  <c r="U10" i="35"/>
  <c r="C10" i="35"/>
  <c r="AF9" i="35"/>
  <c r="AE9" i="35"/>
  <c r="AD9" i="35"/>
  <c r="AC9" i="35"/>
  <c r="AB9" i="35"/>
  <c r="AA9" i="35"/>
  <c r="Z9" i="35"/>
  <c r="Y9" i="35"/>
  <c r="X9" i="35"/>
  <c r="W9" i="35"/>
  <c r="V9" i="35"/>
  <c r="U9" i="35"/>
  <c r="C9" i="35"/>
  <c r="AF8" i="35"/>
  <c r="AE8" i="35"/>
  <c r="AD8" i="35"/>
  <c r="AC8" i="35"/>
  <c r="AB8" i="35"/>
  <c r="AA8" i="35"/>
  <c r="Z8" i="35"/>
  <c r="Y8" i="35"/>
  <c r="X8" i="35"/>
  <c r="W8" i="35"/>
  <c r="V8" i="35"/>
  <c r="U8" i="35"/>
  <c r="C8" i="35"/>
  <c r="AF7" i="35"/>
  <c r="AE7" i="35"/>
  <c r="AD7" i="35"/>
  <c r="AC7" i="35"/>
  <c r="AB7" i="35"/>
  <c r="AA7" i="35"/>
  <c r="Z7" i="35"/>
  <c r="Y7" i="35"/>
  <c r="X7" i="35"/>
  <c r="W7" i="35"/>
  <c r="V7" i="35"/>
  <c r="U7" i="35"/>
  <c r="C7" i="35"/>
  <c r="AF6" i="35"/>
  <c r="AE6" i="35"/>
  <c r="AD6" i="35"/>
  <c r="AC6" i="35"/>
  <c r="AB6" i="35"/>
  <c r="AA6" i="35"/>
  <c r="Z6" i="35"/>
  <c r="Y6" i="35"/>
  <c r="X6" i="35"/>
  <c r="W6" i="35"/>
  <c r="V6" i="35"/>
  <c r="U6" i="35"/>
  <c r="AF5" i="35"/>
  <c r="AE5" i="35"/>
  <c r="AD5" i="35"/>
  <c r="AC5" i="35"/>
  <c r="AB5" i="35"/>
  <c r="AA5" i="35"/>
  <c r="Z5" i="35"/>
  <c r="Y5" i="35"/>
  <c r="X5" i="35"/>
  <c r="W5" i="35"/>
  <c r="V5" i="35"/>
  <c r="U5" i="35"/>
  <c r="AF4" i="35"/>
  <c r="AE4" i="35"/>
  <c r="AD4" i="35"/>
  <c r="AC4" i="35"/>
  <c r="AB4" i="35"/>
  <c r="AA4" i="35"/>
  <c r="Z4" i="35"/>
  <c r="Y4" i="35"/>
  <c r="X4" i="35"/>
  <c r="W4" i="35"/>
  <c r="V4" i="35"/>
  <c r="U4" i="35"/>
  <c r="AF3" i="35"/>
  <c r="AE3" i="35"/>
  <c r="AD3" i="35"/>
  <c r="AC3" i="35"/>
  <c r="AB3" i="35"/>
  <c r="AA3" i="35"/>
  <c r="Z3" i="35"/>
  <c r="Y3" i="35"/>
  <c r="X3" i="35"/>
  <c r="W3" i="35"/>
  <c r="V3" i="35"/>
  <c r="U3" i="35"/>
  <c r="C224" i="34"/>
  <c r="A224" i="34"/>
  <c r="H220" i="34"/>
  <c r="I219" i="34"/>
  <c r="J219" i="34" s="1"/>
  <c r="I218" i="34"/>
  <c r="I217" i="34"/>
  <c r="J217" i="34" s="1"/>
  <c r="I216" i="34"/>
  <c r="J216" i="34" s="1"/>
  <c r="I215" i="34"/>
  <c r="J215" i="34" s="1"/>
  <c r="H211" i="34"/>
  <c r="I195" i="34"/>
  <c r="J195" i="34" s="1"/>
  <c r="I194" i="34"/>
  <c r="J194" i="34" s="1"/>
  <c r="I193" i="34"/>
  <c r="J193" i="34" s="1"/>
  <c r="I192" i="34"/>
  <c r="J192" i="34" s="1"/>
  <c r="I191" i="34"/>
  <c r="J191" i="34" s="1"/>
  <c r="H186" i="34"/>
  <c r="I185" i="34"/>
  <c r="J185" i="34" s="1"/>
  <c r="I184" i="34"/>
  <c r="J184" i="34" s="1"/>
  <c r="I183" i="34"/>
  <c r="J183" i="34" s="1"/>
  <c r="I182" i="34"/>
  <c r="J182" i="34" s="1"/>
  <c r="I181" i="34"/>
  <c r="H177" i="34"/>
  <c r="I161" i="34"/>
  <c r="J161" i="34" s="1"/>
  <c r="I160" i="34"/>
  <c r="J160" i="34" s="1"/>
  <c r="I159" i="34"/>
  <c r="J159" i="34" s="1"/>
  <c r="I158" i="34"/>
  <c r="J158" i="34" s="1"/>
  <c r="I157" i="34"/>
  <c r="H152" i="34"/>
  <c r="I151" i="34"/>
  <c r="J151" i="34" s="1"/>
  <c r="I150" i="34"/>
  <c r="J150" i="34" s="1"/>
  <c r="I149" i="34"/>
  <c r="J149" i="34" s="1"/>
  <c r="I148" i="34"/>
  <c r="J148" i="34" s="1"/>
  <c r="I147" i="34"/>
  <c r="J147" i="34" s="1"/>
  <c r="H143" i="34"/>
  <c r="I127" i="34"/>
  <c r="J127" i="34" s="1"/>
  <c r="I126" i="34"/>
  <c r="J126" i="34" s="1"/>
  <c r="I125" i="34"/>
  <c r="I124" i="34"/>
  <c r="J124" i="34" s="1"/>
  <c r="I123" i="34"/>
  <c r="J123" i="34" s="1"/>
  <c r="H118" i="34"/>
  <c r="I117" i="34"/>
  <c r="J117" i="34" s="1"/>
  <c r="I116" i="34"/>
  <c r="J116" i="34" s="1"/>
  <c r="I115" i="34"/>
  <c r="J115" i="34" s="1"/>
  <c r="I114" i="34"/>
  <c r="J114" i="34" s="1"/>
  <c r="I113" i="34"/>
  <c r="J113" i="34" s="1"/>
  <c r="H109" i="34"/>
  <c r="I93" i="34"/>
  <c r="J93" i="34" s="1"/>
  <c r="I92" i="34"/>
  <c r="J92" i="34" s="1"/>
  <c r="I91" i="34"/>
  <c r="J91" i="34" s="1"/>
  <c r="I90" i="34"/>
  <c r="J90" i="34" s="1"/>
  <c r="I89" i="34"/>
  <c r="H84" i="34"/>
  <c r="I83" i="34"/>
  <c r="J83" i="34" s="1"/>
  <c r="I82" i="34"/>
  <c r="J82" i="34" s="1"/>
  <c r="I81" i="34"/>
  <c r="J81" i="34" s="1"/>
  <c r="I80" i="34"/>
  <c r="J80" i="34" s="1"/>
  <c r="I79" i="34"/>
  <c r="J79" i="34" s="1"/>
  <c r="H75" i="34"/>
  <c r="I59" i="34"/>
  <c r="J59" i="34" s="1"/>
  <c r="I58" i="34"/>
  <c r="J58" i="34" s="1"/>
  <c r="I57" i="34"/>
  <c r="J57" i="34" s="1"/>
  <c r="I56" i="34"/>
  <c r="J56" i="34" s="1"/>
  <c r="I55" i="34"/>
  <c r="H50" i="34"/>
  <c r="I49" i="34"/>
  <c r="J49" i="34" s="1"/>
  <c r="I48" i="34"/>
  <c r="J48" i="34" s="1"/>
  <c r="I47" i="34"/>
  <c r="J47" i="34" s="1"/>
  <c r="I46" i="34"/>
  <c r="J46" i="34" s="1"/>
  <c r="AF45" i="34"/>
  <c r="AE45" i="34"/>
  <c r="AD45" i="34"/>
  <c r="AC45" i="34"/>
  <c r="AB45" i="34"/>
  <c r="AA45" i="34"/>
  <c r="Z45" i="34"/>
  <c r="Y45" i="34"/>
  <c r="X45" i="34"/>
  <c r="W45" i="34"/>
  <c r="V45" i="34"/>
  <c r="U45" i="34"/>
  <c r="I45" i="34"/>
  <c r="J45" i="34" s="1"/>
  <c r="AF44" i="34"/>
  <c r="AE44" i="34"/>
  <c r="AD44" i="34"/>
  <c r="AC44" i="34"/>
  <c r="AB44" i="34"/>
  <c r="AA44" i="34"/>
  <c r="Z44" i="34"/>
  <c r="Y44" i="34"/>
  <c r="X44" i="34"/>
  <c r="W44" i="34"/>
  <c r="V44" i="34"/>
  <c r="U44" i="34"/>
  <c r="AF43" i="34"/>
  <c r="AE43" i="34"/>
  <c r="AD43" i="34"/>
  <c r="AC43" i="34"/>
  <c r="AB43" i="34"/>
  <c r="AA43" i="34"/>
  <c r="Z43" i="34"/>
  <c r="Y43" i="34"/>
  <c r="X43" i="34"/>
  <c r="W43" i="34"/>
  <c r="V43" i="34"/>
  <c r="U43" i="34"/>
  <c r="AF42" i="34"/>
  <c r="AE42" i="34"/>
  <c r="AD42" i="34"/>
  <c r="AC42" i="34"/>
  <c r="AB42" i="34"/>
  <c r="AA42" i="34"/>
  <c r="Z42" i="34"/>
  <c r="Y42" i="34"/>
  <c r="X42" i="34"/>
  <c r="W42" i="34"/>
  <c r="V42" i="34"/>
  <c r="U42" i="34"/>
  <c r="AF41" i="34"/>
  <c r="AE41" i="34"/>
  <c r="AD41" i="34"/>
  <c r="AC41" i="34"/>
  <c r="AB41" i="34"/>
  <c r="AA41" i="34"/>
  <c r="Z41" i="34"/>
  <c r="Y41" i="34"/>
  <c r="X41" i="34"/>
  <c r="W41" i="34"/>
  <c r="V41" i="34"/>
  <c r="U41" i="34"/>
  <c r="H41" i="34"/>
  <c r="AF40" i="34"/>
  <c r="AE40" i="34"/>
  <c r="AD40" i="34"/>
  <c r="AC40" i="34"/>
  <c r="AB40" i="34"/>
  <c r="AA40" i="34"/>
  <c r="Z40" i="34"/>
  <c r="Y40" i="34"/>
  <c r="X40" i="34"/>
  <c r="W40" i="34"/>
  <c r="V40" i="34"/>
  <c r="U40" i="34"/>
  <c r="AF39" i="34"/>
  <c r="AE39" i="34"/>
  <c r="AD39" i="34"/>
  <c r="AC39" i="34"/>
  <c r="AB39" i="34"/>
  <c r="AA39" i="34"/>
  <c r="Z39" i="34"/>
  <c r="Y39" i="34"/>
  <c r="X39" i="34"/>
  <c r="W39" i="34"/>
  <c r="V39" i="34"/>
  <c r="U39" i="34"/>
  <c r="AF38" i="34"/>
  <c r="AE38" i="34"/>
  <c r="AD38" i="34"/>
  <c r="AC38" i="34"/>
  <c r="AB38" i="34"/>
  <c r="AA38" i="34"/>
  <c r="Z38" i="34"/>
  <c r="Y38" i="34"/>
  <c r="X38" i="34"/>
  <c r="W38" i="34"/>
  <c r="V38" i="34"/>
  <c r="U38" i="34"/>
  <c r="AF37" i="34"/>
  <c r="AE37" i="34"/>
  <c r="AD37" i="34"/>
  <c r="AC37" i="34"/>
  <c r="AB37" i="34"/>
  <c r="AA37" i="34"/>
  <c r="Z37" i="34"/>
  <c r="Y37" i="34"/>
  <c r="X37" i="34"/>
  <c r="W37" i="34"/>
  <c r="V37" i="34"/>
  <c r="U37" i="34"/>
  <c r="AF36" i="34"/>
  <c r="AE36" i="34"/>
  <c r="AD36" i="34"/>
  <c r="AC36" i="34"/>
  <c r="AB36" i="34"/>
  <c r="AA36" i="34"/>
  <c r="Z36" i="34"/>
  <c r="Y36" i="34"/>
  <c r="X36" i="34"/>
  <c r="W36" i="34"/>
  <c r="V36" i="34"/>
  <c r="U36" i="34"/>
  <c r="AF35" i="34"/>
  <c r="AE35" i="34"/>
  <c r="AD35" i="34"/>
  <c r="AC35" i="34"/>
  <c r="AB35" i="34"/>
  <c r="AA35" i="34"/>
  <c r="Z35" i="34"/>
  <c r="Y35" i="34"/>
  <c r="X35" i="34"/>
  <c r="W35" i="34"/>
  <c r="V35" i="34"/>
  <c r="U35" i="34"/>
  <c r="AF34" i="34"/>
  <c r="AE34" i="34"/>
  <c r="AD34" i="34"/>
  <c r="AC34" i="34"/>
  <c r="AB34" i="34"/>
  <c r="AA34" i="34"/>
  <c r="Z34" i="34"/>
  <c r="Y34" i="34"/>
  <c r="X34" i="34"/>
  <c r="W34" i="34"/>
  <c r="V34" i="34"/>
  <c r="U34" i="34"/>
  <c r="AF33" i="34"/>
  <c r="AE33" i="34"/>
  <c r="AD33" i="34"/>
  <c r="AC33" i="34"/>
  <c r="AB33" i="34"/>
  <c r="AA33" i="34"/>
  <c r="Z33" i="34"/>
  <c r="Y33" i="34"/>
  <c r="X33" i="34"/>
  <c r="W33" i="34"/>
  <c r="V33" i="34"/>
  <c r="U33" i="34"/>
  <c r="AF32" i="34"/>
  <c r="AE32" i="34"/>
  <c r="AD32" i="34"/>
  <c r="AC32" i="34"/>
  <c r="AB32" i="34"/>
  <c r="AA32" i="34"/>
  <c r="Z32" i="34"/>
  <c r="Y32" i="34"/>
  <c r="X32" i="34"/>
  <c r="W32" i="34"/>
  <c r="V32" i="34"/>
  <c r="U32" i="34"/>
  <c r="AF31" i="34"/>
  <c r="AE31" i="34"/>
  <c r="AD31" i="34"/>
  <c r="AC31" i="34"/>
  <c r="AB31" i="34"/>
  <c r="AA31" i="34"/>
  <c r="Z31" i="34"/>
  <c r="Y31" i="34"/>
  <c r="X31" i="34"/>
  <c r="W31" i="34"/>
  <c r="V31" i="34"/>
  <c r="U31" i="34"/>
  <c r="AF30" i="34"/>
  <c r="AE30" i="34"/>
  <c r="AD30" i="34"/>
  <c r="AC30" i="34"/>
  <c r="AB30" i="34"/>
  <c r="AA30" i="34"/>
  <c r="Z30" i="34"/>
  <c r="Y30" i="34"/>
  <c r="X30" i="34"/>
  <c r="W30" i="34"/>
  <c r="V30" i="34"/>
  <c r="U30" i="34"/>
  <c r="AF29" i="34"/>
  <c r="AE29" i="34"/>
  <c r="AD29" i="34"/>
  <c r="AC29" i="34"/>
  <c r="AB29" i="34"/>
  <c r="AA29" i="34"/>
  <c r="Z29" i="34"/>
  <c r="Y29" i="34"/>
  <c r="X29" i="34"/>
  <c r="W29" i="34"/>
  <c r="V29" i="34"/>
  <c r="U29" i="34"/>
  <c r="AF28" i="34"/>
  <c r="AE28" i="34"/>
  <c r="AD28" i="34"/>
  <c r="AC28" i="34"/>
  <c r="AB28" i="34"/>
  <c r="AA28" i="34"/>
  <c r="Z28" i="34"/>
  <c r="Y28" i="34"/>
  <c r="X28" i="34"/>
  <c r="W28" i="34"/>
  <c r="V28" i="34"/>
  <c r="U28" i="34"/>
  <c r="AF27" i="34"/>
  <c r="AE27" i="34"/>
  <c r="AD27" i="34"/>
  <c r="AC27" i="34"/>
  <c r="AB27" i="34"/>
  <c r="AA27" i="34"/>
  <c r="Z27" i="34"/>
  <c r="Y27" i="34"/>
  <c r="X27" i="34"/>
  <c r="W27" i="34"/>
  <c r="V27" i="34"/>
  <c r="U27" i="34"/>
  <c r="AF26" i="34"/>
  <c r="AE26" i="34"/>
  <c r="AD26" i="34"/>
  <c r="AC26" i="34"/>
  <c r="AB26" i="34"/>
  <c r="AA26" i="34"/>
  <c r="Z26" i="34"/>
  <c r="Y26" i="34"/>
  <c r="X26" i="34"/>
  <c r="W26" i="34"/>
  <c r="V26" i="34"/>
  <c r="U26" i="34"/>
  <c r="AF25" i="34"/>
  <c r="AE25" i="34"/>
  <c r="AD25" i="34"/>
  <c r="AC25" i="34"/>
  <c r="AB25" i="34"/>
  <c r="AA25" i="34"/>
  <c r="Z25" i="34"/>
  <c r="Y25" i="34"/>
  <c r="X25" i="34"/>
  <c r="W25" i="34"/>
  <c r="V25" i="34"/>
  <c r="U25" i="34"/>
  <c r="I25" i="34"/>
  <c r="J25" i="34" s="1"/>
  <c r="AF24" i="34"/>
  <c r="AE24" i="34"/>
  <c r="AD24" i="34"/>
  <c r="AC24" i="34"/>
  <c r="AB24" i="34"/>
  <c r="AA24" i="34"/>
  <c r="Z24" i="34"/>
  <c r="Y24" i="34"/>
  <c r="X24" i="34"/>
  <c r="W24" i="34"/>
  <c r="V24" i="34"/>
  <c r="U24" i="34"/>
  <c r="I24" i="34"/>
  <c r="J24" i="34" s="1"/>
  <c r="AF23" i="34"/>
  <c r="AE23" i="34"/>
  <c r="AD23" i="34"/>
  <c r="AC23" i="34"/>
  <c r="AB23" i="34"/>
  <c r="AA23" i="34"/>
  <c r="Z23" i="34"/>
  <c r="Y23" i="34"/>
  <c r="X23" i="34"/>
  <c r="W23" i="34"/>
  <c r="V23" i="34"/>
  <c r="U23" i="34"/>
  <c r="I23" i="34"/>
  <c r="AF22" i="34"/>
  <c r="AE22" i="34"/>
  <c r="AD22" i="34"/>
  <c r="AC22" i="34"/>
  <c r="AB22" i="34"/>
  <c r="AA22" i="34"/>
  <c r="Z22" i="34"/>
  <c r="Y22" i="34"/>
  <c r="X22" i="34"/>
  <c r="W22" i="34"/>
  <c r="V22" i="34"/>
  <c r="U22" i="34"/>
  <c r="I22" i="34"/>
  <c r="J22" i="34" s="1"/>
  <c r="AF21" i="34"/>
  <c r="AE21" i="34"/>
  <c r="AD21" i="34"/>
  <c r="AC21" i="34"/>
  <c r="AB21" i="34"/>
  <c r="AA21" i="34"/>
  <c r="Z21" i="34"/>
  <c r="Y21" i="34"/>
  <c r="X21" i="34"/>
  <c r="W21" i="34"/>
  <c r="V21" i="34"/>
  <c r="U21" i="34"/>
  <c r="I21" i="34"/>
  <c r="J21" i="34" s="1"/>
  <c r="AF20" i="34"/>
  <c r="AE20" i="34"/>
  <c r="AD20" i="34"/>
  <c r="AC20" i="34"/>
  <c r="AB20" i="34"/>
  <c r="AA20" i="34"/>
  <c r="Z20" i="34"/>
  <c r="Y20" i="34"/>
  <c r="X20" i="34"/>
  <c r="W20" i="34"/>
  <c r="V20" i="34"/>
  <c r="U20" i="34"/>
  <c r="AF19" i="34"/>
  <c r="AE19" i="34"/>
  <c r="AD19" i="34"/>
  <c r="AC19" i="34"/>
  <c r="AB19" i="34"/>
  <c r="AA19" i="34"/>
  <c r="Z19" i="34"/>
  <c r="Y19" i="34"/>
  <c r="X19" i="34"/>
  <c r="W19" i="34"/>
  <c r="V19" i="34"/>
  <c r="U19" i="34"/>
  <c r="AF18" i="34"/>
  <c r="AE18" i="34"/>
  <c r="AD18" i="34"/>
  <c r="AC18" i="34"/>
  <c r="AB18" i="34"/>
  <c r="AA18" i="34"/>
  <c r="Z18" i="34"/>
  <c r="Y18" i="34"/>
  <c r="X18" i="34"/>
  <c r="W18" i="34"/>
  <c r="V18" i="34"/>
  <c r="U18" i="34"/>
  <c r="AF17" i="34"/>
  <c r="AE17" i="34"/>
  <c r="AD17" i="34"/>
  <c r="AC17" i="34"/>
  <c r="AB17" i="34"/>
  <c r="AA17" i="34"/>
  <c r="Z17" i="34"/>
  <c r="Y17" i="34"/>
  <c r="X17" i="34"/>
  <c r="W17" i="34"/>
  <c r="V17" i="34"/>
  <c r="U17" i="34"/>
  <c r="AF16" i="34"/>
  <c r="AE16" i="34"/>
  <c r="AD16" i="34"/>
  <c r="AC16" i="34"/>
  <c r="AB16" i="34"/>
  <c r="AA16" i="34"/>
  <c r="Z16" i="34"/>
  <c r="Y16" i="34"/>
  <c r="X16" i="34"/>
  <c r="W16" i="34"/>
  <c r="V16" i="34"/>
  <c r="U16" i="34"/>
  <c r="AF15" i="34"/>
  <c r="AE15" i="34"/>
  <c r="AD15" i="34"/>
  <c r="AC15" i="34"/>
  <c r="AB15" i="34"/>
  <c r="AA15" i="34"/>
  <c r="Z15" i="34"/>
  <c r="Y15" i="34"/>
  <c r="X15" i="34"/>
  <c r="W15" i="34"/>
  <c r="V15" i="34"/>
  <c r="U15" i="34"/>
  <c r="AF14" i="34"/>
  <c r="AE14" i="34"/>
  <c r="AD14" i="34"/>
  <c r="AC14" i="34"/>
  <c r="AB14" i="34"/>
  <c r="AA14" i="34"/>
  <c r="Z14" i="34"/>
  <c r="Y14" i="34"/>
  <c r="X14" i="34"/>
  <c r="W14" i="34"/>
  <c r="V14" i="34"/>
  <c r="U14" i="34"/>
  <c r="AF13" i="34"/>
  <c r="AE13" i="34"/>
  <c r="AD13" i="34"/>
  <c r="AC13" i="34"/>
  <c r="AB13" i="34"/>
  <c r="AA13" i="34"/>
  <c r="Z13" i="34"/>
  <c r="Y13" i="34"/>
  <c r="X13" i="34"/>
  <c r="W13" i="34"/>
  <c r="V13" i="34"/>
  <c r="U13" i="34"/>
  <c r="AF12" i="34"/>
  <c r="AE12" i="34"/>
  <c r="AD12" i="34"/>
  <c r="AC12" i="34"/>
  <c r="AB12" i="34"/>
  <c r="AA12" i="34"/>
  <c r="Z12" i="34"/>
  <c r="Y12" i="34"/>
  <c r="X12" i="34"/>
  <c r="W12" i="34"/>
  <c r="V12" i="34"/>
  <c r="U12" i="34"/>
  <c r="AF11" i="34"/>
  <c r="AE11" i="34"/>
  <c r="AD11" i="34"/>
  <c r="AC11" i="34"/>
  <c r="AB11" i="34"/>
  <c r="AA11" i="34"/>
  <c r="Z11" i="34"/>
  <c r="Y11" i="34"/>
  <c r="X11" i="34"/>
  <c r="W11" i="34"/>
  <c r="V11" i="34"/>
  <c r="U11" i="34"/>
  <c r="C11" i="34"/>
  <c r="AF10" i="34"/>
  <c r="AE10" i="34"/>
  <c r="AD10" i="34"/>
  <c r="AC10" i="34"/>
  <c r="AB10" i="34"/>
  <c r="AA10" i="34"/>
  <c r="Z10" i="34"/>
  <c r="Y10" i="34"/>
  <c r="X10" i="34"/>
  <c r="W10" i="34"/>
  <c r="V10" i="34"/>
  <c r="U10" i="34"/>
  <c r="C10" i="34"/>
  <c r="AF9" i="34"/>
  <c r="AE9" i="34"/>
  <c r="AD9" i="34"/>
  <c r="AC9" i="34"/>
  <c r="AB9" i="34"/>
  <c r="AA9" i="34"/>
  <c r="Z9" i="34"/>
  <c r="Y9" i="34"/>
  <c r="X9" i="34"/>
  <c r="W9" i="34"/>
  <c r="V9" i="34"/>
  <c r="U9" i="34"/>
  <c r="C9" i="34"/>
  <c r="AF8" i="34"/>
  <c r="AE8" i="34"/>
  <c r="AD8" i="34"/>
  <c r="AC8" i="34"/>
  <c r="AB8" i="34"/>
  <c r="AA8" i="34"/>
  <c r="Z8" i="34"/>
  <c r="Y8" i="34"/>
  <c r="X8" i="34"/>
  <c r="W8" i="34"/>
  <c r="V8" i="34"/>
  <c r="U8" i="34"/>
  <c r="C8" i="34"/>
  <c r="AF7" i="34"/>
  <c r="AE7" i="34"/>
  <c r="AD7" i="34"/>
  <c r="AC7" i="34"/>
  <c r="AB7" i="34"/>
  <c r="AA7" i="34"/>
  <c r="Z7" i="34"/>
  <c r="Y7" i="34"/>
  <c r="X7" i="34"/>
  <c r="W7" i="34"/>
  <c r="V7" i="34"/>
  <c r="U7" i="34"/>
  <c r="C7" i="34"/>
  <c r="AF6" i="34"/>
  <c r="AE6" i="34"/>
  <c r="AD6" i="34"/>
  <c r="AC6" i="34"/>
  <c r="AB6" i="34"/>
  <c r="AA6" i="34"/>
  <c r="Z6" i="34"/>
  <c r="Y6" i="34"/>
  <c r="X6" i="34"/>
  <c r="W6" i="34"/>
  <c r="V6" i="34"/>
  <c r="U6" i="34"/>
  <c r="AF5" i="34"/>
  <c r="AE5" i="34"/>
  <c r="AD5" i="34"/>
  <c r="AC5" i="34"/>
  <c r="AB5" i="34"/>
  <c r="AA5" i="34"/>
  <c r="Z5" i="34"/>
  <c r="Y5" i="34"/>
  <c r="X5" i="34"/>
  <c r="W5" i="34"/>
  <c r="V5" i="34"/>
  <c r="U5" i="34"/>
  <c r="AF4" i="34"/>
  <c r="AE4" i="34"/>
  <c r="AD4" i="34"/>
  <c r="AC4" i="34"/>
  <c r="AB4" i="34"/>
  <c r="AA4" i="34"/>
  <c r="Z4" i="34"/>
  <c r="Y4" i="34"/>
  <c r="X4" i="34"/>
  <c r="W4" i="34"/>
  <c r="V4" i="34"/>
  <c r="U4" i="34"/>
  <c r="AF3" i="34"/>
  <c r="AE3" i="34"/>
  <c r="AD3" i="34"/>
  <c r="AC3" i="34"/>
  <c r="AB3" i="34"/>
  <c r="AA3" i="34"/>
  <c r="Z3" i="34"/>
  <c r="Y3" i="34"/>
  <c r="X3" i="34"/>
  <c r="W3" i="34"/>
  <c r="V3" i="34"/>
  <c r="U3" i="34"/>
  <c r="C224" i="33"/>
  <c r="A224" i="33"/>
  <c r="H220" i="33"/>
  <c r="I219" i="33"/>
  <c r="J219" i="33" s="1"/>
  <c r="I218" i="33"/>
  <c r="I217" i="33"/>
  <c r="J217" i="33" s="1"/>
  <c r="I216" i="33"/>
  <c r="J216" i="33" s="1"/>
  <c r="I215" i="33"/>
  <c r="J215" i="33" s="1"/>
  <c r="H211" i="33"/>
  <c r="I195" i="33"/>
  <c r="J195" i="33" s="1"/>
  <c r="I194" i="33"/>
  <c r="J194" i="33" s="1"/>
  <c r="I193" i="33"/>
  <c r="J193" i="33" s="1"/>
  <c r="I192" i="33"/>
  <c r="J192" i="33" s="1"/>
  <c r="I191" i="33"/>
  <c r="J191" i="33" s="1"/>
  <c r="H186" i="33"/>
  <c r="I185" i="33"/>
  <c r="J185" i="33" s="1"/>
  <c r="I184" i="33"/>
  <c r="J184" i="33" s="1"/>
  <c r="I183" i="33"/>
  <c r="J183" i="33" s="1"/>
  <c r="I182" i="33"/>
  <c r="J182" i="33" s="1"/>
  <c r="I181" i="33"/>
  <c r="H177" i="33"/>
  <c r="I161" i="33"/>
  <c r="J161" i="33" s="1"/>
  <c r="I160" i="33"/>
  <c r="J160" i="33" s="1"/>
  <c r="I159" i="33"/>
  <c r="J159" i="33" s="1"/>
  <c r="I158" i="33"/>
  <c r="J158" i="33" s="1"/>
  <c r="I157" i="33"/>
  <c r="H152" i="33"/>
  <c r="I151" i="33"/>
  <c r="I150" i="33"/>
  <c r="J150" i="33" s="1"/>
  <c r="I149" i="33"/>
  <c r="J149" i="33" s="1"/>
  <c r="I148" i="33"/>
  <c r="J148" i="33" s="1"/>
  <c r="I147" i="33"/>
  <c r="J147" i="33" s="1"/>
  <c r="H143" i="33"/>
  <c r="I127" i="33"/>
  <c r="J127" i="33" s="1"/>
  <c r="I126" i="33"/>
  <c r="J126" i="33" s="1"/>
  <c r="I125" i="33"/>
  <c r="I124" i="33"/>
  <c r="J124" i="33" s="1"/>
  <c r="I123" i="33"/>
  <c r="J123" i="33" s="1"/>
  <c r="H118" i="33"/>
  <c r="I117" i="33"/>
  <c r="J117" i="33" s="1"/>
  <c r="I116" i="33"/>
  <c r="I115" i="33"/>
  <c r="J115" i="33" s="1"/>
  <c r="I114" i="33"/>
  <c r="J114" i="33" s="1"/>
  <c r="I113" i="33"/>
  <c r="J113" i="33" s="1"/>
  <c r="H109" i="33"/>
  <c r="I93" i="33"/>
  <c r="J93" i="33" s="1"/>
  <c r="I92" i="33"/>
  <c r="J92" i="33" s="1"/>
  <c r="I91" i="33"/>
  <c r="J91" i="33" s="1"/>
  <c r="I90" i="33"/>
  <c r="J90" i="33" s="1"/>
  <c r="I89" i="33"/>
  <c r="J89" i="33" s="1"/>
  <c r="H84" i="33"/>
  <c r="I83" i="33"/>
  <c r="J83" i="33" s="1"/>
  <c r="I82" i="33"/>
  <c r="J82" i="33" s="1"/>
  <c r="I81" i="33"/>
  <c r="J81" i="33" s="1"/>
  <c r="I80" i="33"/>
  <c r="J80" i="33" s="1"/>
  <c r="I79" i="33"/>
  <c r="H75" i="33"/>
  <c r="I59" i="33"/>
  <c r="J59" i="33" s="1"/>
  <c r="I58" i="33"/>
  <c r="J58" i="33" s="1"/>
  <c r="I57" i="33"/>
  <c r="J57" i="33" s="1"/>
  <c r="I56" i="33"/>
  <c r="J56" i="33" s="1"/>
  <c r="I55" i="33"/>
  <c r="H50" i="33"/>
  <c r="I49" i="33"/>
  <c r="J49" i="33" s="1"/>
  <c r="I48" i="33"/>
  <c r="J48" i="33" s="1"/>
  <c r="I47" i="33"/>
  <c r="J47" i="33" s="1"/>
  <c r="I46" i="33"/>
  <c r="AF45" i="33"/>
  <c r="AE45" i="33"/>
  <c r="AD45" i="33"/>
  <c r="AC45" i="33"/>
  <c r="AB45" i="33"/>
  <c r="AA45" i="33"/>
  <c r="Z45" i="33"/>
  <c r="Y45" i="33"/>
  <c r="X45" i="33"/>
  <c r="W45" i="33"/>
  <c r="V45" i="33"/>
  <c r="U45" i="33"/>
  <c r="I45" i="33"/>
  <c r="J45" i="33" s="1"/>
  <c r="AF44" i="33"/>
  <c r="AE44" i="33"/>
  <c r="AD44" i="33"/>
  <c r="AC44" i="33"/>
  <c r="AB44" i="33"/>
  <c r="AA44" i="33"/>
  <c r="Z44" i="33"/>
  <c r="Y44" i="33"/>
  <c r="X44" i="33"/>
  <c r="W44" i="33"/>
  <c r="V44" i="33"/>
  <c r="U44" i="33"/>
  <c r="AF43" i="33"/>
  <c r="AE43" i="33"/>
  <c r="AD43" i="33"/>
  <c r="AC43" i="33"/>
  <c r="AB43" i="33"/>
  <c r="AA43" i="33"/>
  <c r="Z43" i="33"/>
  <c r="Y43" i="33"/>
  <c r="X43" i="33"/>
  <c r="W43" i="33"/>
  <c r="V43" i="33"/>
  <c r="U43" i="33"/>
  <c r="AF42" i="33"/>
  <c r="AE42" i="33"/>
  <c r="AD42" i="33"/>
  <c r="AC42" i="33"/>
  <c r="AB42" i="33"/>
  <c r="AA42" i="33"/>
  <c r="Z42" i="33"/>
  <c r="Y42" i="33"/>
  <c r="X42" i="33"/>
  <c r="W42" i="33"/>
  <c r="V42" i="33"/>
  <c r="U42" i="33"/>
  <c r="AF41" i="33"/>
  <c r="AE41" i="33"/>
  <c r="AD41" i="33"/>
  <c r="AC41" i="33"/>
  <c r="AB41" i="33"/>
  <c r="AA41" i="33"/>
  <c r="Z41" i="33"/>
  <c r="Y41" i="33"/>
  <c r="X41" i="33"/>
  <c r="W41" i="33"/>
  <c r="V41" i="33"/>
  <c r="U41" i="33"/>
  <c r="H41" i="33"/>
  <c r="AF40" i="33"/>
  <c r="AE40" i="33"/>
  <c r="AD40" i="33"/>
  <c r="AC40" i="33"/>
  <c r="AB40" i="33"/>
  <c r="AA40" i="33"/>
  <c r="Z40" i="33"/>
  <c r="Y40" i="33"/>
  <c r="X40" i="33"/>
  <c r="W40" i="33"/>
  <c r="V40" i="33"/>
  <c r="U40" i="33"/>
  <c r="AF39" i="33"/>
  <c r="AE39" i="33"/>
  <c r="AD39" i="33"/>
  <c r="AC39" i="33"/>
  <c r="AB39" i="33"/>
  <c r="AA39" i="33"/>
  <c r="Z39" i="33"/>
  <c r="Y39" i="33"/>
  <c r="X39" i="33"/>
  <c r="W39" i="33"/>
  <c r="V39" i="33"/>
  <c r="U39" i="33"/>
  <c r="AF38" i="33"/>
  <c r="AE38" i="33"/>
  <c r="AD38" i="33"/>
  <c r="AC38" i="33"/>
  <c r="AB38" i="33"/>
  <c r="AA38" i="33"/>
  <c r="Z38" i="33"/>
  <c r="Y38" i="33"/>
  <c r="X38" i="33"/>
  <c r="W38" i="33"/>
  <c r="V38" i="33"/>
  <c r="U38" i="33"/>
  <c r="AF37" i="33"/>
  <c r="AE37" i="33"/>
  <c r="AD37" i="33"/>
  <c r="AC37" i="33"/>
  <c r="AB37" i="33"/>
  <c r="AA37" i="33"/>
  <c r="Z37" i="33"/>
  <c r="Y37" i="33"/>
  <c r="X37" i="33"/>
  <c r="W37" i="33"/>
  <c r="V37" i="33"/>
  <c r="U37" i="33"/>
  <c r="AF36" i="33"/>
  <c r="AE36" i="33"/>
  <c r="AD36" i="33"/>
  <c r="AC36" i="33"/>
  <c r="AB36" i="33"/>
  <c r="AA36" i="33"/>
  <c r="Z36" i="33"/>
  <c r="Y36" i="33"/>
  <c r="X36" i="33"/>
  <c r="W36" i="33"/>
  <c r="V36" i="33"/>
  <c r="U36" i="33"/>
  <c r="AF35" i="33"/>
  <c r="AE35" i="33"/>
  <c r="AD35" i="33"/>
  <c r="AC35" i="33"/>
  <c r="AB35" i="33"/>
  <c r="AA35" i="33"/>
  <c r="Z35" i="33"/>
  <c r="Y35" i="33"/>
  <c r="X35" i="33"/>
  <c r="W35" i="33"/>
  <c r="V35" i="33"/>
  <c r="U35" i="33"/>
  <c r="AF34" i="33"/>
  <c r="AE34" i="33"/>
  <c r="AD34" i="33"/>
  <c r="AC34" i="33"/>
  <c r="AB34" i="33"/>
  <c r="AA34" i="33"/>
  <c r="Z34" i="33"/>
  <c r="Y34" i="33"/>
  <c r="X34" i="33"/>
  <c r="W34" i="33"/>
  <c r="V34" i="33"/>
  <c r="U34" i="33"/>
  <c r="AF33" i="33"/>
  <c r="AE33" i="33"/>
  <c r="AD33" i="33"/>
  <c r="AC33" i="33"/>
  <c r="AB33" i="33"/>
  <c r="AA33" i="33"/>
  <c r="Z33" i="33"/>
  <c r="Y33" i="33"/>
  <c r="X33" i="33"/>
  <c r="W33" i="33"/>
  <c r="V33" i="33"/>
  <c r="U33" i="33"/>
  <c r="AF32" i="33"/>
  <c r="AE32" i="33"/>
  <c r="AD32" i="33"/>
  <c r="AC32" i="33"/>
  <c r="AB32" i="33"/>
  <c r="AA32" i="33"/>
  <c r="Z32" i="33"/>
  <c r="Y32" i="33"/>
  <c r="X32" i="33"/>
  <c r="W32" i="33"/>
  <c r="V32" i="33"/>
  <c r="U32" i="33"/>
  <c r="AF31" i="33"/>
  <c r="AE31" i="33"/>
  <c r="AD31" i="33"/>
  <c r="AC31" i="33"/>
  <c r="AB31" i="33"/>
  <c r="AA31" i="33"/>
  <c r="Z31" i="33"/>
  <c r="Y31" i="33"/>
  <c r="X31" i="33"/>
  <c r="W31" i="33"/>
  <c r="V31" i="33"/>
  <c r="U31" i="33"/>
  <c r="AF30" i="33"/>
  <c r="AE30" i="33"/>
  <c r="AD30" i="33"/>
  <c r="AC30" i="33"/>
  <c r="AB30" i="33"/>
  <c r="AA30" i="33"/>
  <c r="Z30" i="33"/>
  <c r="Y30" i="33"/>
  <c r="X30" i="33"/>
  <c r="W30" i="33"/>
  <c r="V30" i="33"/>
  <c r="U30" i="33"/>
  <c r="AF29" i="33"/>
  <c r="AE29" i="33"/>
  <c r="AD29" i="33"/>
  <c r="AC29" i="33"/>
  <c r="AB29" i="33"/>
  <c r="AA29" i="33"/>
  <c r="Z29" i="33"/>
  <c r="Y29" i="33"/>
  <c r="X29" i="33"/>
  <c r="W29" i="33"/>
  <c r="V29" i="33"/>
  <c r="U29" i="33"/>
  <c r="AF28" i="33"/>
  <c r="AE28" i="33"/>
  <c r="AD28" i="33"/>
  <c r="AC28" i="33"/>
  <c r="AB28" i="33"/>
  <c r="AA28" i="33"/>
  <c r="Z28" i="33"/>
  <c r="Y28" i="33"/>
  <c r="X28" i="33"/>
  <c r="W28" i="33"/>
  <c r="V28" i="33"/>
  <c r="U28" i="33"/>
  <c r="AF27" i="33"/>
  <c r="AE27" i="33"/>
  <c r="AD27" i="33"/>
  <c r="AC27" i="33"/>
  <c r="AB27" i="33"/>
  <c r="AA27" i="33"/>
  <c r="Z27" i="33"/>
  <c r="Y27" i="33"/>
  <c r="X27" i="33"/>
  <c r="W27" i="33"/>
  <c r="V27" i="33"/>
  <c r="U27" i="33"/>
  <c r="AF26" i="33"/>
  <c r="AE26" i="33"/>
  <c r="AD26" i="33"/>
  <c r="AC26" i="33"/>
  <c r="AB26" i="33"/>
  <c r="AA26" i="33"/>
  <c r="Z26" i="33"/>
  <c r="Y26" i="33"/>
  <c r="X26" i="33"/>
  <c r="W26" i="33"/>
  <c r="V26" i="33"/>
  <c r="U26" i="33"/>
  <c r="AF25" i="33"/>
  <c r="AE25" i="33"/>
  <c r="AD25" i="33"/>
  <c r="AC25" i="33"/>
  <c r="AB25" i="33"/>
  <c r="AA25" i="33"/>
  <c r="Z25" i="33"/>
  <c r="Y25" i="33"/>
  <c r="X25" i="33"/>
  <c r="W25" i="33"/>
  <c r="V25" i="33"/>
  <c r="U25" i="33"/>
  <c r="I25" i="33"/>
  <c r="J25" i="33" s="1"/>
  <c r="AF24" i="33"/>
  <c r="AE24" i="33"/>
  <c r="AD24" i="33"/>
  <c r="AC24" i="33"/>
  <c r="AB24" i="33"/>
  <c r="AA24" i="33"/>
  <c r="Z24" i="33"/>
  <c r="Y24" i="33"/>
  <c r="X24" i="33"/>
  <c r="W24" i="33"/>
  <c r="V24" i="33"/>
  <c r="U24" i="33"/>
  <c r="I24" i="33"/>
  <c r="J24" i="33" s="1"/>
  <c r="AF23" i="33"/>
  <c r="AE23" i="33"/>
  <c r="AD23" i="33"/>
  <c r="AC23" i="33"/>
  <c r="AB23" i="33"/>
  <c r="AA23" i="33"/>
  <c r="Z23" i="33"/>
  <c r="Y23" i="33"/>
  <c r="X23" i="33"/>
  <c r="W23" i="33"/>
  <c r="V23" i="33"/>
  <c r="U23" i="33"/>
  <c r="I23" i="33"/>
  <c r="AF22" i="33"/>
  <c r="AE22" i="33"/>
  <c r="AD22" i="33"/>
  <c r="AC22" i="33"/>
  <c r="AB22" i="33"/>
  <c r="AA22" i="33"/>
  <c r="Z22" i="33"/>
  <c r="Y22" i="33"/>
  <c r="X22" i="33"/>
  <c r="W22" i="33"/>
  <c r="V22" i="33"/>
  <c r="U22" i="33"/>
  <c r="I22" i="33"/>
  <c r="J22" i="33" s="1"/>
  <c r="AF21" i="33"/>
  <c r="AE21" i="33"/>
  <c r="AD21" i="33"/>
  <c r="AC21" i="33"/>
  <c r="AB21" i="33"/>
  <c r="AA21" i="33"/>
  <c r="Z21" i="33"/>
  <c r="Y21" i="33"/>
  <c r="X21" i="33"/>
  <c r="W21" i="33"/>
  <c r="V21" i="33"/>
  <c r="U21" i="33"/>
  <c r="I21" i="33"/>
  <c r="J21" i="33" s="1"/>
  <c r="AF20" i="33"/>
  <c r="AE20" i="33"/>
  <c r="AD20" i="33"/>
  <c r="AC20" i="33"/>
  <c r="AB20" i="33"/>
  <c r="AA20" i="33"/>
  <c r="Z20" i="33"/>
  <c r="Y20" i="33"/>
  <c r="X20" i="33"/>
  <c r="W20" i="33"/>
  <c r="V20" i="33"/>
  <c r="U20" i="33"/>
  <c r="AF19" i="33"/>
  <c r="AE19" i="33"/>
  <c r="AD19" i="33"/>
  <c r="AC19" i="33"/>
  <c r="AB19" i="33"/>
  <c r="AA19" i="33"/>
  <c r="Z19" i="33"/>
  <c r="Y19" i="33"/>
  <c r="X19" i="33"/>
  <c r="W19" i="33"/>
  <c r="V19" i="33"/>
  <c r="U19" i="33"/>
  <c r="AF18" i="33"/>
  <c r="AE18" i="33"/>
  <c r="AD18" i="33"/>
  <c r="AC18" i="33"/>
  <c r="AB18" i="33"/>
  <c r="AA18" i="33"/>
  <c r="Z18" i="33"/>
  <c r="Y18" i="33"/>
  <c r="X18" i="33"/>
  <c r="W18" i="33"/>
  <c r="V18" i="33"/>
  <c r="U18" i="33"/>
  <c r="AF17" i="33"/>
  <c r="AE17" i="33"/>
  <c r="AD17" i="33"/>
  <c r="AC17" i="33"/>
  <c r="AB17" i="33"/>
  <c r="AA17" i="33"/>
  <c r="Z17" i="33"/>
  <c r="Y17" i="33"/>
  <c r="X17" i="33"/>
  <c r="W17" i="33"/>
  <c r="V17" i="33"/>
  <c r="U17" i="33"/>
  <c r="AF16" i="33"/>
  <c r="AE16" i="33"/>
  <c r="AD16" i="33"/>
  <c r="AC16" i="33"/>
  <c r="AB16" i="33"/>
  <c r="AA16" i="33"/>
  <c r="Z16" i="33"/>
  <c r="Y16" i="33"/>
  <c r="X16" i="33"/>
  <c r="W16" i="33"/>
  <c r="V16" i="33"/>
  <c r="U16" i="33"/>
  <c r="AF15" i="33"/>
  <c r="AE15" i="33"/>
  <c r="AD15" i="33"/>
  <c r="AC15" i="33"/>
  <c r="AB15" i="33"/>
  <c r="AA15" i="33"/>
  <c r="Z15" i="33"/>
  <c r="Y15" i="33"/>
  <c r="X15" i="33"/>
  <c r="W15" i="33"/>
  <c r="V15" i="33"/>
  <c r="U15" i="33"/>
  <c r="AF14" i="33"/>
  <c r="AE14" i="33"/>
  <c r="AD14" i="33"/>
  <c r="AC14" i="33"/>
  <c r="AB14" i="33"/>
  <c r="AA14" i="33"/>
  <c r="Z14" i="33"/>
  <c r="Y14" i="33"/>
  <c r="X14" i="33"/>
  <c r="W14" i="33"/>
  <c r="V14" i="33"/>
  <c r="U14" i="33"/>
  <c r="AF13" i="33"/>
  <c r="AE13" i="33"/>
  <c r="AD13" i="33"/>
  <c r="AC13" i="33"/>
  <c r="AB13" i="33"/>
  <c r="AA13" i="33"/>
  <c r="Z13" i="33"/>
  <c r="Y13" i="33"/>
  <c r="X13" i="33"/>
  <c r="W13" i="33"/>
  <c r="V13" i="33"/>
  <c r="U13" i="33"/>
  <c r="AF12" i="33"/>
  <c r="AE12" i="33"/>
  <c r="AD12" i="33"/>
  <c r="AC12" i="33"/>
  <c r="AB12" i="33"/>
  <c r="AA12" i="33"/>
  <c r="Z12" i="33"/>
  <c r="Y12" i="33"/>
  <c r="X12" i="33"/>
  <c r="W12" i="33"/>
  <c r="V12" i="33"/>
  <c r="U12" i="33"/>
  <c r="AF11" i="33"/>
  <c r="AE11" i="33"/>
  <c r="AD11" i="33"/>
  <c r="AC11" i="33"/>
  <c r="AB11" i="33"/>
  <c r="AA11" i="33"/>
  <c r="Z11" i="33"/>
  <c r="Y11" i="33"/>
  <c r="X11" i="33"/>
  <c r="W11" i="33"/>
  <c r="V11" i="33"/>
  <c r="U11" i="33"/>
  <c r="C11" i="33"/>
  <c r="AF10" i="33"/>
  <c r="AE10" i="33"/>
  <c r="AD10" i="33"/>
  <c r="AC10" i="33"/>
  <c r="AB10" i="33"/>
  <c r="AA10" i="33"/>
  <c r="Z10" i="33"/>
  <c r="Y10" i="33"/>
  <c r="X10" i="33"/>
  <c r="W10" i="33"/>
  <c r="V10" i="33"/>
  <c r="U10" i="33"/>
  <c r="C10" i="33"/>
  <c r="AF9" i="33"/>
  <c r="AE9" i="33"/>
  <c r="AD9" i="33"/>
  <c r="AC9" i="33"/>
  <c r="AB9" i="33"/>
  <c r="AA9" i="33"/>
  <c r="Z9" i="33"/>
  <c r="Y9" i="33"/>
  <c r="X9" i="33"/>
  <c r="W9" i="33"/>
  <c r="V9" i="33"/>
  <c r="U9" i="33"/>
  <c r="C9" i="33"/>
  <c r="AF8" i="33"/>
  <c r="AE8" i="33"/>
  <c r="AD8" i="33"/>
  <c r="AC8" i="33"/>
  <c r="AB8" i="33"/>
  <c r="AA8" i="33"/>
  <c r="Z8" i="33"/>
  <c r="Y8" i="33"/>
  <c r="X8" i="33"/>
  <c r="W8" i="33"/>
  <c r="V8" i="33"/>
  <c r="U8" i="33"/>
  <c r="C8" i="33"/>
  <c r="AF7" i="33"/>
  <c r="AE7" i="33"/>
  <c r="AD7" i="33"/>
  <c r="AC7" i="33"/>
  <c r="AB7" i="33"/>
  <c r="AA7" i="33"/>
  <c r="Z7" i="33"/>
  <c r="Y7" i="33"/>
  <c r="X7" i="33"/>
  <c r="W7" i="33"/>
  <c r="V7" i="33"/>
  <c r="U7" i="33"/>
  <c r="C7" i="33"/>
  <c r="AF6" i="33"/>
  <c r="AE6" i="33"/>
  <c r="AD6" i="33"/>
  <c r="AC6" i="33"/>
  <c r="AB6" i="33"/>
  <c r="AA6" i="33"/>
  <c r="Z6" i="33"/>
  <c r="Y6" i="33"/>
  <c r="X6" i="33"/>
  <c r="W6" i="33"/>
  <c r="V6" i="33"/>
  <c r="U6" i="33"/>
  <c r="AF5" i="33"/>
  <c r="AE5" i="33"/>
  <c r="AD5" i="33"/>
  <c r="AC5" i="33"/>
  <c r="AB5" i="33"/>
  <c r="AA5" i="33"/>
  <c r="Z5" i="33"/>
  <c r="Y5" i="33"/>
  <c r="X5" i="33"/>
  <c r="W5" i="33"/>
  <c r="V5" i="33"/>
  <c r="U5" i="33"/>
  <c r="AF4" i="33"/>
  <c r="AE4" i="33"/>
  <c r="AD4" i="33"/>
  <c r="AC4" i="33"/>
  <c r="AB4" i="33"/>
  <c r="AA4" i="33"/>
  <c r="Z4" i="33"/>
  <c r="Y4" i="33"/>
  <c r="X4" i="33"/>
  <c r="W4" i="33"/>
  <c r="V4" i="33"/>
  <c r="U4" i="33"/>
  <c r="AF3" i="33"/>
  <c r="AE3" i="33"/>
  <c r="AD3" i="33"/>
  <c r="AC3" i="33"/>
  <c r="AB3" i="33"/>
  <c r="AA3" i="33"/>
  <c r="Z3" i="33"/>
  <c r="Y3" i="33"/>
  <c r="X3" i="33"/>
  <c r="W3" i="33"/>
  <c r="V3" i="33"/>
  <c r="U3" i="33"/>
  <c r="C224" i="32"/>
  <c r="A224" i="32"/>
  <c r="H220" i="32"/>
  <c r="I219" i="32"/>
  <c r="J219" i="32" s="1"/>
  <c r="I218" i="32"/>
  <c r="I217" i="32"/>
  <c r="J217" i="32" s="1"/>
  <c r="I216" i="32"/>
  <c r="J216" i="32" s="1"/>
  <c r="I215" i="32"/>
  <c r="J215" i="32" s="1"/>
  <c r="H211" i="32"/>
  <c r="I195" i="32"/>
  <c r="J195" i="32" s="1"/>
  <c r="I194" i="32"/>
  <c r="J194" i="32" s="1"/>
  <c r="I193" i="32"/>
  <c r="J193" i="32" s="1"/>
  <c r="I192" i="32"/>
  <c r="J192" i="32" s="1"/>
  <c r="I191" i="32"/>
  <c r="J191" i="32" s="1"/>
  <c r="H186" i="32"/>
  <c r="I185" i="32"/>
  <c r="J185" i="32" s="1"/>
  <c r="I184" i="32"/>
  <c r="J184" i="32" s="1"/>
  <c r="I183" i="32"/>
  <c r="J183" i="32" s="1"/>
  <c r="I182" i="32"/>
  <c r="J182" i="32" s="1"/>
  <c r="I181" i="32"/>
  <c r="J181" i="32" s="1"/>
  <c r="H177" i="32"/>
  <c r="I161" i="32"/>
  <c r="J161" i="32" s="1"/>
  <c r="I160" i="32"/>
  <c r="J160" i="32" s="1"/>
  <c r="I159" i="32"/>
  <c r="J159" i="32" s="1"/>
  <c r="I158" i="32"/>
  <c r="J158" i="32" s="1"/>
  <c r="I157" i="32"/>
  <c r="H152" i="32"/>
  <c r="I151" i="32"/>
  <c r="J151" i="32" s="1"/>
  <c r="I150" i="32"/>
  <c r="J150" i="32" s="1"/>
  <c r="I149" i="32"/>
  <c r="J149" i="32" s="1"/>
  <c r="I148" i="32"/>
  <c r="J148" i="32" s="1"/>
  <c r="I147" i="32"/>
  <c r="J147" i="32" s="1"/>
  <c r="H143" i="32"/>
  <c r="I127" i="32"/>
  <c r="J127" i="32" s="1"/>
  <c r="I126" i="32"/>
  <c r="J126" i="32" s="1"/>
  <c r="I125" i="32"/>
  <c r="I124" i="32"/>
  <c r="J124" i="32" s="1"/>
  <c r="I123" i="32"/>
  <c r="J123" i="32" s="1"/>
  <c r="H118" i="32"/>
  <c r="I117" i="32"/>
  <c r="J117" i="32" s="1"/>
  <c r="I116" i="32"/>
  <c r="I115" i="32"/>
  <c r="J115" i="32" s="1"/>
  <c r="I114" i="32"/>
  <c r="J114" i="32" s="1"/>
  <c r="I113" i="32"/>
  <c r="J113" i="32" s="1"/>
  <c r="H109" i="32"/>
  <c r="I93" i="32"/>
  <c r="J93" i="32" s="1"/>
  <c r="I92" i="32"/>
  <c r="J92" i="32" s="1"/>
  <c r="I91" i="32"/>
  <c r="J91" i="32" s="1"/>
  <c r="I90" i="32"/>
  <c r="J90" i="32" s="1"/>
  <c r="I89" i="32"/>
  <c r="J89" i="32" s="1"/>
  <c r="H84" i="32"/>
  <c r="I83" i="32"/>
  <c r="J83" i="32" s="1"/>
  <c r="I82" i="32"/>
  <c r="J82" i="32" s="1"/>
  <c r="I81" i="32"/>
  <c r="J81" i="32" s="1"/>
  <c r="I80" i="32"/>
  <c r="J80" i="32" s="1"/>
  <c r="I79" i="32"/>
  <c r="H75" i="32"/>
  <c r="I59" i="32"/>
  <c r="J59" i="32" s="1"/>
  <c r="I58" i="32"/>
  <c r="J58" i="32" s="1"/>
  <c r="I57" i="32"/>
  <c r="J57" i="32" s="1"/>
  <c r="I56" i="32"/>
  <c r="J56" i="32" s="1"/>
  <c r="I55" i="32"/>
  <c r="H50" i="32"/>
  <c r="I49" i="32"/>
  <c r="J49" i="32" s="1"/>
  <c r="I48" i="32"/>
  <c r="J48" i="32" s="1"/>
  <c r="I47" i="32"/>
  <c r="J47" i="32" s="1"/>
  <c r="I46" i="32"/>
  <c r="J46" i="32" s="1"/>
  <c r="AF45" i="32"/>
  <c r="AE45" i="32"/>
  <c r="AD45" i="32"/>
  <c r="AC45" i="32"/>
  <c r="AB45" i="32"/>
  <c r="AA45" i="32"/>
  <c r="Z45" i="32"/>
  <c r="Y45" i="32"/>
  <c r="X45" i="32"/>
  <c r="W45" i="32"/>
  <c r="V45" i="32"/>
  <c r="U45" i="32"/>
  <c r="I45" i="32"/>
  <c r="I50" i="32" s="1"/>
  <c r="AF44" i="32"/>
  <c r="AE44" i="32"/>
  <c r="AD44" i="32"/>
  <c r="AC44" i="32"/>
  <c r="AB44" i="32"/>
  <c r="AA44" i="32"/>
  <c r="Z44" i="32"/>
  <c r="Y44" i="32"/>
  <c r="X44" i="32"/>
  <c r="W44" i="32"/>
  <c r="V44" i="32"/>
  <c r="U44" i="32"/>
  <c r="AF43" i="32"/>
  <c r="AE43" i="32"/>
  <c r="AD43" i="32"/>
  <c r="AC43" i="32"/>
  <c r="AB43" i="32"/>
  <c r="AA43" i="32"/>
  <c r="Z43" i="32"/>
  <c r="Y43" i="32"/>
  <c r="X43" i="32"/>
  <c r="W43" i="32"/>
  <c r="V43" i="32"/>
  <c r="U43" i="32"/>
  <c r="AF42" i="32"/>
  <c r="AE42" i="32"/>
  <c r="AD42" i="32"/>
  <c r="AC42" i="32"/>
  <c r="AB42" i="32"/>
  <c r="AA42" i="32"/>
  <c r="Z42" i="32"/>
  <c r="Y42" i="32"/>
  <c r="X42" i="32"/>
  <c r="W42" i="32"/>
  <c r="V42" i="32"/>
  <c r="U42" i="32"/>
  <c r="AF41" i="32"/>
  <c r="AE41" i="32"/>
  <c r="AD41" i="32"/>
  <c r="AC41" i="32"/>
  <c r="AB41" i="32"/>
  <c r="AA41" i="32"/>
  <c r="Z41" i="32"/>
  <c r="Y41" i="32"/>
  <c r="X41" i="32"/>
  <c r="W41" i="32"/>
  <c r="V41" i="32"/>
  <c r="U41" i="32"/>
  <c r="H41" i="32"/>
  <c r="AF40" i="32"/>
  <c r="AE40" i="32"/>
  <c r="AD40" i="32"/>
  <c r="AC40" i="32"/>
  <c r="AB40" i="32"/>
  <c r="AA40" i="32"/>
  <c r="Z40" i="32"/>
  <c r="Y40" i="32"/>
  <c r="X40" i="32"/>
  <c r="W40" i="32"/>
  <c r="V40" i="32"/>
  <c r="U40" i="32"/>
  <c r="AF39" i="32"/>
  <c r="AE39" i="32"/>
  <c r="AD39" i="32"/>
  <c r="AC39" i="32"/>
  <c r="AB39" i="32"/>
  <c r="AA39" i="32"/>
  <c r="Z39" i="32"/>
  <c r="Y39" i="32"/>
  <c r="X39" i="32"/>
  <c r="W39" i="32"/>
  <c r="V39" i="32"/>
  <c r="U39" i="32"/>
  <c r="AF38" i="32"/>
  <c r="AE38" i="32"/>
  <c r="AD38" i="32"/>
  <c r="AC38" i="32"/>
  <c r="AB38" i="32"/>
  <c r="AA38" i="32"/>
  <c r="Z38" i="32"/>
  <c r="Y38" i="32"/>
  <c r="X38" i="32"/>
  <c r="W38" i="32"/>
  <c r="V38" i="32"/>
  <c r="U38" i="32"/>
  <c r="AF37" i="32"/>
  <c r="AE37" i="32"/>
  <c r="AD37" i="32"/>
  <c r="AC37" i="32"/>
  <c r="AB37" i="32"/>
  <c r="AA37" i="32"/>
  <c r="Z37" i="32"/>
  <c r="Y37" i="32"/>
  <c r="X37" i="32"/>
  <c r="W37" i="32"/>
  <c r="V37" i="32"/>
  <c r="U37" i="32"/>
  <c r="AF36" i="32"/>
  <c r="AE36" i="32"/>
  <c r="AD36" i="32"/>
  <c r="AC36" i="32"/>
  <c r="AB36" i="32"/>
  <c r="AA36" i="32"/>
  <c r="Z36" i="32"/>
  <c r="Y36" i="32"/>
  <c r="X36" i="32"/>
  <c r="W36" i="32"/>
  <c r="V36" i="32"/>
  <c r="U36" i="32"/>
  <c r="AF35" i="32"/>
  <c r="AE35" i="32"/>
  <c r="AD35" i="32"/>
  <c r="AC35" i="32"/>
  <c r="AB35" i="32"/>
  <c r="AA35" i="32"/>
  <c r="Z35" i="32"/>
  <c r="Y35" i="32"/>
  <c r="X35" i="32"/>
  <c r="W35" i="32"/>
  <c r="V35" i="32"/>
  <c r="U35" i="32"/>
  <c r="AF34" i="32"/>
  <c r="AE34" i="32"/>
  <c r="AD34" i="32"/>
  <c r="AC34" i="32"/>
  <c r="AB34" i="32"/>
  <c r="AA34" i="32"/>
  <c r="Z34" i="32"/>
  <c r="Y34" i="32"/>
  <c r="X34" i="32"/>
  <c r="W34" i="32"/>
  <c r="V34" i="32"/>
  <c r="U34" i="32"/>
  <c r="AF33" i="32"/>
  <c r="AE33" i="32"/>
  <c r="AD33" i="32"/>
  <c r="AC33" i="32"/>
  <c r="AB33" i="32"/>
  <c r="AA33" i="32"/>
  <c r="Z33" i="32"/>
  <c r="Y33" i="32"/>
  <c r="X33" i="32"/>
  <c r="W33" i="32"/>
  <c r="V33" i="32"/>
  <c r="U33" i="32"/>
  <c r="AF32" i="32"/>
  <c r="AE32" i="32"/>
  <c r="AD32" i="32"/>
  <c r="AC32" i="32"/>
  <c r="AB32" i="32"/>
  <c r="AA32" i="32"/>
  <c r="Z32" i="32"/>
  <c r="Y32" i="32"/>
  <c r="X32" i="32"/>
  <c r="W32" i="32"/>
  <c r="V32" i="32"/>
  <c r="U32" i="32"/>
  <c r="AF31" i="32"/>
  <c r="AE31" i="32"/>
  <c r="AD31" i="32"/>
  <c r="AC31" i="32"/>
  <c r="AB31" i="32"/>
  <c r="AA31" i="32"/>
  <c r="Z31" i="32"/>
  <c r="Y31" i="32"/>
  <c r="X31" i="32"/>
  <c r="W31" i="32"/>
  <c r="V31" i="32"/>
  <c r="U31" i="32"/>
  <c r="AF30" i="32"/>
  <c r="AE30" i="32"/>
  <c r="AD30" i="32"/>
  <c r="AC30" i="32"/>
  <c r="AB30" i="32"/>
  <c r="AA30" i="32"/>
  <c r="Z30" i="32"/>
  <c r="Y30" i="32"/>
  <c r="X30" i="32"/>
  <c r="W30" i="32"/>
  <c r="V30" i="32"/>
  <c r="U30" i="32"/>
  <c r="AF29" i="32"/>
  <c r="AE29" i="32"/>
  <c r="AD29" i="32"/>
  <c r="AC29" i="32"/>
  <c r="AB29" i="32"/>
  <c r="AA29" i="32"/>
  <c r="Z29" i="32"/>
  <c r="Y29" i="32"/>
  <c r="X29" i="32"/>
  <c r="W29" i="32"/>
  <c r="V29" i="32"/>
  <c r="U29" i="32"/>
  <c r="AF28" i="32"/>
  <c r="AE28" i="32"/>
  <c r="AD28" i="32"/>
  <c r="AC28" i="32"/>
  <c r="AB28" i="32"/>
  <c r="AA28" i="32"/>
  <c r="Z28" i="32"/>
  <c r="Y28" i="32"/>
  <c r="X28" i="32"/>
  <c r="W28" i="32"/>
  <c r="V28" i="32"/>
  <c r="U28" i="32"/>
  <c r="AF27" i="32"/>
  <c r="AE27" i="32"/>
  <c r="AD27" i="32"/>
  <c r="AC27" i="32"/>
  <c r="AB27" i="32"/>
  <c r="AA27" i="32"/>
  <c r="Z27" i="32"/>
  <c r="Y27" i="32"/>
  <c r="X27" i="32"/>
  <c r="W27" i="32"/>
  <c r="V27" i="32"/>
  <c r="U27" i="32"/>
  <c r="AF26" i="32"/>
  <c r="AE26" i="32"/>
  <c r="AD26" i="32"/>
  <c r="AC26" i="32"/>
  <c r="AB26" i="32"/>
  <c r="AA26" i="32"/>
  <c r="Z26" i="32"/>
  <c r="Y26" i="32"/>
  <c r="X26" i="32"/>
  <c r="W26" i="32"/>
  <c r="V26" i="32"/>
  <c r="U26" i="32"/>
  <c r="AF25" i="32"/>
  <c r="AE25" i="32"/>
  <c r="AD25" i="32"/>
  <c r="AC25" i="32"/>
  <c r="AB25" i="32"/>
  <c r="AA25" i="32"/>
  <c r="Z25" i="32"/>
  <c r="Y25" i="32"/>
  <c r="X25" i="32"/>
  <c r="W25" i="32"/>
  <c r="V25" i="32"/>
  <c r="U25" i="32"/>
  <c r="I25" i="32"/>
  <c r="J25" i="32" s="1"/>
  <c r="AF24" i="32"/>
  <c r="AE24" i="32"/>
  <c r="AD24" i="32"/>
  <c r="AC24" i="32"/>
  <c r="AB24" i="32"/>
  <c r="AA24" i="32"/>
  <c r="Z24" i="32"/>
  <c r="Y24" i="32"/>
  <c r="X24" i="32"/>
  <c r="W24" i="32"/>
  <c r="V24" i="32"/>
  <c r="U24" i="32"/>
  <c r="I24" i="32"/>
  <c r="J24" i="32" s="1"/>
  <c r="AF23" i="32"/>
  <c r="AE23" i="32"/>
  <c r="AD23" i="32"/>
  <c r="AC23" i="32"/>
  <c r="AB23" i="32"/>
  <c r="AA23" i="32"/>
  <c r="Z23" i="32"/>
  <c r="Y23" i="32"/>
  <c r="X23" i="32"/>
  <c r="W23" i="32"/>
  <c r="V23" i="32"/>
  <c r="U23" i="32"/>
  <c r="I23" i="32"/>
  <c r="AF22" i="32"/>
  <c r="AE22" i="32"/>
  <c r="AD22" i="32"/>
  <c r="AC22" i="32"/>
  <c r="AB22" i="32"/>
  <c r="AA22" i="32"/>
  <c r="Z22" i="32"/>
  <c r="Y22" i="32"/>
  <c r="X22" i="32"/>
  <c r="W22" i="32"/>
  <c r="V22" i="32"/>
  <c r="U22" i="32"/>
  <c r="I22" i="32"/>
  <c r="J22" i="32" s="1"/>
  <c r="AF21" i="32"/>
  <c r="AE21" i="32"/>
  <c r="AD21" i="32"/>
  <c r="AC21" i="32"/>
  <c r="AB21" i="32"/>
  <c r="AA21" i="32"/>
  <c r="Z21" i="32"/>
  <c r="Y21" i="32"/>
  <c r="X21" i="32"/>
  <c r="W21" i="32"/>
  <c r="V21" i="32"/>
  <c r="U21" i="32"/>
  <c r="I21" i="32"/>
  <c r="J21" i="32" s="1"/>
  <c r="AF20" i="32"/>
  <c r="AE20" i="32"/>
  <c r="AD20" i="32"/>
  <c r="AC20" i="32"/>
  <c r="AB20" i="32"/>
  <c r="AA20" i="32"/>
  <c r="Z20" i="32"/>
  <c r="Y20" i="32"/>
  <c r="X20" i="32"/>
  <c r="W20" i="32"/>
  <c r="V20" i="32"/>
  <c r="U20" i="32"/>
  <c r="AF19" i="32"/>
  <c r="AE19" i="32"/>
  <c r="AD19" i="32"/>
  <c r="AC19" i="32"/>
  <c r="AB19" i="32"/>
  <c r="AA19" i="32"/>
  <c r="Z19" i="32"/>
  <c r="Y19" i="32"/>
  <c r="X19" i="32"/>
  <c r="W19" i="32"/>
  <c r="V19" i="32"/>
  <c r="U19" i="32"/>
  <c r="AF18" i="32"/>
  <c r="AE18" i="32"/>
  <c r="AD18" i="32"/>
  <c r="AC18" i="32"/>
  <c r="AB18" i="32"/>
  <c r="AA18" i="32"/>
  <c r="Z18" i="32"/>
  <c r="Y18" i="32"/>
  <c r="X18" i="32"/>
  <c r="W18" i="32"/>
  <c r="V18" i="32"/>
  <c r="U18" i="32"/>
  <c r="AF17" i="32"/>
  <c r="AE17" i="32"/>
  <c r="AD17" i="32"/>
  <c r="AC17" i="32"/>
  <c r="AB17" i="32"/>
  <c r="AA17" i="32"/>
  <c r="Z17" i="32"/>
  <c r="Y17" i="32"/>
  <c r="X17" i="32"/>
  <c r="W17" i="32"/>
  <c r="V17" i="32"/>
  <c r="U17" i="32"/>
  <c r="AF16" i="32"/>
  <c r="AE16" i="32"/>
  <c r="AD16" i="32"/>
  <c r="AC16" i="32"/>
  <c r="AB16" i="32"/>
  <c r="AA16" i="32"/>
  <c r="Z16" i="32"/>
  <c r="Y16" i="32"/>
  <c r="X16" i="32"/>
  <c r="W16" i="32"/>
  <c r="V16" i="32"/>
  <c r="U16" i="32"/>
  <c r="AF15" i="32"/>
  <c r="AE15" i="32"/>
  <c r="AD15" i="32"/>
  <c r="AC15" i="32"/>
  <c r="AB15" i="32"/>
  <c r="AA15" i="32"/>
  <c r="Z15" i="32"/>
  <c r="Y15" i="32"/>
  <c r="X15" i="32"/>
  <c r="W15" i="32"/>
  <c r="V15" i="32"/>
  <c r="U15" i="32"/>
  <c r="AF14" i="32"/>
  <c r="AE14" i="32"/>
  <c r="AD14" i="32"/>
  <c r="AC14" i="32"/>
  <c r="AB14" i="32"/>
  <c r="AA14" i="32"/>
  <c r="Z14" i="32"/>
  <c r="Y14" i="32"/>
  <c r="X14" i="32"/>
  <c r="W14" i="32"/>
  <c r="V14" i="32"/>
  <c r="U14" i="32"/>
  <c r="AF13" i="32"/>
  <c r="AE13" i="32"/>
  <c r="AD13" i="32"/>
  <c r="AC13" i="32"/>
  <c r="AB13" i="32"/>
  <c r="AA13" i="32"/>
  <c r="Z13" i="32"/>
  <c r="Y13" i="32"/>
  <c r="X13" i="32"/>
  <c r="W13" i="32"/>
  <c r="V13" i="32"/>
  <c r="U13" i="32"/>
  <c r="AF12" i="32"/>
  <c r="AE12" i="32"/>
  <c r="AD12" i="32"/>
  <c r="AC12" i="32"/>
  <c r="AB12" i="32"/>
  <c r="AA12" i="32"/>
  <c r="Z12" i="32"/>
  <c r="Y12" i="32"/>
  <c r="X12" i="32"/>
  <c r="W12" i="32"/>
  <c r="V12" i="32"/>
  <c r="U12" i="32"/>
  <c r="AF11" i="32"/>
  <c r="AE11" i="32"/>
  <c r="AD11" i="32"/>
  <c r="AC11" i="32"/>
  <c r="AB11" i="32"/>
  <c r="AA11" i="32"/>
  <c r="Z11" i="32"/>
  <c r="Y11" i="32"/>
  <c r="X11" i="32"/>
  <c r="W11" i="32"/>
  <c r="V11" i="32"/>
  <c r="U11" i="32"/>
  <c r="C11" i="32"/>
  <c r="AF10" i="32"/>
  <c r="AE10" i="32"/>
  <c r="AD10" i="32"/>
  <c r="AC10" i="32"/>
  <c r="AB10" i="32"/>
  <c r="AA10" i="32"/>
  <c r="Z10" i="32"/>
  <c r="Y10" i="32"/>
  <c r="X10" i="32"/>
  <c r="W10" i="32"/>
  <c r="V10" i="32"/>
  <c r="U10" i="32"/>
  <c r="C10" i="32"/>
  <c r="AF9" i="32"/>
  <c r="AE9" i="32"/>
  <c r="AD9" i="32"/>
  <c r="AC9" i="32"/>
  <c r="AB9" i="32"/>
  <c r="AA9" i="32"/>
  <c r="Z9" i="32"/>
  <c r="Y9" i="32"/>
  <c r="X9" i="32"/>
  <c r="W9" i="32"/>
  <c r="V9" i="32"/>
  <c r="U9" i="32"/>
  <c r="C9" i="32"/>
  <c r="AF8" i="32"/>
  <c r="AE8" i="32"/>
  <c r="AD8" i="32"/>
  <c r="AC8" i="32"/>
  <c r="AB8" i="32"/>
  <c r="AA8" i="32"/>
  <c r="Z8" i="32"/>
  <c r="Y8" i="32"/>
  <c r="X8" i="32"/>
  <c r="W8" i="32"/>
  <c r="V8" i="32"/>
  <c r="U8" i="32"/>
  <c r="C8" i="32"/>
  <c r="AF7" i="32"/>
  <c r="AE7" i="32"/>
  <c r="AD7" i="32"/>
  <c r="AC7" i="32"/>
  <c r="AB7" i="32"/>
  <c r="AA7" i="32"/>
  <c r="Z7" i="32"/>
  <c r="Y7" i="32"/>
  <c r="X7" i="32"/>
  <c r="W7" i="32"/>
  <c r="V7" i="32"/>
  <c r="U7" i="32"/>
  <c r="C7" i="32"/>
  <c r="AF6" i="32"/>
  <c r="AE6" i="32"/>
  <c r="AD6" i="32"/>
  <c r="AC6" i="32"/>
  <c r="AB6" i="32"/>
  <c r="AA6" i="32"/>
  <c r="Z6" i="32"/>
  <c r="Y6" i="32"/>
  <c r="X6" i="32"/>
  <c r="W6" i="32"/>
  <c r="V6" i="32"/>
  <c r="U6" i="32"/>
  <c r="AF5" i="32"/>
  <c r="AE5" i="32"/>
  <c r="AD5" i="32"/>
  <c r="AC5" i="32"/>
  <c r="AB5" i="32"/>
  <c r="AA5" i="32"/>
  <c r="Z5" i="32"/>
  <c r="Y5" i="32"/>
  <c r="X5" i="32"/>
  <c r="W5" i="32"/>
  <c r="V5" i="32"/>
  <c r="U5" i="32"/>
  <c r="AF4" i="32"/>
  <c r="AE4" i="32"/>
  <c r="AD4" i="32"/>
  <c r="AC4" i="32"/>
  <c r="AB4" i="32"/>
  <c r="AA4" i="32"/>
  <c r="Z4" i="32"/>
  <c r="Y4" i="32"/>
  <c r="X4" i="32"/>
  <c r="W4" i="32"/>
  <c r="V4" i="32"/>
  <c r="U4" i="32"/>
  <c r="AF3" i="32"/>
  <c r="AE3" i="32"/>
  <c r="AD3" i="32"/>
  <c r="AC3" i="32"/>
  <c r="AB3" i="32"/>
  <c r="AA3" i="32"/>
  <c r="Z3" i="32"/>
  <c r="Y3" i="32"/>
  <c r="X3" i="32"/>
  <c r="W3" i="32"/>
  <c r="V3" i="32"/>
  <c r="U3" i="32"/>
  <c r="C224" i="31"/>
  <c r="A224" i="31"/>
  <c r="H220" i="31"/>
  <c r="I219" i="31"/>
  <c r="J219" i="31" s="1"/>
  <c r="I218" i="31"/>
  <c r="I217" i="31"/>
  <c r="J217" i="31" s="1"/>
  <c r="I216" i="31"/>
  <c r="J216" i="31" s="1"/>
  <c r="I215" i="31"/>
  <c r="J215" i="31" s="1"/>
  <c r="H211" i="31"/>
  <c r="I195" i="31"/>
  <c r="J195" i="31" s="1"/>
  <c r="I194" i="31"/>
  <c r="J194" i="31" s="1"/>
  <c r="I193" i="31"/>
  <c r="J193" i="31" s="1"/>
  <c r="I192" i="31"/>
  <c r="J192" i="31" s="1"/>
  <c r="I191" i="31"/>
  <c r="J191" i="31" s="1"/>
  <c r="H186" i="31"/>
  <c r="I185" i="31"/>
  <c r="J185" i="31" s="1"/>
  <c r="I184" i="31"/>
  <c r="J184" i="31" s="1"/>
  <c r="I183" i="31"/>
  <c r="J183" i="31" s="1"/>
  <c r="I182" i="31"/>
  <c r="J182" i="31" s="1"/>
  <c r="I181" i="31"/>
  <c r="J181" i="31" s="1"/>
  <c r="H177" i="31"/>
  <c r="I161" i="31"/>
  <c r="J161" i="31" s="1"/>
  <c r="I160" i="31"/>
  <c r="J160" i="31" s="1"/>
  <c r="I159" i="31"/>
  <c r="J159" i="31" s="1"/>
  <c r="I158" i="31"/>
  <c r="J158" i="31" s="1"/>
  <c r="I157" i="31"/>
  <c r="H152" i="31"/>
  <c r="I151" i="31"/>
  <c r="J151" i="31" s="1"/>
  <c r="I150" i="31"/>
  <c r="J150" i="31" s="1"/>
  <c r="I149" i="31"/>
  <c r="J149" i="31" s="1"/>
  <c r="I148" i="31"/>
  <c r="J148" i="31" s="1"/>
  <c r="I147" i="31"/>
  <c r="J147" i="31" s="1"/>
  <c r="H143" i="31"/>
  <c r="I127" i="31"/>
  <c r="J127" i="31" s="1"/>
  <c r="I126" i="31"/>
  <c r="J126" i="31" s="1"/>
  <c r="I125" i="31"/>
  <c r="J125" i="31" s="1"/>
  <c r="I124" i="31"/>
  <c r="J124" i="31" s="1"/>
  <c r="I123" i="31"/>
  <c r="J123" i="31" s="1"/>
  <c r="H118" i="31"/>
  <c r="I117" i="31"/>
  <c r="J117" i="31" s="1"/>
  <c r="I116" i="31"/>
  <c r="I115" i="31"/>
  <c r="J115" i="31" s="1"/>
  <c r="I114" i="31"/>
  <c r="J114" i="31" s="1"/>
  <c r="I113" i="31"/>
  <c r="J113" i="31" s="1"/>
  <c r="H109" i="31"/>
  <c r="I93" i="31"/>
  <c r="J93" i="31" s="1"/>
  <c r="I92" i="31"/>
  <c r="J92" i="31" s="1"/>
  <c r="I91" i="31"/>
  <c r="J91" i="31" s="1"/>
  <c r="I90" i="31"/>
  <c r="J90" i="31" s="1"/>
  <c r="I89" i="31"/>
  <c r="J89" i="31" s="1"/>
  <c r="H84" i="31"/>
  <c r="I83" i="31"/>
  <c r="J83" i="31" s="1"/>
  <c r="I82" i="31"/>
  <c r="J82" i="31" s="1"/>
  <c r="I81" i="31"/>
  <c r="J81" i="31" s="1"/>
  <c r="I80" i="31"/>
  <c r="J80" i="31" s="1"/>
  <c r="I79" i="31"/>
  <c r="H75" i="31"/>
  <c r="I59" i="31"/>
  <c r="J59" i="31" s="1"/>
  <c r="I58" i="31"/>
  <c r="J58" i="31" s="1"/>
  <c r="I57" i="31"/>
  <c r="J57" i="31" s="1"/>
  <c r="I56" i="31"/>
  <c r="J56" i="31" s="1"/>
  <c r="I55" i="31"/>
  <c r="H50" i="31"/>
  <c r="I49" i="31"/>
  <c r="J49" i="31" s="1"/>
  <c r="I48" i="31"/>
  <c r="J48" i="31" s="1"/>
  <c r="I47" i="31"/>
  <c r="J47" i="31" s="1"/>
  <c r="I46" i="31"/>
  <c r="J46" i="31" s="1"/>
  <c r="AF45" i="31"/>
  <c r="AE45" i="31"/>
  <c r="AD45" i="31"/>
  <c r="AC45" i="31"/>
  <c r="AB45" i="31"/>
  <c r="AA45" i="31"/>
  <c r="Z45" i="31"/>
  <c r="Y45" i="31"/>
  <c r="X45" i="31"/>
  <c r="W45" i="31"/>
  <c r="V45" i="31"/>
  <c r="U45" i="31"/>
  <c r="I45" i="31"/>
  <c r="AF44" i="31"/>
  <c r="AE44" i="31"/>
  <c r="AD44" i="31"/>
  <c r="AC44" i="31"/>
  <c r="AB44" i="31"/>
  <c r="AA44" i="31"/>
  <c r="Z44" i="31"/>
  <c r="Y44" i="31"/>
  <c r="X44" i="31"/>
  <c r="W44" i="31"/>
  <c r="V44" i="31"/>
  <c r="U44" i="31"/>
  <c r="AF43" i="31"/>
  <c r="AE43" i="31"/>
  <c r="AD43" i="31"/>
  <c r="AC43" i="31"/>
  <c r="AB43" i="31"/>
  <c r="AA43" i="31"/>
  <c r="Z43" i="31"/>
  <c r="Y43" i="31"/>
  <c r="X43" i="31"/>
  <c r="W43" i="31"/>
  <c r="V43" i="31"/>
  <c r="U43" i="31"/>
  <c r="AF42" i="31"/>
  <c r="AE42" i="31"/>
  <c r="AD42" i="31"/>
  <c r="AC42" i="31"/>
  <c r="AB42" i="31"/>
  <c r="AA42" i="31"/>
  <c r="Z42" i="31"/>
  <c r="Y42" i="31"/>
  <c r="X42" i="31"/>
  <c r="W42" i="31"/>
  <c r="V42" i="31"/>
  <c r="U42" i="31"/>
  <c r="AF41" i="31"/>
  <c r="AE41" i="31"/>
  <c r="AD41" i="31"/>
  <c r="AC41" i="31"/>
  <c r="AB41" i="31"/>
  <c r="AA41" i="31"/>
  <c r="Z41" i="31"/>
  <c r="Y41" i="31"/>
  <c r="X41" i="31"/>
  <c r="W41" i="31"/>
  <c r="V41" i="31"/>
  <c r="U41" i="31"/>
  <c r="H41" i="31"/>
  <c r="AF40" i="31"/>
  <c r="AE40" i="31"/>
  <c r="AD40" i="31"/>
  <c r="AC40" i="31"/>
  <c r="AB40" i="31"/>
  <c r="AA40" i="31"/>
  <c r="Z40" i="31"/>
  <c r="Y40" i="31"/>
  <c r="X40" i="31"/>
  <c r="W40" i="31"/>
  <c r="V40" i="31"/>
  <c r="U40" i="31"/>
  <c r="AF39" i="31"/>
  <c r="AE39" i="31"/>
  <c r="AD39" i="31"/>
  <c r="AC39" i="31"/>
  <c r="AB39" i="31"/>
  <c r="AA39" i="31"/>
  <c r="Z39" i="31"/>
  <c r="Y39" i="31"/>
  <c r="X39" i="31"/>
  <c r="W39" i="31"/>
  <c r="V39" i="31"/>
  <c r="U39" i="31"/>
  <c r="AF38" i="31"/>
  <c r="AE38" i="31"/>
  <c r="AD38" i="31"/>
  <c r="AC38" i="31"/>
  <c r="AB38" i="31"/>
  <c r="AA38" i="31"/>
  <c r="Z38" i="31"/>
  <c r="Y38" i="31"/>
  <c r="X38" i="31"/>
  <c r="W38" i="31"/>
  <c r="V38" i="31"/>
  <c r="U38" i="31"/>
  <c r="AF37" i="31"/>
  <c r="AE37" i="31"/>
  <c r="AD37" i="31"/>
  <c r="AC37" i="31"/>
  <c r="AB37" i="31"/>
  <c r="AA37" i="31"/>
  <c r="Z37" i="31"/>
  <c r="Y37" i="31"/>
  <c r="X37" i="31"/>
  <c r="W37" i="31"/>
  <c r="V37" i="31"/>
  <c r="U37" i="31"/>
  <c r="AF36" i="31"/>
  <c r="AE36" i="31"/>
  <c r="AD36" i="31"/>
  <c r="AC36" i="31"/>
  <c r="AB36" i="31"/>
  <c r="AA36" i="31"/>
  <c r="Z36" i="31"/>
  <c r="Y36" i="31"/>
  <c r="X36" i="31"/>
  <c r="W36" i="31"/>
  <c r="V36" i="31"/>
  <c r="U36" i="31"/>
  <c r="AF35" i="31"/>
  <c r="AE35" i="31"/>
  <c r="AD35" i="31"/>
  <c r="AC35" i="31"/>
  <c r="AB35" i="31"/>
  <c r="AA35" i="31"/>
  <c r="Z35" i="31"/>
  <c r="Y35" i="31"/>
  <c r="X35" i="31"/>
  <c r="W35" i="31"/>
  <c r="V35" i="31"/>
  <c r="U35" i="31"/>
  <c r="AF34" i="31"/>
  <c r="AE34" i="31"/>
  <c r="AD34" i="31"/>
  <c r="AC34" i="31"/>
  <c r="AB34" i="31"/>
  <c r="AA34" i="31"/>
  <c r="Z34" i="31"/>
  <c r="Y34" i="31"/>
  <c r="X34" i="31"/>
  <c r="W34" i="31"/>
  <c r="V34" i="31"/>
  <c r="U34" i="31"/>
  <c r="AF33" i="31"/>
  <c r="AE33" i="31"/>
  <c r="AD33" i="31"/>
  <c r="AC33" i="31"/>
  <c r="AB33" i="31"/>
  <c r="AA33" i="31"/>
  <c r="Z33" i="31"/>
  <c r="Y33" i="31"/>
  <c r="X33" i="31"/>
  <c r="W33" i="31"/>
  <c r="V33" i="31"/>
  <c r="U33" i="31"/>
  <c r="AF32" i="31"/>
  <c r="AE32" i="31"/>
  <c r="AD32" i="31"/>
  <c r="AC32" i="31"/>
  <c r="AB32" i="31"/>
  <c r="AA32" i="31"/>
  <c r="Z32" i="31"/>
  <c r="Y32" i="31"/>
  <c r="X32" i="31"/>
  <c r="W32" i="31"/>
  <c r="V32" i="31"/>
  <c r="U32" i="31"/>
  <c r="AF31" i="31"/>
  <c r="AE31" i="31"/>
  <c r="AD31" i="31"/>
  <c r="AC31" i="31"/>
  <c r="AB31" i="31"/>
  <c r="AA31" i="31"/>
  <c r="Z31" i="31"/>
  <c r="Y31" i="31"/>
  <c r="X31" i="31"/>
  <c r="W31" i="31"/>
  <c r="V31" i="31"/>
  <c r="U31" i="31"/>
  <c r="AF30" i="31"/>
  <c r="AE30" i="31"/>
  <c r="AD30" i="31"/>
  <c r="AC30" i="31"/>
  <c r="AB30" i="31"/>
  <c r="AA30" i="31"/>
  <c r="Z30" i="31"/>
  <c r="Y30" i="31"/>
  <c r="X30" i="31"/>
  <c r="W30" i="31"/>
  <c r="V30" i="31"/>
  <c r="U30" i="31"/>
  <c r="AF29" i="31"/>
  <c r="AE29" i="31"/>
  <c r="AD29" i="31"/>
  <c r="AC29" i="31"/>
  <c r="AB29" i="31"/>
  <c r="AA29" i="31"/>
  <c r="Z29" i="31"/>
  <c r="Y29" i="31"/>
  <c r="X29" i="31"/>
  <c r="W29" i="31"/>
  <c r="V29" i="31"/>
  <c r="U29" i="31"/>
  <c r="AF28" i="31"/>
  <c r="AE28" i="31"/>
  <c r="AD28" i="31"/>
  <c r="AC28" i="31"/>
  <c r="AB28" i="31"/>
  <c r="AA28" i="31"/>
  <c r="Z28" i="31"/>
  <c r="Y28" i="31"/>
  <c r="X28" i="31"/>
  <c r="W28" i="31"/>
  <c r="V28" i="31"/>
  <c r="U28" i="31"/>
  <c r="AF27" i="31"/>
  <c r="AE27" i="31"/>
  <c r="AD27" i="31"/>
  <c r="AC27" i="31"/>
  <c r="AB27" i="31"/>
  <c r="AA27" i="31"/>
  <c r="Z27" i="31"/>
  <c r="Y27" i="31"/>
  <c r="X27" i="31"/>
  <c r="W27" i="31"/>
  <c r="V27" i="31"/>
  <c r="U27" i="31"/>
  <c r="AF26" i="31"/>
  <c r="AE26" i="31"/>
  <c r="AD26" i="31"/>
  <c r="AC26" i="31"/>
  <c r="AB26" i="31"/>
  <c r="AA26" i="31"/>
  <c r="Z26" i="31"/>
  <c r="Y26" i="31"/>
  <c r="X26" i="31"/>
  <c r="W26" i="31"/>
  <c r="V26" i="31"/>
  <c r="U26" i="31"/>
  <c r="AF25" i="31"/>
  <c r="AE25" i="31"/>
  <c r="AD25" i="31"/>
  <c r="AC25" i="31"/>
  <c r="AB25" i="31"/>
  <c r="AA25" i="31"/>
  <c r="Z25" i="31"/>
  <c r="Y25" i="31"/>
  <c r="X25" i="31"/>
  <c r="W25" i="31"/>
  <c r="V25" i="31"/>
  <c r="U25" i="31"/>
  <c r="I25" i="31"/>
  <c r="J25" i="31" s="1"/>
  <c r="AF24" i="31"/>
  <c r="AE24" i="31"/>
  <c r="AD24" i="31"/>
  <c r="AC24" i="31"/>
  <c r="AB24" i="31"/>
  <c r="AA24" i="31"/>
  <c r="Z24" i="31"/>
  <c r="Y24" i="31"/>
  <c r="X24" i="31"/>
  <c r="W24" i="31"/>
  <c r="V24" i="31"/>
  <c r="U24" i="31"/>
  <c r="I24" i="31"/>
  <c r="J24" i="31" s="1"/>
  <c r="AF23" i="31"/>
  <c r="AE23" i="31"/>
  <c r="AD23" i="31"/>
  <c r="AC23" i="31"/>
  <c r="AB23" i="31"/>
  <c r="AA23" i="31"/>
  <c r="Z23" i="31"/>
  <c r="Y23" i="31"/>
  <c r="X23" i="31"/>
  <c r="W23" i="31"/>
  <c r="V23" i="31"/>
  <c r="U23" i="31"/>
  <c r="I23" i="31"/>
  <c r="AF22" i="31"/>
  <c r="AE22" i="31"/>
  <c r="AD22" i="31"/>
  <c r="AC22" i="31"/>
  <c r="AB22" i="31"/>
  <c r="AA22" i="31"/>
  <c r="Z22" i="31"/>
  <c r="Y22" i="31"/>
  <c r="X22" i="31"/>
  <c r="W22" i="31"/>
  <c r="V22" i="31"/>
  <c r="U22" i="31"/>
  <c r="I22" i="31"/>
  <c r="J22" i="31" s="1"/>
  <c r="AF21" i="31"/>
  <c r="AE21" i="31"/>
  <c r="AD21" i="31"/>
  <c r="AC21" i="31"/>
  <c r="AB21" i="31"/>
  <c r="AA21" i="31"/>
  <c r="Z21" i="31"/>
  <c r="Y21" i="31"/>
  <c r="X21" i="31"/>
  <c r="W21" i="31"/>
  <c r="V21" i="31"/>
  <c r="U21" i="31"/>
  <c r="I21" i="31"/>
  <c r="J21" i="31" s="1"/>
  <c r="AF20" i="31"/>
  <c r="AE20" i="31"/>
  <c r="AD20" i="31"/>
  <c r="AC20" i="31"/>
  <c r="AB20" i="31"/>
  <c r="AA20" i="31"/>
  <c r="Z20" i="31"/>
  <c r="Y20" i="31"/>
  <c r="X20" i="31"/>
  <c r="W20" i="31"/>
  <c r="V20" i="31"/>
  <c r="U20" i="31"/>
  <c r="AF19" i="31"/>
  <c r="AE19" i="31"/>
  <c r="AD19" i="31"/>
  <c r="AC19" i="31"/>
  <c r="AB19" i="31"/>
  <c r="AA19" i="31"/>
  <c r="Z19" i="31"/>
  <c r="Y19" i="31"/>
  <c r="X19" i="31"/>
  <c r="W19" i="31"/>
  <c r="V19" i="31"/>
  <c r="U19" i="31"/>
  <c r="AF18" i="31"/>
  <c r="AE18" i="31"/>
  <c r="AD18" i="31"/>
  <c r="AC18" i="31"/>
  <c r="AB18" i="31"/>
  <c r="AA18" i="31"/>
  <c r="Z18" i="31"/>
  <c r="Y18" i="31"/>
  <c r="X18" i="31"/>
  <c r="W18" i="31"/>
  <c r="V18" i="31"/>
  <c r="U18" i="31"/>
  <c r="AF17" i="31"/>
  <c r="AE17" i="31"/>
  <c r="AD17" i="31"/>
  <c r="AC17" i="31"/>
  <c r="AB17" i="31"/>
  <c r="AA17" i="31"/>
  <c r="Z17" i="31"/>
  <c r="Y17" i="31"/>
  <c r="X17" i="31"/>
  <c r="W17" i="31"/>
  <c r="V17" i="31"/>
  <c r="U17" i="31"/>
  <c r="AF16" i="31"/>
  <c r="AE16" i="31"/>
  <c r="AD16" i="31"/>
  <c r="AC16" i="31"/>
  <c r="AB16" i="31"/>
  <c r="AA16" i="31"/>
  <c r="Z16" i="31"/>
  <c r="Y16" i="31"/>
  <c r="X16" i="31"/>
  <c r="W16" i="31"/>
  <c r="V16" i="31"/>
  <c r="U16" i="31"/>
  <c r="AF15" i="31"/>
  <c r="AE15" i="31"/>
  <c r="AD15" i="31"/>
  <c r="AC15" i="31"/>
  <c r="AB15" i="31"/>
  <c r="AA15" i="31"/>
  <c r="Z15" i="31"/>
  <c r="Y15" i="31"/>
  <c r="X15" i="31"/>
  <c r="W15" i="31"/>
  <c r="V15" i="31"/>
  <c r="U15" i="31"/>
  <c r="AF14" i="31"/>
  <c r="AE14" i="31"/>
  <c r="AD14" i="31"/>
  <c r="AC14" i="31"/>
  <c r="AB14" i="31"/>
  <c r="AA14" i="31"/>
  <c r="Z14" i="31"/>
  <c r="Y14" i="31"/>
  <c r="X14" i="31"/>
  <c r="W14" i="31"/>
  <c r="V14" i="31"/>
  <c r="U14" i="31"/>
  <c r="AF13" i="31"/>
  <c r="AE13" i="31"/>
  <c r="AD13" i="31"/>
  <c r="AC13" i="31"/>
  <c r="AB13" i="31"/>
  <c r="AA13" i="31"/>
  <c r="Z13" i="31"/>
  <c r="Y13" i="31"/>
  <c r="X13" i="31"/>
  <c r="W13" i="31"/>
  <c r="V13" i="31"/>
  <c r="U13" i="31"/>
  <c r="AF12" i="31"/>
  <c r="AE12" i="31"/>
  <c r="AD12" i="31"/>
  <c r="AC12" i="31"/>
  <c r="AB12" i="31"/>
  <c r="AA12" i="31"/>
  <c r="Z12" i="31"/>
  <c r="Y12" i="31"/>
  <c r="X12" i="31"/>
  <c r="W12" i="31"/>
  <c r="V12" i="31"/>
  <c r="U12" i="31"/>
  <c r="AF11" i="31"/>
  <c r="AE11" i="31"/>
  <c r="AD11" i="31"/>
  <c r="AC11" i="31"/>
  <c r="AB11" i="31"/>
  <c r="AA11" i="31"/>
  <c r="Z11" i="31"/>
  <c r="Y11" i="31"/>
  <c r="X11" i="31"/>
  <c r="W11" i="31"/>
  <c r="V11" i="31"/>
  <c r="U11" i="31"/>
  <c r="C11" i="31"/>
  <c r="AF10" i="31"/>
  <c r="AE10" i="31"/>
  <c r="AD10" i="31"/>
  <c r="AC10" i="31"/>
  <c r="AB10" i="31"/>
  <c r="AA10" i="31"/>
  <c r="Z10" i="31"/>
  <c r="Y10" i="31"/>
  <c r="X10" i="31"/>
  <c r="W10" i="31"/>
  <c r="V10" i="31"/>
  <c r="U10" i="31"/>
  <c r="C10" i="31"/>
  <c r="AF9" i="31"/>
  <c r="AE9" i="31"/>
  <c r="AD9" i="31"/>
  <c r="AC9" i="31"/>
  <c r="AB9" i="31"/>
  <c r="AA9" i="31"/>
  <c r="Z9" i="31"/>
  <c r="Y9" i="31"/>
  <c r="X9" i="31"/>
  <c r="W9" i="31"/>
  <c r="V9" i="31"/>
  <c r="U9" i="31"/>
  <c r="C9" i="31"/>
  <c r="AF8" i="31"/>
  <c r="AE8" i="31"/>
  <c r="AD8" i="31"/>
  <c r="AC8" i="31"/>
  <c r="AB8" i="31"/>
  <c r="AA8" i="31"/>
  <c r="Z8" i="31"/>
  <c r="Y8" i="31"/>
  <c r="X8" i="31"/>
  <c r="W8" i="31"/>
  <c r="V8" i="31"/>
  <c r="U8" i="31"/>
  <c r="C8" i="31"/>
  <c r="AF7" i="31"/>
  <c r="AE7" i="31"/>
  <c r="AD7" i="31"/>
  <c r="AC7" i="31"/>
  <c r="AB7" i="31"/>
  <c r="AA7" i="31"/>
  <c r="Z7" i="31"/>
  <c r="Y7" i="31"/>
  <c r="X7" i="31"/>
  <c r="W7" i="31"/>
  <c r="V7" i="31"/>
  <c r="U7" i="31"/>
  <c r="C7" i="31"/>
  <c r="AF6" i="31"/>
  <c r="AE6" i="31"/>
  <c r="AD6" i="31"/>
  <c r="AC6" i="31"/>
  <c r="AB6" i="31"/>
  <c r="AA6" i="31"/>
  <c r="Z6" i="31"/>
  <c r="Y6" i="31"/>
  <c r="X6" i="31"/>
  <c r="W6" i="31"/>
  <c r="V6" i="31"/>
  <c r="U6" i="31"/>
  <c r="AF5" i="31"/>
  <c r="AE5" i="31"/>
  <c r="AD5" i="31"/>
  <c r="AC5" i="31"/>
  <c r="AB5" i="31"/>
  <c r="AA5" i="31"/>
  <c r="Z5" i="31"/>
  <c r="Y5" i="31"/>
  <c r="X5" i="31"/>
  <c r="W5" i="31"/>
  <c r="V5" i="31"/>
  <c r="U5" i="31"/>
  <c r="AF4" i="31"/>
  <c r="AE4" i="31"/>
  <c r="AD4" i="31"/>
  <c r="AC4" i="31"/>
  <c r="AB4" i="31"/>
  <c r="AA4" i="31"/>
  <c r="Z4" i="31"/>
  <c r="Y4" i="31"/>
  <c r="X4" i="31"/>
  <c r="W4" i="31"/>
  <c r="V4" i="31"/>
  <c r="U4" i="31"/>
  <c r="AF3" i="31"/>
  <c r="AE3" i="31"/>
  <c r="AD3" i="31"/>
  <c r="AC3" i="31"/>
  <c r="AB3" i="31"/>
  <c r="AA3" i="31"/>
  <c r="Z3" i="31"/>
  <c r="Y3" i="31"/>
  <c r="X3" i="31"/>
  <c r="W3" i="31"/>
  <c r="V3" i="31"/>
  <c r="U3" i="31"/>
  <c r="C224" i="30"/>
  <c r="A224" i="30"/>
  <c r="H220" i="30"/>
  <c r="I219" i="30"/>
  <c r="J219" i="30" s="1"/>
  <c r="I218" i="30"/>
  <c r="I217" i="30"/>
  <c r="J217" i="30" s="1"/>
  <c r="I216" i="30"/>
  <c r="J216" i="30" s="1"/>
  <c r="I215" i="30"/>
  <c r="J215" i="30" s="1"/>
  <c r="H211" i="30"/>
  <c r="I195" i="30"/>
  <c r="J195" i="30" s="1"/>
  <c r="I194" i="30"/>
  <c r="J194" i="30" s="1"/>
  <c r="I193" i="30"/>
  <c r="J193" i="30" s="1"/>
  <c r="I192" i="30"/>
  <c r="J192" i="30" s="1"/>
  <c r="I191" i="30"/>
  <c r="J191" i="30" s="1"/>
  <c r="H186" i="30"/>
  <c r="I185" i="30"/>
  <c r="J185" i="30" s="1"/>
  <c r="I184" i="30"/>
  <c r="J184" i="30" s="1"/>
  <c r="I183" i="30"/>
  <c r="J183" i="30" s="1"/>
  <c r="I182" i="30"/>
  <c r="J182" i="30" s="1"/>
  <c r="I181" i="30"/>
  <c r="J181" i="30" s="1"/>
  <c r="H177" i="30"/>
  <c r="I161" i="30"/>
  <c r="J161" i="30" s="1"/>
  <c r="I160" i="30"/>
  <c r="J160" i="30" s="1"/>
  <c r="I159" i="30"/>
  <c r="J159" i="30" s="1"/>
  <c r="I158" i="30"/>
  <c r="J158" i="30" s="1"/>
  <c r="I157" i="30"/>
  <c r="H152" i="30"/>
  <c r="I151" i="30"/>
  <c r="J151" i="30" s="1"/>
  <c r="I150" i="30"/>
  <c r="J150" i="30" s="1"/>
  <c r="I149" i="30"/>
  <c r="J149" i="30" s="1"/>
  <c r="I148" i="30"/>
  <c r="J148" i="30" s="1"/>
  <c r="I147" i="30"/>
  <c r="H143" i="30"/>
  <c r="I127" i="30"/>
  <c r="J127" i="30" s="1"/>
  <c r="I126" i="30"/>
  <c r="J126" i="30" s="1"/>
  <c r="I125" i="30"/>
  <c r="I124" i="30"/>
  <c r="J124" i="30" s="1"/>
  <c r="I123" i="30"/>
  <c r="J123" i="30" s="1"/>
  <c r="H118" i="30"/>
  <c r="I117" i="30"/>
  <c r="J117" i="30" s="1"/>
  <c r="I116" i="30"/>
  <c r="I115" i="30"/>
  <c r="J115" i="30" s="1"/>
  <c r="I114" i="30"/>
  <c r="J114" i="30" s="1"/>
  <c r="I113" i="30"/>
  <c r="J113" i="30" s="1"/>
  <c r="H109" i="30"/>
  <c r="I93" i="30"/>
  <c r="J93" i="30" s="1"/>
  <c r="I92" i="30"/>
  <c r="J92" i="30" s="1"/>
  <c r="I91" i="30"/>
  <c r="J91" i="30" s="1"/>
  <c r="I90" i="30"/>
  <c r="J90" i="30" s="1"/>
  <c r="I89" i="30"/>
  <c r="J89" i="30" s="1"/>
  <c r="H84" i="30"/>
  <c r="I83" i="30"/>
  <c r="J83" i="30" s="1"/>
  <c r="I82" i="30"/>
  <c r="J82" i="30" s="1"/>
  <c r="I81" i="30"/>
  <c r="J81" i="30" s="1"/>
  <c r="I80" i="30"/>
  <c r="J80" i="30" s="1"/>
  <c r="I79" i="30"/>
  <c r="H75" i="30"/>
  <c r="I59" i="30"/>
  <c r="J59" i="30" s="1"/>
  <c r="I58" i="30"/>
  <c r="J58" i="30" s="1"/>
  <c r="I57" i="30"/>
  <c r="J57" i="30" s="1"/>
  <c r="I56" i="30"/>
  <c r="J56" i="30" s="1"/>
  <c r="I55" i="30"/>
  <c r="H50" i="30"/>
  <c r="I49" i="30"/>
  <c r="J49" i="30" s="1"/>
  <c r="I48" i="30"/>
  <c r="J48" i="30" s="1"/>
  <c r="I47" i="30"/>
  <c r="J47" i="30" s="1"/>
  <c r="I46" i="30"/>
  <c r="J46" i="30" s="1"/>
  <c r="AF45" i="30"/>
  <c r="AE45" i="30"/>
  <c r="AD45" i="30"/>
  <c r="AC45" i="30"/>
  <c r="AB45" i="30"/>
  <c r="AA45" i="30"/>
  <c r="Z45" i="30"/>
  <c r="Y45" i="30"/>
  <c r="X45" i="30"/>
  <c r="W45" i="30"/>
  <c r="V45" i="30"/>
  <c r="U45" i="30"/>
  <c r="I45" i="30"/>
  <c r="J45" i="30" s="1"/>
  <c r="AF44" i="30"/>
  <c r="AE44" i="30"/>
  <c r="AD44" i="30"/>
  <c r="AC44" i="30"/>
  <c r="AB44" i="30"/>
  <c r="AA44" i="30"/>
  <c r="Z44" i="30"/>
  <c r="Y44" i="30"/>
  <c r="X44" i="30"/>
  <c r="W44" i="30"/>
  <c r="V44" i="30"/>
  <c r="U44" i="30"/>
  <c r="AF43" i="30"/>
  <c r="AE43" i="30"/>
  <c r="AD43" i="30"/>
  <c r="AC43" i="30"/>
  <c r="AB43" i="30"/>
  <c r="AA43" i="30"/>
  <c r="Z43" i="30"/>
  <c r="Y43" i="30"/>
  <c r="X43" i="30"/>
  <c r="W43" i="30"/>
  <c r="V43" i="30"/>
  <c r="U43" i="30"/>
  <c r="AF42" i="30"/>
  <c r="AE42" i="30"/>
  <c r="AD42" i="30"/>
  <c r="AC42" i="30"/>
  <c r="AB42" i="30"/>
  <c r="AA42" i="30"/>
  <c r="Z42" i="30"/>
  <c r="Y42" i="30"/>
  <c r="X42" i="30"/>
  <c r="W42" i="30"/>
  <c r="V42" i="30"/>
  <c r="U42" i="30"/>
  <c r="AF41" i="30"/>
  <c r="AE41" i="30"/>
  <c r="AD41" i="30"/>
  <c r="AC41" i="30"/>
  <c r="AB41" i="30"/>
  <c r="AA41" i="30"/>
  <c r="Z41" i="30"/>
  <c r="Y41" i="30"/>
  <c r="X41" i="30"/>
  <c r="W41" i="30"/>
  <c r="V41" i="30"/>
  <c r="U41" i="30"/>
  <c r="H41" i="30"/>
  <c r="AF40" i="30"/>
  <c r="AE40" i="30"/>
  <c r="AD40" i="30"/>
  <c r="AC40" i="30"/>
  <c r="AB40" i="30"/>
  <c r="AA40" i="30"/>
  <c r="Z40" i="30"/>
  <c r="Y40" i="30"/>
  <c r="X40" i="30"/>
  <c r="W40" i="30"/>
  <c r="V40" i="30"/>
  <c r="U40" i="30"/>
  <c r="AF39" i="30"/>
  <c r="AE39" i="30"/>
  <c r="AD39" i="30"/>
  <c r="AC39" i="30"/>
  <c r="AB39" i="30"/>
  <c r="AA39" i="30"/>
  <c r="Z39" i="30"/>
  <c r="Y39" i="30"/>
  <c r="X39" i="30"/>
  <c r="W39" i="30"/>
  <c r="V39" i="30"/>
  <c r="U39" i="30"/>
  <c r="AF38" i="30"/>
  <c r="AE38" i="30"/>
  <c r="AD38" i="30"/>
  <c r="AC38" i="30"/>
  <c r="AB38" i="30"/>
  <c r="AA38" i="30"/>
  <c r="Z38" i="30"/>
  <c r="Y38" i="30"/>
  <c r="X38" i="30"/>
  <c r="W38" i="30"/>
  <c r="V38" i="30"/>
  <c r="U38" i="30"/>
  <c r="AF37" i="30"/>
  <c r="AE37" i="30"/>
  <c r="AD37" i="30"/>
  <c r="AC37" i="30"/>
  <c r="AB37" i="30"/>
  <c r="AA37" i="30"/>
  <c r="Z37" i="30"/>
  <c r="Y37" i="30"/>
  <c r="X37" i="30"/>
  <c r="W37" i="30"/>
  <c r="V37" i="30"/>
  <c r="U37" i="30"/>
  <c r="AF36" i="30"/>
  <c r="AE36" i="30"/>
  <c r="AD36" i="30"/>
  <c r="AC36" i="30"/>
  <c r="AB36" i="30"/>
  <c r="AA36" i="30"/>
  <c r="Z36" i="30"/>
  <c r="Y36" i="30"/>
  <c r="X36" i="30"/>
  <c r="W36" i="30"/>
  <c r="V36" i="30"/>
  <c r="U36" i="30"/>
  <c r="AF35" i="30"/>
  <c r="AE35" i="30"/>
  <c r="AD35" i="30"/>
  <c r="AC35" i="30"/>
  <c r="AB35" i="30"/>
  <c r="AA35" i="30"/>
  <c r="Z35" i="30"/>
  <c r="Y35" i="30"/>
  <c r="X35" i="30"/>
  <c r="W35" i="30"/>
  <c r="V35" i="30"/>
  <c r="U35" i="30"/>
  <c r="AF34" i="30"/>
  <c r="AE34" i="30"/>
  <c r="AD34" i="30"/>
  <c r="AC34" i="30"/>
  <c r="AB34" i="30"/>
  <c r="AA34" i="30"/>
  <c r="Z34" i="30"/>
  <c r="Y34" i="30"/>
  <c r="X34" i="30"/>
  <c r="W34" i="30"/>
  <c r="V34" i="30"/>
  <c r="U34" i="30"/>
  <c r="AF33" i="30"/>
  <c r="AE33" i="30"/>
  <c r="AD33" i="30"/>
  <c r="AC33" i="30"/>
  <c r="AB33" i="30"/>
  <c r="AA33" i="30"/>
  <c r="Z33" i="30"/>
  <c r="Y33" i="30"/>
  <c r="X33" i="30"/>
  <c r="W33" i="30"/>
  <c r="V33" i="30"/>
  <c r="U33" i="30"/>
  <c r="AF32" i="30"/>
  <c r="AE32" i="30"/>
  <c r="AD32" i="30"/>
  <c r="AC32" i="30"/>
  <c r="AB32" i="30"/>
  <c r="AA32" i="30"/>
  <c r="Z32" i="30"/>
  <c r="Y32" i="30"/>
  <c r="X32" i="30"/>
  <c r="W32" i="30"/>
  <c r="V32" i="30"/>
  <c r="U32" i="30"/>
  <c r="AF31" i="30"/>
  <c r="AE31" i="30"/>
  <c r="AD31" i="30"/>
  <c r="AC31" i="30"/>
  <c r="AB31" i="30"/>
  <c r="AA31" i="30"/>
  <c r="Z31" i="30"/>
  <c r="Y31" i="30"/>
  <c r="X31" i="30"/>
  <c r="W31" i="30"/>
  <c r="V31" i="30"/>
  <c r="U31" i="30"/>
  <c r="AF30" i="30"/>
  <c r="AE30" i="30"/>
  <c r="AD30" i="30"/>
  <c r="AC30" i="30"/>
  <c r="AB30" i="30"/>
  <c r="AA30" i="30"/>
  <c r="Z30" i="30"/>
  <c r="Y30" i="30"/>
  <c r="X30" i="30"/>
  <c r="W30" i="30"/>
  <c r="V30" i="30"/>
  <c r="U30" i="30"/>
  <c r="AF29" i="30"/>
  <c r="AE29" i="30"/>
  <c r="AD29" i="30"/>
  <c r="AC29" i="30"/>
  <c r="AB29" i="30"/>
  <c r="AA29" i="30"/>
  <c r="Z29" i="30"/>
  <c r="Y29" i="30"/>
  <c r="X29" i="30"/>
  <c r="W29" i="30"/>
  <c r="V29" i="30"/>
  <c r="U29" i="30"/>
  <c r="AF28" i="30"/>
  <c r="AE28" i="30"/>
  <c r="AD28" i="30"/>
  <c r="AC28" i="30"/>
  <c r="AB28" i="30"/>
  <c r="AA28" i="30"/>
  <c r="Z28" i="30"/>
  <c r="Y28" i="30"/>
  <c r="X28" i="30"/>
  <c r="W28" i="30"/>
  <c r="V28" i="30"/>
  <c r="U28" i="30"/>
  <c r="AF27" i="30"/>
  <c r="AE27" i="30"/>
  <c r="AD27" i="30"/>
  <c r="AC27" i="30"/>
  <c r="AB27" i="30"/>
  <c r="AA27" i="30"/>
  <c r="Z27" i="30"/>
  <c r="Y27" i="30"/>
  <c r="X27" i="30"/>
  <c r="W27" i="30"/>
  <c r="V27" i="30"/>
  <c r="U27" i="30"/>
  <c r="AF26" i="30"/>
  <c r="AE26" i="30"/>
  <c r="AD26" i="30"/>
  <c r="AC26" i="30"/>
  <c r="AB26" i="30"/>
  <c r="AA26" i="30"/>
  <c r="Z26" i="30"/>
  <c r="Y26" i="30"/>
  <c r="X26" i="30"/>
  <c r="W26" i="30"/>
  <c r="V26" i="30"/>
  <c r="U26" i="30"/>
  <c r="AF25" i="30"/>
  <c r="AE25" i="30"/>
  <c r="AD25" i="30"/>
  <c r="AC25" i="30"/>
  <c r="AB25" i="30"/>
  <c r="AA25" i="30"/>
  <c r="Z25" i="30"/>
  <c r="Y25" i="30"/>
  <c r="X25" i="30"/>
  <c r="W25" i="30"/>
  <c r="V25" i="30"/>
  <c r="U25" i="30"/>
  <c r="I25" i="30"/>
  <c r="J25" i="30" s="1"/>
  <c r="AF24" i="30"/>
  <c r="AE24" i="30"/>
  <c r="AD24" i="30"/>
  <c r="AC24" i="30"/>
  <c r="AB24" i="30"/>
  <c r="AA24" i="30"/>
  <c r="Z24" i="30"/>
  <c r="Y24" i="30"/>
  <c r="X24" i="30"/>
  <c r="W24" i="30"/>
  <c r="V24" i="30"/>
  <c r="U24" i="30"/>
  <c r="I24" i="30"/>
  <c r="J24" i="30" s="1"/>
  <c r="AF23" i="30"/>
  <c r="AE23" i="30"/>
  <c r="AD23" i="30"/>
  <c r="AC23" i="30"/>
  <c r="AB23" i="30"/>
  <c r="AA23" i="30"/>
  <c r="Z23" i="30"/>
  <c r="Y23" i="30"/>
  <c r="X23" i="30"/>
  <c r="W23" i="30"/>
  <c r="V23" i="30"/>
  <c r="U23" i="30"/>
  <c r="I23" i="30"/>
  <c r="J23" i="30" s="1"/>
  <c r="AF22" i="30"/>
  <c r="AE22" i="30"/>
  <c r="AD22" i="30"/>
  <c r="AC22" i="30"/>
  <c r="AB22" i="30"/>
  <c r="AA22" i="30"/>
  <c r="Z22" i="30"/>
  <c r="Y22" i="30"/>
  <c r="X22" i="30"/>
  <c r="W22" i="30"/>
  <c r="V22" i="30"/>
  <c r="U22" i="30"/>
  <c r="I22" i="30"/>
  <c r="J22" i="30" s="1"/>
  <c r="AF21" i="30"/>
  <c r="AE21" i="30"/>
  <c r="AD21" i="30"/>
  <c r="AC21" i="30"/>
  <c r="AB21" i="30"/>
  <c r="AA21" i="30"/>
  <c r="Z21" i="30"/>
  <c r="Y21" i="30"/>
  <c r="X21" i="30"/>
  <c r="W21" i="30"/>
  <c r="V21" i="30"/>
  <c r="U21" i="30"/>
  <c r="I21" i="30"/>
  <c r="J21" i="30" s="1"/>
  <c r="AF20" i="30"/>
  <c r="AE20" i="30"/>
  <c r="AD20" i="30"/>
  <c r="AC20" i="30"/>
  <c r="AB20" i="30"/>
  <c r="AA20" i="30"/>
  <c r="Z20" i="30"/>
  <c r="Y20" i="30"/>
  <c r="X20" i="30"/>
  <c r="W20" i="30"/>
  <c r="V20" i="30"/>
  <c r="U20" i="30"/>
  <c r="AF19" i="30"/>
  <c r="AE19" i="30"/>
  <c r="AD19" i="30"/>
  <c r="AC19" i="30"/>
  <c r="AB19" i="30"/>
  <c r="AA19" i="30"/>
  <c r="Z19" i="30"/>
  <c r="Y19" i="30"/>
  <c r="X19" i="30"/>
  <c r="W19" i="30"/>
  <c r="V19" i="30"/>
  <c r="U19" i="30"/>
  <c r="AF18" i="30"/>
  <c r="AE18" i="30"/>
  <c r="AD18" i="30"/>
  <c r="AC18" i="30"/>
  <c r="AB18" i="30"/>
  <c r="AA18" i="30"/>
  <c r="Z18" i="30"/>
  <c r="Y18" i="30"/>
  <c r="X18" i="30"/>
  <c r="W18" i="30"/>
  <c r="V18" i="30"/>
  <c r="U18" i="30"/>
  <c r="AF17" i="30"/>
  <c r="AE17" i="30"/>
  <c r="AD17" i="30"/>
  <c r="AC17" i="30"/>
  <c r="AB17" i="30"/>
  <c r="AA17" i="30"/>
  <c r="Z17" i="30"/>
  <c r="Y17" i="30"/>
  <c r="X17" i="30"/>
  <c r="W17" i="30"/>
  <c r="V17" i="30"/>
  <c r="U17" i="30"/>
  <c r="AF16" i="30"/>
  <c r="AE16" i="30"/>
  <c r="AD16" i="30"/>
  <c r="AC16" i="30"/>
  <c r="AB16" i="30"/>
  <c r="AA16" i="30"/>
  <c r="Z16" i="30"/>
  <c r="Y16" i="30"/>
  <c r="X16" i="30"/>
  <c r="W16" i="30"/>
  <c r="V16" i="30"/>
  <c r="U16" i="30"/>
  <c r="AF15" i="30"/>
  <c r="AE15" i="30"/>
  <c r="AD15" i="30"/>
  <c r="AC15" i="30"/>
  <c r="AB15" i="30"/>
  <c r="AA15" i="30"/>
  <c r="Z15" i="30"/>
  <c r="Y15" i="30"/>
  <c r="X15" i="30"/>
  <c r="W15" i="30"/>
  <c r="V15" i="30"/>
  <c r="U15" i="30"/>
  <c r="AF14" i="30"/>
  <c r="AE14" i="30"/>
  <c r="AD14" i="30"/>
  <c r="AC14" i="30"/>
  <c r="AB14" i="30"/>
  <c r="AA14" i="30"/>
  <c r="Z14" i="30"/>
  <c r="Y14" i="30"/>
  <c r="X14" i="30"/>
  <c r="W14" i="30"/>
  <c r="V14" i="30"/>
  <c r="U14" i="30"/>
  <c r="AF13" i="30"/>
  <c r="AE13" i="30"/>
  <c r="AD13" i="30"/>
  <c r="AC13" i="30"/>
  <c r="AB13" i="30"/>
  <c r="AA13" i="30"/>
  <c r="Z13" i="30"/>
  <c r="Y13" i="30"/>
  <c r="X13" i="30"/>
  <c r="W13" i="30"/>
  <c r="V13" i="30"/>
  <c r="U13" i="30"/>
  <c r="AF12" i="30"/>
  <c r="AE12" i="30"/>
  <c r="AD12" i="30"/>
  <c r="AC12" i="30"/>
  <c r="AB12" i="30"/>
  <c r="AA12" i="30"/>
  <c r="Z12" i="30"/>
  <c r="Y12" i="30"/>
  <c r="X12" i="30"/>
  <c r="W12" i="30"/>
  <c r="V12" i="30"/>
  <c r="U12" i="30"/>
  <c r="AF11" i="30"/>
  <c r="AE11" i="30"/>
  <c r="AD11" i="30"/>
  <c r="AC11" i="30"/>
  <c r="AB11" i="30"/>
  <c r="AA11" i="30"/>
  <c r="Z11" i="30"/>
  <c r="Y11" i="30"/>
  <c r="X11" i="30"/>
  <c r="W11" i="30"/>
  <c r="V11" i="30"/>
  <c r="U11" i="30"/>
  <c r="C11" i="30"/>
  <c r="AF10" i="30"/>
  <c r="AE10" i="30"/>
  <c r="AD10" i="30"/>
  <c r="AC10" i="30"/>
  <c r="AB10" i="30"/>
  <c r="AA10" i="30"/>
  <c r="Z10" i="30"/>
  <c r="Y10" i="30"/>
  <c r="X10" i="30"/>
  <c r="W10" i="30"/>
  <c r="V10" i="30"/>
  <c r="U10" i="30"/>
  <c r="C10" i="30"/>
  <c r="AF9" i="30"/>
  <c r="AE9" i="30"/>
  <c r="AD9" i="30"/>
  <c r="AC9" i="30"/>
  <c r="AB9" i="30"/>
  <c r="AA9" i="30"/>
  <c r="Z9" i="30"/>
  <c r="Y9" i="30"/>
  <c r="X9" i="30"/>
  <c r="W9" i="30"/>
  <c r="V9" i="30"/>
  <c r="U9" i="30"/>
  <c r="C9" i="30"/>
  <c r="AF8" i="30"/>
  <c r="AE8" i="30"/>
  <c r="AD8" i="30"/>
  <c r="AC8" i="30"/>
  <c r="AB8" i="30"/>
  <c r="AA8" i="30"/>
  <c r="Z8" i="30"/>
  <c r="Y8" i="30"/>
  <c r="X8" i="30"/>
  <c r="W8" i="30"/>
  <c r="V8" i="30"/>
  <c r="U8" i="30"/>
  <c r="C8" i="30"/>
  <c r="AF7" i="30"/>
  <c r="AE7" i="30"/>
  <c r="AD7" i="30"/>
  <c r="AC7" i="30"/>
  <c r="AB7" i="30"/>
  <c r="AA7" i="30"/>
  <c r="Z7" i="30"/>
  <c r="Y7" i="30"/>
  <c r="X7" i="30"/>
  <c r="W7" i="30"/>
  <c r="V7" i="30"/>
  <c r="U7" i="30"/>
  <c r="C7" i="30"/>
  <c r="AF6" i="30"/>
  <c r="AE6" i="30"/>
  <c r="AD6" i="30"/>
  <c r="AC6" i="30"/>
  <c r="AB6" i="30"/>
  <c r="AA6" i="30"/>
  <c r="Z6" i="30"/>
  <c r="Y6" i="30"/>
  <c r="X6" i="30"/>
  <c r="W6" i="30"/>
  <c r="V6" i="30"/>
  <c r="U6" i="30"/>
  <c r="AF5" i="30"/>
  <c r="AE5" i="30"/>
  <c r="AD5" i="30"/>
  <c r="AC5" i="30"/>
  <c r="AB5" i="30"/>
  <c r="AA5" i="30"/>
  <c r="Z5" i="30"/>
  <c r="Y5" i="30"/>
  <c r="X5" i="30"/>
  <c r="W5" i="30"/>
  <c r="V5" i="30"/>
  <c r="U5" i="30"/>
  <c r="AF4" i="30"/>
  <c r="AE4" i="30"/>
  <c r="AD4" i="30"/>
  <c r="AC4" i="30"/>
  <c r="AB4" i="30"/>
  <c r="AA4" i="30"/>
  <c r="Z4" i="30"/>
  <c r="Y4" i="30"/>
  <c r="X4" i="30"/>
  <c r="W4" i="30"/>
  <c r="V4" i="30"/>
  <c r="U4" i="30"/>
  <c r="AF3" i="30"/>
  <c r="AE3" i="30"/>
  <c r="AD3" i="30"/>
  <c r="AC3" i="30"/>
  <c r="AB3" i="30"/>
  <c r="AA3" i="30"/>
  <c r="Z3" i="30"/>
  <c r="Y3" i="30"/>
  <c r="X3" i="30"/>
  <c r="W3" i="30"/>
  <c r="V3" i="30"/>
  <c r="U3" i="30"/>
  <c r="C224" i="29"/>
  <c r="A224" i="29"/>
  <c r="H220" i="29"/>
  <c r="I219" i="29"/>
  <c r="J219" i="29" s="1"/>
  <c r="I218" i="29"/>
  <c r="I217" i="29"/>
  <c r="J217" i="29" s="1"/>
  <c r="I216" i="29"/>
  <c r="J216" i="29" s="1"/>
  <c r="I215" i="29"/>
  <c r="J215" i="29" s="1"/>
  <c r="H211" i="29"/>
  <c r="I195" i="29"/>
  <c r="J195" i="29" s="1"/>
  <c r="I194" i="29"/>
  <c r="J194" i="29" s="1"/>
  <c r="I193" i="29"/>
  <c r="J193" i="29" s="1"/>
  <c r="I192" i="29"/>
  <c r="J192" i="29" s="1"/>
  <c r="I191" i="29"/>
  <c r="H186" i="29"/>
  <c r="I185" i="29"/>
  <c r="J185" i="29" s="1"/>
  <c r="I184" i="29"/>
  <c r="J184" i="29" s="1"/>
  <c r="I183" i="29"/>
  <c r="J183" i="29" s="1"/>
  <c r="I182" i="29"/>
  <c r="J182" i="29" s="1"/>
  <c r="I181" i="29"/>
  <c r="J181" i="29" s="1"/>
  <c r="H177" i="29"/>
  <c r="I161" i="29"/>
  <c r="J161" i="29" s="1"/>
  <c r="I160" i="29"/>
  <c r="J160" i="29" s="1"/>
  <c r="I159" i="29"/>
  <c r="J159" i="29" s="1"/>
  <c r="I158" i="29"/>
  <c r="J158" i="29" s="1"/>
  <c r="I157" i="29"/>
  <c r="H152" i="29"/>
  <c r="I151" i="29"/>
  <c r="J151" i="29" s="1"/>
  <c r="I150" i="29"/>
  <c r="J150" i="29" s="1"/>
  <c r="I149" i="29"/>
  <c r="J149" i="29" s="1"/>
  <c r="I148" i="29"/>
  <c r="I147" i="29"/>
  <c r="J147" i="29" s="1"/>
  <c r="H143" i="29"/>
  <c r="I127" i="29"/>
  <c r="J127" i="29" s="1"/>
  <c r="I126" i="29"/>
  <c r="J126" i="29" s="1"/>
  <c r="I125" i="29"/>
  <c r="I124" i="29"/>
  <c r="J124" i="29" s="1"/>
  <c r="I123" i="29"/>
  <c r="J123" i="29" s="1"/>
  <c r="H118" i="29"/>
  <c r="I117" i="29"/>
  <c r="J117" i="29" s="1"/>
  <c r="I116" i="29"/>
  <c r="J116" i="29" s="1"/>
  <c r="I115" i="29"/>
  <c r="J115" i="29" s="1"/>
  <c r="I114" i="29"/>
  <c r="J114" i="29" s="1"/>
  <c r="I113" i="29"/>
  <c r="J113" i="29" s="1"/>
  <c r="H109" i="29"/>
  <c r="I93" i="29"/>
  <c r="J93" i="29" s="1"/>
  <c r="I92" i="29"/>
  <c r="J92" i="29" s="1"/>
  <c r="I91" i="29"/>
  <c r="J91" i="29" s="1"/>
  <c r="I90" i="29"/>
  <c r="J90" i="29" s="1"/>
  <c r="I89" i="29"/>
  <c r="H84" i="29"/>
  <c r="I83" i="29"/>
  <c r="J83" i="29" s="1"/>
  <c r="I82" i="29"/>
  <c r="J82" i="29" s="1"/>
  <c r="I81" i="29"/>
  <c r="J81" i="29" s="1"/>
  <c r="I80" i="29"/>
  <c r="I79" i="29"/>
  <c r="J79" i="29" s="1"/>
  <c r="H75" i="29"/>
  <c r="I59" i="29"/>
  <c r="J59" i="29" s="1"/>
  <c r="I58" i="29"/>
  <c r="J58" i="29" s="1"/>
  <c r="I57" i="29"/>
  <c r="J57" i="29" s="1"/>
  <c r="I56" i="29"/>
  <c r="J56" i="29" s="1"/>
  <c r="I55" i="29"/>
  <c r="J55" i="29" s="1"/>
  <c r="H50" i="29"/>
  <c r="I49" i="29"/>
  <c r="J49" i="29" s="1"/>
  <c r="I48" i="29"/>
  <c r="J48" i="29" s="1"/>
  <c r="I47" i="29"/>
  <c r="J47" i="29" s="1"/>
  <c r="I46" i="29"/>
  <c r="J46" i="29" s="1"/>
  <c r="AF45" i="29"/>
  <c r="AE45" i="29"/>
  <c r="AD45" i="29"/>
  <c r="AC45" i="29"/>
  <c r="AB45" i="29"/>
  <c r="AA45" i="29"/>
  <c r="Z45" i="29"/>
  <c r="Y45" i="29"/>
  <c r="X45" i="29"/>
  <c r="W45" i="29"/>
  <c r="V45" i="29"/>
  <c r="U45" i="29"/>
  <c r="I45" i="29"/>
  <c r="J45" i="29" s="1"/>
  <c r="AF44" i="29"/>
  <c r="AE44" i="29"/>
  <c r="AD44" i="29"/>
  <c r="AC44" i="29"/>
  <c r="AB44" i="29"/>
  <c r="AA44" i="29"/>
  <c r="Z44" i="29"/>
  <c r="Y44" i="29"/>
  <c r="X44" i="29"/>
  <c r="W44" i="29"/>
  <c r="V44" i="29"/>
  <c r="U44" i="29"/>
  <c r="AF43" i="29"/>
  <c r="AE43" i="29"/>
  <c r="AD43" i="29"/>
  <c r="AC43" i="29"/>
  <c r="AB43" i="29"/>
  <c r="AA43" i="29"/>
  <c r="Z43" i="29"/>
  <c r="Y43" i="29"/>
  <c r="X43" i="29"/>
  <c r="W43" i="29"/>
  <c r="V43" i="29"/>
  <c r="U43" i="29"/>
  <c r="AF42" i="29"/>
  <c r="AE42" i="29"/>
  <c r="AD42" i="29"/>
  <c r="AC42" i="29"/>
  <c r="AB42" i="29"/>
  <c r="AA42" i="29"/>
  <c r="Z42" i="29"/>
  <c r="Y42" i="29"/>
  <c r="X42" i="29"/>
  <c r="W42" i="29"/>
  <c r="V42" i="29"/>
  <c r="U42" i="29"/>
  <c r="AF41" i="29"/>
  <c r="AE41" i="29"/>
  <c r="AD41" i="29"/>
  <c r="AC41" i="29"/>
  <c r="AB41" i="29"/>
  <c r="AA41" i="29"/>
  <c r="Z41" i="29"/>
  <c r="Y41" i="29"/>
  <c r="X41" i="29"/>
  <c r="W41" i="29"/>
  <c r="V41" i="29"/>
  <c r="U41" i="29"/>
  <c r="H41" i="29"/>
  <c r="AF40" i="29"/>
  <c r="AE40" i="29"/>
  <c r="AD40" i="29"/>
  <c r="AC40" i="29"/>
  <c r="AB40" i="29"/>
  <c r="AA40" i="29"/>
  <c r="Z40" i="29"/>
  <c r="Y40" i="29"/>
  <c r="X40" i="29"/>
  <c r="W40" i="29"/>
  <c r="V40" i="29"/>
  <c r="U40" i="29"/>
  <c r="AF39" i="29"/>
  <c r="AE39" i="29"/>
  <c r="AD39" i="29"/>
  <c r="AC39" i="29"/>
  <c r="AB39" i="29"/>
  <c r="AA39" i="29"/>
  <c r="Z39" i="29"/>
  <c r="Y39" i="29"/>
  <c r="X39" i="29"/>
  <c r="W39" i="29"/>
  <c r="V39" i="29"/>
  <c r="U39" i="29"/>
  <c r="AF38" i="29"/>
  <c r="AE38" i="29"/>
  <c r="AD38" i="29"/>
  <c r="AC38" i="29"/>
  <c r="AB38" i="29"/>
  <c r="AA38" i="29"/>
  <c r="Z38" i="29"/>
  <c r="Y38" i="29"/>
  <c r="X38" i="29"/>
  <c r="W38" i="29"/>
  <c r="V38" i="29"/>
  <c r="U38" i="29"/>
  <c r="AF37" i="29"/>
  <c r="AE37" i="29"/>
  <c r="AD37" i="29"/>
  <c r="AC37" i="29"/>
  <c r="AB37" i="29"/>
  <c r="AA37" i="29"/>
  <c r="Z37" i="29"/>
  <c r="Y37" i="29"/>
  <c r="X37" i="29"/>
  <c r="W37" i="29"/>
  <c r="V37" i="29"/>
  <c r="U37" i="29"/>
  <c r="AF36" i="29"/>
  <c r="AE36" i="29"/>
  <c r="AD36" i="29"/>
  <c r="AC36" i="29"/>
  <c r="AB36" i="29"/>
  <c r="AA36" i="29"/>
  <c r="Z36" i="29"/>
  <c r="Y36" i="29"/>
  <c r="X36" i="29"/>
  <c r="W36" i="29"/>
  <c r="V36" i="29"/>
  <c r="U36" i="29"/>
  <c r="AF35" i="29"/>
  <c r="AE35" i="29"/>
  <c r="AD35" i="29"/>
  <c r="AC35" i="29"/>
  <c r="AB35" i="29"/>
  <c r="AA35" i="29"/>
  <c r="Z35" i="29"/>
  <c r="Y35" i="29"/>
  <c r="X35" i="29"/>
  <c r="W35" i="29"/>
  <c r="V35" i="29"/>
  <c r="U35" i="29"/>
  <c r="AF34" i="29"/>
  <c r="AE34" i="29"/>
  <c r="AD34" i="29"/>
  <c r="AC34" i="29"/>
  <c r="AB34" i="29"/>
  <c r="AA34" i="29"/>
  <c r="Z34" i="29"/>
  <c r="Y34" i="29"/>
  <c r="X34" i="29"/>
  <c r="W34" i="29"/>
  <c r="V34" i="29"/>
  <c r="U34" i="29"/>
  <c r="AF33" i="29"/>
  <c r="AE33" i="29"/>
  <c r="AD33" i="29"/>
  <c r="AC33" i="29"/>
  <c r="AB33" i="29"/>
  <c r="AA33" i="29"/>
  <c r="Z33" i="29"/>
  <c r="Y33" i="29"/>
  <c r="X33" i="29"/>
  <c r="W33" i="29"/>
  <c r="V33" i="29"/>
  <c r="U33" i="29"/>
  <c r="AF32" i="29"/>
  <c r="AE32" i="29"/>
  <c r="AD32" i="29"/>
  <c r="AC32" i="29"/>
  <c r="AB32" i="29"/>
  <c r="AA32" i="29"/>
  <c r="Z32" i="29"/>
  <c r="Y32" i="29"/>
  <c r="X32" i="29"/>
  <c r="W32" i="29"/>
  <c r="V32" i="29"/>
  <c r="U32" i="29"/>
  <c r="AF31" i="29"/>
  <c r="AE31" i="29"/>
  <c r="AD31" i="29"/>
  <c r="AC31" i="29"/>
  <c r="AB31" i="29"/>
  <c r="AA31" i="29"/>
  <c r="Z31" i="29"/>
  <c r="Y31" i="29"/>
  <c r="X31" i="29"/>
  <c r="W31" i="29"/>
  <c r="V31" i="29"/>
  <c r="U31" i="29"/>
  <c r="AF30" i="29"/>
  <c r="AE30" i="29"/>
  <c r="AD30" i="29"/>
  <c r="AC30" i="29"/>
  <c r="AB30" i="29"/>
  <c r="AA30" i="29"/>
  <c r="Z30" i="29"/>
  <c r="Y30" i="29"/>
  <c r="X30" i="29"/>
  <c r="W30" i="29"/>
  <c r="V30" i="29"/>
  <c r="U30" i="29"/>
  <c r="AF29" i="29"/>
  <c r="AE29" i="29"/>
  <c r="AD29" i="29"/>
  <c r="AC29" i="29"/>
  <c r="AB29" i="29"/>
  <c r="AA29" i="29"/>
  <c r="Z29" i="29"/>
  <c r="Y29" i="29"/>
  <c r="X29" i="29"/>
  <c r="W29" i="29"/>
  <c r="V29" i="29"/>
  <c r="U29" i="29"/>
  <c r="AF28" i="29"/>
  <c r="AE28" i="29"/>
  <c r="AD28" i="29"/>
  <c r="AC28" i="29"/>
  <c r="AB28" i="29"/>
  <c r="AA28" i="29"/>
  <c r="Z28" i="29"/>
  <c r="Y28" i="29"/>
  <c r="X28" i="29"/>
  <c r="W28" i="29"/>
  <c r="V28" i="29"/>
  <c r="U28" i="29"/>
  <c r="AF27" i="29"/>
  <c r="AE27" i="29"/>
  <c r="AD27" i="29"/>
  <c r="AC27" i="29"/>
  <c r="AB27" i="29"/>
  <c r="AA27" i="29"/>
  <c r="Z27" i="29"/>
  <c r="Y27" i="29"/>
  <c r="X27" i="29"/>
  <c r="W27" i="29"/>
  <c r="V27" i="29"/>
  <c r="U27" i="29"/>
  <c r="AF26" i="29"/>
  <c r="AE26" i="29"/>
  <c r="AD26" i="29"/>
  <c r="AC26" i="29"/>
  <c r="AB26" i="29"/>
  <c r="AA26" i="29"/>
  <c r="Z26" i="29"/>
  <c r="Y26" i="29"/>
  <c r="X26" i="29"/>
  <c r="W26" i="29"/>
  <c r="V26" i="29"/>
  <c r="U26" i="29"/>
  <c r="AF25" i="29"/>
  <c r="AE25" i="29"/>
  <c r="AD25" i="29"/>
  <c r="AC25" i="29"/>
  <c r="AB25" i="29"/>
  <c r="AA25" i="29"/>
  <c r="Z25" i="29"/>
  <c r="Y25" i="29"/>
  <c r="X25" i="29"/>
  <c r="W25" i="29"/>
  <c r="V25" i="29"/>
  <c r="U25" i="29"/>
  <c r="I25" i="29"/>
  <c r="J25" i="29" s="1"/>
  <c r="AF24" i="29"/>
  <c r="AE24" i="29"/>
  <c r="AD24" i="29"/>
  <c r="AC24" i="29"/>
  <c r="AB24" i="29"/>
  <c r="AA24" i="29"/>
  <c r="Z24" i="29"/>
  <c r="Y24" i="29"/>
  <c r="X24" i="29"/>
  <c r="W24" i="29"/>
  <c r="V24" i="29"/>
  <c r="U24" i="29"/>
  <c r="I24" i="29"/>
  <c r="J24" i="29" s="1"/>
  <c r="AF23" i="29"/>
  <c r="AE23" i="29"/>
  <c r="AD23" i="29"/>
  <c r="AC23" i="29"/>
  <c r="AB23" i="29"/>
  <c r="AA23" i="29"/>
  <c r="Z23" i="29"/>
  <c r="Y23" i="29"/>
  <c r="X23" i="29"/>
  <c r="W23" i="29"/>
  <c r="V23" i="29"/>
  <c r="U23" i="29"/>
  <c r="I23" i="29"/>
  <c r="AF22" i="29"/>
  <c r="AE22" i="29"/>
  <c r="AD22" i="29"/>
  <c r="AC22" i="29"/>
  <c r="AB22" i="29"/>
  <c r="AA22" i="29"/>
  <c r="Z22" i="29"/>
  <c r="Y22" i="29"/>
  <c r="X22" i="29"/>
  <c r="W22" i="29"/>
  <c r="V22" i="29"/>
  <c r="U22" i="29"/>
  <c r="I22" i="29"/>
  <c r="J22" i="29" s="1"/>
  <c r="AF21" i="29"/>
  <c r="AE21" i="29"/>
  <c r="AD21" i="29"/>
  <c r="AC21" i="29"/>
  <c r="AB21" i="29"/>
  <c r="AA21" i="29"/>
  <c r="Z21" i="29"/>
  <c r="Y21" i="29"/>
  <c r="X21" i="29"/>
  <c r="W21" i="29"/>
  <c r="V21" i="29"/>
  <c r="U21" i="29"/>
  <c r="I21" i="29"/>
  <c r="J21" i="29" s="1"/>
  <c r="AF20" i="29"/>
  <c r="AE20" i="29"/>
  <c r="AD20" i="29"/>
  <c r="AC20" i="29"/>
  <c r="AB20" i="29"/>
  <c r="AA20" i="29"/>
  <c r="Z20" i="29"/>
  <c r="Y20" i="29"/>
  <c r="X20" i="29"/>
  <c r="W20" i="29"/>
  <c r="V20" i="29"/>
  <c r="U20" i="29"/>
  <c r="AF19" i="29"/>
  <c r="AE19" i="29"/>
  <c r="AD19" i="29"/>
  <c r="AC19" i="29"/>
  <c r="AB19" i="29"/>
  <c r="AA19" i="29"/>
  <c r="Z19" i="29"/>
  <c r="Y19" i="29"/>
  <c r="X19" i="29"/>
  <c r="W19" i="29"/>
  <c r="V19" i="29"/>
  <c r="U19" i="29"/>
  <c r="AF18" i="29"/>
  <c r="AE18" i="29"/>
  <c r="AD18" i="29"/>
  <c r="AC18" i="29"/>
  <c r="AB18" i="29"/>
  <c r="AA18" i="29"/>
  <c r="Z18" i="29"/>
  <c r="Y18" i="29"/>
  <c r="X18" i="29"/>
  <c r="W18" i="29"/>
  <c r="V18" i="29"/>
  <c r="U18" i="29"/>
  <c r="AF17" i="29"/>
  <c r="AE17" i="29"/>
  <c r="AD17" i="29"/>
  <c r="AC17" i="29"/>
  <c r="AB17" i="29"/>
  <c r="AA17" i="29"/>
  <c r="Z17" i="29"/>
  <c r="Y17" i="29"/>
  <c r="X17" i="29"/>
  <c r="W17" i="29"/>
  <c r="V17" i="29"/>
  <c r="U17" i="29"/>
  <c r="AF16" i="29"/>
  <c r="AE16" i="29"/>
  <c r="AD16" i="29"/>
  <c r="AC16" i="29"/>
  <c r="AB16" i="29"/>
  <c r="AA16" i="29"/>
  <c r="Z16" i="29"/>
  <c r="Y16" i="29"/>
  <c r="X16" i="29"/>
  <c r="W16" i="29"/>
  <c r="V16" i="29"/>
  <c r="U16" i="29"/>
  <c r="AF15" i="29"/>
  <c r="AE15" i="29"/>
  <c r="AD15" i="29"/>
  <c r="AC15" i="29"/>
  <c r="AB15" i="29"/>
  <c r="AA15" i="29"/>
  <c r="Z15" i="29"/>
  <c r="Y15" i="29"/>
  <c r="X15" i="29"/>
  <c r="W15" i="29"/>
  <c r="V15" i="29"/>
  <c r="U15" i="29"/>
  <c r="AF14" i="29"/>
  <c r="AE14" i="29"/>
  <c r="AD14" i="29"/>
  <c r="AC14" i="29"/>
  <c r="AB14" i="29"/>
  <c r="AA14" i="29"/>
  <c r="Z14" i="29"/>
  <c r="Y14" i="29"/>
  <c r="X14" i="29"/>
  <c r="W14" i="29"/>
  <c r="V14" i="29"/>
  <c r="U14" i="29"/>
  <c r="AF13" i="29"/>
  <c r="AE13" i="29"/>
  <c r="AD13" i="29"/>
  <c r="AC13" i="29"/>
  <c r="AB13" i="29"/>
  <c r="AA13" i="29"/>
  <c r="Z13" i="29"/>
  <c r="Y13" i="29"/>
  <c r="X13" i="29"/>
  <c r="W13" i="29"/>
  <c r="V13" i="29"/>
  <c r="U13" i="29"/>
  <c r="AF12" i="29"/>
  <c r="AE12" i="29"/>
  <c r="AD12" i="29"/>
  <c r="AC12" i="29"/>
  <c r="AB12" i="29"/>
  <c r="AA12" i="29"/>
  <c r="Z12" i="29"/>
  <c r="Y12" i="29"/>
  <c r="X12" i="29"/>
  <c r="W12" i="29"/>
  <c r="V12" i="29"/>
  <c r="U12" i="29"/>
  <c r="AF11" i="29"/>
  <c r="AE11" i="29"/>
  <c r="AD11" i="29"/>
  <c r="AC11" i="29"/>
  <c r="AB11" i="29"/>
  <c r="AA11" i="29"/>
  <c r="Z11" i="29"/>
  <c r="Y11" i="29"/>
  <c r="X11" i="29"/>
  <c r="W11" i="29"/>
  <c r="V11" i="29"/>
  <c r="U11" i="29"/>
  <c r="C11" i="29"/>
  <c r="AF10" i="29"/>
  <c r="AE10" i="29"/>
  <c r="AD10" i="29"/>
  <c r="AC10" i="29"/>
  <c r="AB10" i="29"/>
  <c r="AA10" i="29"/>
  <c r="Z10" i="29"/>
  <c r="Y10" i="29"/>
  <c r="X10" i="29"/>
  <c r="W10" i="29"/>
  <c r="V10" i="29"/>
  <c r="U10" i="29"/>
  <c r="C10" i="29"/>
  <c r="AF9" i="29"/>
  <c r="AE9" i="29"/>
  <c r="AD9" i="29"/>
  <c r="AC9" i="29"/>
  <c r="AB9" i="29"/>
  <c r="AA9" i="29"/>
  <c r="Z9" i="29"/>
  <c r="Y9" i="29"/>
  <c r="X9" i="29"/>
  <c r="W9" i="29"/>
  <c r="V9" i="29"/>
  <c r="U9" i="29"/>
  <c r="C9" i="29"/>
  <c r="AF8" i="29"/>
  <c r="AE8" i="29"/>
  <c r="AD8" i="29"/>
  <c r="AC8" i="29"/>
  <c r="AB8" i="29"/>
  <c r="AA8" i="29"/>
  <c r="Z8" i="29"/>
  <c r="Y8" i="29"/>
  <c r="X8" i="29"/>
  <c r="W8" i="29"/>
  <c r="V8" i="29"/>
  <c r="U8" i="29"/>
  <c r="C8" i="29"/>
  <c r="AF7" i="29"/>
  <c r="AE7" i="29"/>
  <c r="AD7" i="29"/>
  <c r="AC7" i="29"/>
  <c r="AB7" i="29"/>
  <c r="AA7" i="29"/>
  <c r="Z7" i="29"/>
  <c r="Y7" i="29"/>
  <c r="X7" i="29"/>
  <c r="W7" i="29"/>
  <c r="V7" i="29"/>
  <c r="U7" i="29"/>
  <c r="C7" i="29"/>
  <c r="AF6" i="29"/>
  <c r="AE6" i="29"/>
  <c r="AD6" i="29"/>
  <c r="AC6" i="29"/>
  <c r="AB6" i="29"/>
  <c r="AA6" i="29"/>
  <c r="Z6" i="29"/>
  <c r="Y6" i="29"/>
  <c r="X6" i="29"/>
  <c r="W6" i="29"/>
  <c r="V6" i="29"/>
  <c r="U6" i="29"/>
  <c r="AF5" i="29"/>
  <c r="AE5" i="29"/>
  <c r="AD5" i="29"/>
  <c r="AC5" i="29"/>
  <c r="AB5" i="29"/>
  <c r="AA5" i="29"/>
  <c r="Z5" i="29"/>
  <c r="Y5" i="29"/>
  <c r="X5" i="29"/>
  <c r="W5" i="29"/>
  <c r="V5" i="29"/>
  <c r="U5" i="29"/>
  <c r="AF4" i="29"/>
  <c r="AE4" i="29"/>
  <c r="AD4" i="29"/>
  <c r="AC4" i="29"/>
  <c r="AB4" i="29"/>
  <c r="AA4" i="29"/>
  <c r="Z4" i="29"/>
  <c r="Y4" i="29"/>
  <c r="X4" i="29"/>
  <c r="W4" i="29"/>
  <c r="V4" i="29"/>
  <c r="U4" i="29"/>
  <c r="AF3" i="29"/>
  <c r="AE3" i="29"/>
  <c r="AD3" i="29"/>
  <c r="AC3" i="29"/>
  <c r="AB3" i="29"/>
  <c r="AA3" i="29"/>
  <c r="Z3" i="29"/>
  <c r="Y3" i="29"/>
  <c r="X3" i="29"/>
  <c r="W3" i="29"/>
  <c r="V3" i="29"/>
  <c r="U3" i="29"/>
  <c r="C224" i="28"/>
  <c r="A224" i="28"/>
  <c r="H220" i="28"/>
  <c r="I219" i="28"/>
  <c r="J219" i="28" s="1"/>
  <c r="I218" i="28"/>
  <c r="I217" i="28"/>
  <c r="J217" i="28" s="1"/>
  <c r="I216" i="28"/>
  <c r="J216" i="28" s="1"/>
  <c r="I215" i="28"/>
  <c r="J215" i="28" s="1"/>
  <c r="H211" i="28"/>
  <c r="I195" i="28"/>
  <c r="J195" i="28" s="1"/>
  <c r="I194" i="28"/>
  <c r="J194" i="28" s="1"/>
  <c r="I193" i="28"/>
  <c r="J193" i="28" s="1"/>
  <c r="I192" i="28"/>
  <c r="J192" i="28" s="1"/>
  <c r="I191" i="28"/>
  <c r="J191" i="28" s="1"/>
  <c r="H186" i="28"/>
  <c r="I185" i="28"/>
  <c r="J185" i="28" s="1"/>
  <c r="I184" i="28"/>
  <c r="J184" i="28" s="1"/>
  <c r="I183" i="28"/>
  <c r="J183" i="28" s="1"/>
  <c r="I182" i="28"/>
  <c r="J182" i="28" s="1"/>
  <c r="I181" i="28"/>
  <c r="J181" i="28" s="1"/>
  <c r="H177" i="28"/>
  <c r="I161" i="28"/>
  <c r="J161" i="28" s="1"/>
  <c r="I160" i="28"/>
  <c r="J160" i="28" s="1"/>
  <c r="I159" i="28"/>
  <c r="J159" i="28" s="1"/>
  <c r="I158" i="28"/>
  <c r="J158" i="28" s="1"/>
  <c r="I157" i="28"/>
  <c r="H152" i="28"/>
  <c r="I151" i="28"/>
  <c r="I150" i="28"/>
  <c r="J150" i="28" s="1"/>
  <c r="I149" i="28"/>
  <c r="J149" i="28" s="1"/>
  <c r="I148" i="28"/>
  <c r="J148" i="28" s="1"/>
  <c r="I147" i="28"/>
  <c r="J147" i="28" s="1"/>
  <c r="H143" i="28"/>
  <c r="I127" i="28"/>
  <c r="J127" i="28" s="1"/>
  <c r="I126" i="28"/>
  <c r="J126" i="28" s="1"/>
  <c r="I125" i="28"/>
  <c r="J125" i="28" s="1"/>
  <c r="I124" i="28"/>
  <c r="J124" i="28" s="1"/>
  <c r="I123" i="28"/>
  <c r="J123" i="28" s="1"/>
  <c r="H118" i="28"/>
  <c r="I117" i="28"/>
  <c r="J117" i="28" s="1"/>
  <c r="I116" i="28"/>
  <c r="I115" i="28"/>
  <c r="J115" i="28" s="1"/>
  <c r="I114" i="28"/>
  <c r="J114" i="28" s="1"/>
  <c r="I113" i="28"/>
  <c r="J113" i="28" s="1"/>
  <c r="H109" i="28"/>
  <c r="I93" i="28"/>
  <c r="J93" i="28" s="1"/>
  <c r="I92" i="28"/>
  <c r="J92" i="28" s="1"/>
  <c r="I91" i="28"/>
  <c r="J91" i="28" s="1"/>
  <c r="I90" i="28"/>
  <c r="J90" i="28" s="1"/>
  <c r="I89" i="28"/>
  <c r="J89" i="28" s="1"/>
  <c r="H84" i="28"/>
  <c r="I83" i="28"/>
  <c r="J83" i="28" s="1"/>
  <c r="I82" i="28"/>
  <c r="J82" i="28" s="1"/>
  <c r="I81" i="28"/>
  <c r="J81" i="28" s="1"/>
  <c r="I80" i="28"/>
  <c r="J80" i="28" s="1"/>
  <c r="I79" i="28"/>
  <c r="I84" i="28" s="1"/>
  <c r="H75" i="28"/>
  <c r="I59" i="28"/>
  <c r="J59" i="28" s="1"/>
  <c r="I58" i="28"/>
  <c r="J58" i="28" s="1"/>
  <c r="I57" i="28"/>
  <c r="J57" i="28" s="1"/>
  <c r="I56" i="28"/>
  <c r="J56" i="28" s="1"/>
  <c r="I55" i="28"/>
  <c r="H50" i="28"/>
  <c r="I49" i="28"/>
  <c r="J49" i="28" s="1"/>
  <c r="I48" i="28"/>
  <c r="J48" i="28" s="1"/>
  <c r="I47" i="28"/>
  <c r="J47" i="28" s="1"/>
  <c r="I46" i="28"/>
  <c r="J46" i="28" s="1"/>
  <c r="AF45" i="28"/>
  <c r="AE45" i="28"/>
  <c r="AD45" i="28"/>
  <c r="AC45" i="28"/>
  <c r="AB45" i="28"/>
  <c r="AA45" i="28"/>
  <c r="Z45" i="28"/>
  <c r="Y45" i="28"/>
  <c r="X45" i="28"/>
  <c r="W45" i="28"/>
  <c r="V45" i="28"/>
  <c r="U45" i="28"/>
  <c r="I45" i="28"/>
  <c r="J45" i="28" s="1"/>
  <c r="AF44" i="28"/>
  <c r="AE44" i="28"/>
  <c r="AD44" i="28"/>
  <c r="AC44" i="28"/>
  <c r="AB44" i="28"/>
  <c r="AA44" i="28"/>
  <c r="Z44" i="28"/>
  <c r="Y44" i="28"/>
  <c r="X44" i="28"/>
  <c r="W44" i="28"/>
  <c r="V44" i="28"/>
  <c r="U44" i="28"/>
  <c r="AF43" i="28"/>
  <c r="AE43" i="28"/>
  <c r="AD43" i="28"/>
  <c r="AC43" i="28"/>
  <c r="AB43" i="28"/>
  <c r="AA43" i="28"/>
  <c r="Z43" i="28"/>
  <c r="Y43" i="28"/>
  <c r="X43" i="28"/>
  <c r="W43" i="28"/>
  <c r="V43" i="28"/>
  <c r="U43" i="28"/>
  <c r="AF42" i="28"/>
  <c r="AE42" i="28"/>
  <c r="AD42" i="28"/>
  <c r="AC42" i="28"/>
  <c r="AB42" i="28"/>
  <c r="AA42" i="28"/>
  <c r="Z42" i="28"/>
  <c r="Y42" i="28"/>
  <c r="X42" i="28"/>
  <c r="W42" i="28"/>
  <c r="V42" i="28"/>
  <c r="U42" i="28"/>
  <c r="AF41" i="28"/>
  <c r="AE41" i="28"/>
  <c r="AD41" i="28"/>
  <c r="AC41" i="28"/>
  <c r="AB41" i="28"/>
  <c r="AA41" i="28"/>
  <c r="Z41" i="28"/>
  <c r="Y41" i="28"/>
  <c r="X41" i="28"/>
  <c r="W41" i="28"/>
  <c r="V41" i="28"/>
  <c r="U41" i="28"/>
  <c r="H41" i="28"/>
  <c r="AF40" i="28"/>
  <c r="AE40" i="28"/>
  <c r="AD40" i="28"/>
  <c r="AC40" i="28"/>
  <c r="AB40" i="28"/>
  <c r="AA40" i="28"/>
  <c r="Z40" i="28"/>
  <c r="Y40" i="28"/>
  <c r="X40" i="28"/>
  <c r="W40" i="28"/>
  <c r="V40" i="28"/>
  <c r="U40" i="28"/>
  <c r="AF39" i="28"/>
  <c r="AE39" i="28"/>
  <c r="AD39" i="28"/>
  <c r="AC39" i="28"/>
  <c r="AB39" i="28"/>
  <c r="AA39" i="28"/>
  <c r="Z39" i="28"/>
  <c r="Y39" i="28"/>
  <c r="X39" i="28"/>
  <c r="W39" i="28"/>
  <c r="V39" i="28"/>
  <c r="U39" i="28"/>
  <c r="AF38" i="28"/>
  <c r="AE38" i="28"/>
  <c r="AD38" i="28"/>
  <c r="AC38" i="28"/>
  <c r="AB38" i="28"/>
  <c r="AA38" i="28"/>
  <c r="Z38" i="28"/>
  <c r="Y38" i="28"/>
  <c r="X38" i="28"/>
  <c r="W38" i="28"/>
  <c r="V38" i="28"/>
  <c r="U38" i="28"/>
  <c r="AF37" i="28"/>
  <c r="AE37" i="28"/>
  <c r="AD37" i="28"/>
  <c r="AC37" i="28"/>
  <c r="AB37" i="28"/>
  <c r="AA37" i="28"/>
  <c r="Z37" i="28"/>
  <c r="Y37" i="28"/>
  <c r="X37" i="28"/>
  <c r="W37" i="28"/>
  <c r="V37" i="28"/>
  <c r="U37" i="28"/>
  <c r="AF36" i="28"/>
  <c r="AE36" i="28"/>
  <c r="AD36" i="28"/>
  <c r="AC36" i="28"/>
  <c r="AB36" i="28"/>
  <c r="AA36" i="28"/>
  <c r="Z36" i="28"/>
  <c r="Y36" i="28"/>
  <c r="X36" i="28"/>
  <c r="W36" i="28"/>
  <c r="V36" i="28"/>
  <c r="U36" i="28"/>
  <c r="AF35" i="28"/>
  <c r="AE35" i="28"/>
  <c r="AD35" i="28"/>
  <c r="AC35" i="28"/>
  <c r="AB35" i="28"/>
  <c r="AA35" i="28"/>
  <c r="Z35" i="28"/>
  <c r="Y35" i="28"/>
  <c r="X35" i="28"/>
  <c r="W35" i="28"/>
  <c r="V35" i="28"/>
  <c r="U35" i="28"/>
  <c r="AF34" i="28"/>
  <c r="AE34" i="28"/>
  <c r="AD34" i="28"/>
  <c r="AC34" i="28"/>
  <c r="AB34" i="28"/>
  <c r="AA34" i="28"/>
  <c r="Z34" i="28"/>
  <c r="Y34" i="28"/>
  <c r="X34" i="28"/>
  <c r="W34" i="28"/>
  <c r="V34" i="28"/>
  <c r="U34" i="28"/>
  <c r="AF33" i="28"/>
  <c r="AE33" i="28"/>
  <c r="AD33" i="28"/>
  <c r="AC33" i="28"/>
  <c r="AB33" i="28"/>
  <c r="AA33" i="28"/>
  <c r="Z33" i="28"/>
  <c r="Y33" i="28"/>
  <c r="X33" i="28"/>
  <c r="W33" i="28"/>
  <c r="V33" i="28"/>
  <c r="U33" i="28"/>
  <c r="AF32" i="28"/>
  <c r="AE32" i="28"/>
  <c r="AD32" i="28"/>
  <c r="AC32" i="28"/>
  <c r="AB32" i="28"/>
  <c r="AA32" i="28"/>
  <c r="Z32" i="28"/>
  <c r="Y32" i="28"/>
  <c r="X32" i="28"/>
  <c r="W32" i="28"/>
  <c r="V32" i="28"/>
  <c r="U32" i="28"/>
  <c r="AF31" i="28"/>
  <c r="AE31" i="28"/>
  <c r="AD31" i="28"/>
  <c r="AC31" i="28"/>
  <c r="AB31" i="28"/>
  <c r="AA31" i="28"/>
  <c r="Z31" i="28"/>
  <c r="Y31" i="28"/>
  <c r="X31" i="28"/>
  <c r="W31" i="28"/>
  <c r="V31" i="28"/>
  <c r="U31" i="28"/>
  <c r="AF30" i="28"/>
  <c r="AE30" i="28"/>
  <c r="AD30" i="28"/>
  <c r="AC30" i="28"/>
  <c r="AB30" i="28"/>
  <c r="AA30" i="28"/>
  <c r="Z30" i="28"/>
  <c r="Y30" i="28"/>
  <c r="X30" i="28"/>
  <c r="W30" i="28"/>
  <c r="V30" i="28"/>
  <c r="U30" i="28"/>
  <c r="AF29" i="28"/>
  <c r="AE29" i="28"/>
  <c r="AD29" i="28"/>
  <c r="AC29" i="28"/>
  <c r="AB29" i="28"/>
  <c r="AA29" i="28"/>
  <c r="Z29" i="28"/>
  <c r="Y29" i="28"/>
  <c r="X29" i="28"/>
  <c r="W29" i="28"/>
  <c r="V29" i="28"/>
  <c r="U29" i="28"/>
  <c r="AF28" i="28"/>
  <c r="AE28" i="28"/>
  <c r="AD28" i="28"/>
  <c r="AC28" i="28"/>
  <c r="AB28" i="28"/>
  <c r="AA28" i="28"/>
  <c r="Z28" i="28"/>
  <c r="Y28" i="28"/>
  <c r="X28" i="28"/>
  <c r="W28" i="28"/>
  <c r="V28" i="28"/>
  <c r="U28" i="28"/>
  <c r="AF27" i="28"/>
  <c r="AE27" i="28"/>
  <c r="AD27" i="28"/>
  <c r="AC27" i="28"/>
  <c r="AB27" i="28"/>
  <c r="AA27" i="28"/>
  <c r="Z27" i="28"/>
  <c r="Y27" i="28"/>
  <c r="X27" i="28"/>
  <c r="W27" i="28"/>
  <c r="V27" i="28"/>
  <c r="U27" i="28"/>
  <c r="AF26" i="28"/>
  <c r="AE26" i="28"/>
  <c r="AD26" i="28"/>
  <c r="AC26" i="28"/>
  <c r="AB26" i="28"/>
  <c r="AA26" i="28"/>
  <c r="Z26" i="28"/>
  <c r="Y26" i="28"/>
  <c r="X26" i="28"/>
  <c r="W26" i="28"/>
  <c r="V26" i="28"/>
  <c r="U26" i="28"/>
  <c r="AF25" i="28"/>
  <c r="AE25" i="28"/>
  <c r="AD25" i="28"/>
  <c r="AC25" i="28"/>
  <c r="AB25" i="28"/>
  <c r="AA25" i="28"/>
  <c r="Z25" i="28"/>
  <c r="Y25" i="28"/>
  <c r="X25" i="28"/>
  <c r="W25" i="28"/>
  <c r="V25" i="28"/>
  <c r="U25" i="28"/>
  <c r="I25" i="28"/>
  <c r="J25" i="28" s="1"/>
  <c r="AF24" i="28"/>
  <c r="AE24" i="28"/>
  <c r="AD24" i="28"/>
  <c r="AC24" i="28"/>
  <c r="AB24" i="28"/>
  <c r="AA24" i="28"/>
  <c r="Z24" i="28"/>
  <c r="Y24" i="28"/>
  <c r="X24" i="28"/>
  <c r="W24" i="28"/>
  <c r="V24" i="28"/>
  <c r="U24" i="28"/>
  <c r="I24" i="28"/>
  <c r="J24" i="28" s="1"/>
  <c r="AF23" i="28"/>
  <c r="AE23" i="28"/>
  <c r="AD23" i="28"/>
  <c r="AC23" i="28"/>
  <c r="AB23" i="28"/>
  <c r="AA23" i="28"/>
  <c r="Z23" i="28"/>
  <c r="Y23" i="28"/>
  <c r="X23" i="28"/>
  <c r="W23" i="28"/>
  <c r="V23" i="28"/>
  <c r="U23" i="28"/>
  <c r="I23" i="28"/>
  <c r="AF22" i="28"/>
  <c r="AE22" i="28"/>
  <c r="AD22" i="28"/>
  <c r="AC22" i="28"/>
  <c r="AB22" i="28"/>
  <c r="AA22" i="28"/>
  <c r="Z22" i="28"/>
  <c r="Y22" i="28"/>
  <c r="X22" i="28"/>
  <c r="W22" i="28"/>
  <c r="V22" i="28"/>
  <c r="U22" i="28"/>
  <c r="I22" i="28"/>
  <c r="J22" i="28" s="1"/>
  <c r="AF21" i="28"/>
  <c r="AE21" i="28"/>
  <c r="AD21" i="28"/>
  <c r="AC21" i="28"/>
  <c r="AB21" i="28"/>
  <c r="AA21" i="28"/>
  <c r="Z21" i="28"/>
  <c r="Y21" i="28"/>
  <c r="X21" i="28"/>
  <c r="W21" i="28"/>
  <c r="V21" i="28"/>
  <c r="U21" i="28"/>
  <c r="I21" i="28"/>
  <c r="J21" i="28" s="1"/>
  <c r="AF20" i="28"/>
  <c r="AE20" i="28"/>
  <c r="AD20" i="28"/>
  <c r="AC20" i="28"/>
  <c r="AB20" i="28"/>
  <c r="AA20" i="28"/>
  <c r="Z20" i="28"/>
  <c r="Y20" i="28"/>
  <c r="X20" i="28"/>
  <c r="W20" i="28"/>
  <c r="V20" i="28"/>
  <c r="U20" i="28"/>
  <c r="AF19" i="28"/>
  <c r="AE19" i="28"/>
  <c r="AD19" i="28"/>
  <c r="AC19" i="28"/>
  <c r="AB19" i="28"/>
  <c r="AA19" i="28"/>
  <c r="Z19" i="28"/>
  <c r="Y19" i="28"/>
  <c r="X19" i="28"/>
  <c r="W19" i="28"/>
  <c r="V19" i="28"/>
  <c r="U19" i="28"/>
  <c r="AF18" i="28"/>
  <c r="AE18" i="28"/>
  <c r="AD18" i="28"/>
  <c r="AC18" i="28"/>
  <c r="AB18" i="28"/>
  <c r="AA18" i="28"/>
  <c r="Z18" i="28"/>
  <c r="Y18" i="28"/>
  <c r="X18" i="28"/>
  <c r="W18" i="28"/>
  <c r="V18" i="28"/>
  <c r="U18" i="28"/>
  <c r="AF17" i="28"/>
  <c r="AE17" i="28"/>
  <c r="AD17" i="28"/>
  <c r="AC17" i="28"/>
  <c r="AB17" i="28"/>
  <c r="AA17" i="28"/>
  <c r="Z17" i="28"/>
  <c r="Y17" i="28"/>
  <c r="X17" i="28"/>
  <c r="W17" i="28"/>
  <c r="V17" i="28"/>
  <c r="U17" i="28"/>
  <c r="AF16" i="28"/>
  <c r="AE16" i="28"/>
  <c r="AD16" i="28"/>
  <c r="AC16" i="28"/>
  <c r="AB16" i="28"/>
  <c r="AA16" i="28"/>
  <c r="Z16" i="28"/>
  <c r="Y16" i="28"/>
  <c r="X16" i="28"/>
  <c r="W16" i="28"/>
  <c r="V16" i="28"/>
  <c r="U16" i="28"/>
  <c r="AF15" i="28"/>
  <c r="AE15" i="28"/>
  <c r="AD15" i="28"/>
  <c r="AC15" i="28"/>
  <c r="AB15" i="28"/>
  <c r="AA15" i="28"/>
  <c r="Z15" i="28"/>
  <c r="Y15" i="28"/>
  <c r="X15" i="28"/>
  <c r="W15" i="28"/>
  <c r="V15" i="28"/>
  <c r="U15" i="28"/>
  <c r="AF14" i="28"/>
  <c r="AE14" i="28"/>
  <c r="AD14" i="28"/>
  <c r="AC14" i="28"/>
  <c r="AB14" i="28"/>
  <c r="AA14" i="28"/>
  <c r="Z14" i="28"/>
  <c r="Y14" i="28"/>
  <c r="X14" i="28"/>
  <c r="W14" i="28"/>
  <c r="V14" i="28"/>
  <c r="U14" i="28"/>
  <c r="AF13" i="28"/>
  <c r="AE13" i="28"/>
  <c r="AD13" i="28"/>
  <c r="AC13" i="28"/>
  <c r="AB13" i="28"/>
  <c r="AA13" i="28"/>
  <c r="Z13" i="28"/>
  <c r="Y13" i="28"/>
  <c r="X13" i="28"/>
  <c r="W13" i="28"/>
  <c r="V13" i="28"/>
  <c r="U13" i="28"/>
  <c r="AF12" i="28"/>
  <c r="AE12" i="28"/>
  <c r="AD12" i="28"/>
  <c r="AC12" i="28"/>
  <c r="AB12" i="28"/>
  <c r="AA12" i="28"/>
  <c r="Z12" i="28"/>
  <c r="Y12" i="28"/>
  <c r="X12" i="28"/>
  <c r="W12" i="28"/>
  <c r="V12" i="28"/>
  <c r="U12" i="28"/>
  <c r="AF11" i="28"/>
  <c r="AE11" i="28"/>
  <c r="AD11" i="28"/>
  <c r="AC11" i="28"/>
  <c r="AB11" i="28"/>
  <c r="AA11" i="28"/>
  <c r="Z11" i="28"/>
  <c r="Y11" i="28"/>
  <c r="X11" i="28"/>
  <c r="W11" i="28"/>
  <c r="V11" i="28"/>
  <c r="U11" i="28"/>
  <c r="C11" i="28"/>
  <c r="AF10" i="28"/>
  <c r="AE10" i="28"/>
  <c r="AD10" i="28"/>
  <c r="AC10" i="28"/>
  <c r="AB10" i="28"/>
  <c r="AA10" i="28"/>
  <c r="Z10" i="28"/>
  <c r="Y10" i="28"/>
  <c r="X10" i="28"/>
  <c r="W10" i="28"/>
  <c r="V10" i="28"/>
  <c r="U10" i="28"/>
  <c r="C10" i="28"/>
  <c r="AF9" i="28"/>
  <c r="AE9" i="28"/>
  <c r="AD9" i="28"/>
  <c r="AC9" i="28"/>
  <c r="AB9" i="28"/>
  <c r="AA9" i="28"/>
  <c r="Z9" i="28"/>
  <c r="Y9" i="28"/>
  <c r="X9" i="28"/>
  <c r="W9" i="28"/>
  <c r="V9" i="28"/>
  <c r="U9" i="28"/>
  <c r="C9" i="28"/>
  <c r="AF8" i="28"/>
  <c r="AE8" i="28"/>
  <c r="AD8" i="28"/>
  <c r="AC8" i="28"/>
  <c r="AB8" i="28"/>
  <c r="AA8" i="28"/>
  <c r="Z8" i="28"/>
  <c r="Y8" i="28"/>
  <c r="X8" i="28"/>
  <c r="W8" i="28"/>
  <c r="V8" i="28"/>
  <c r="U8" i="28"/>
  <c r="C8" i="28"/>
  <c r="AF7" i="28"/>
  <c r="AE7" i="28"/>
  <c r="AD7" i="28"/>
  <c r="AC7" i="28"/>
  <c r="AB7" i="28"/>
  <c r="AA7" i="28"/>
  <c r="Z7" i="28"/>
  <c r="Y7" i="28"/>
  <c r="X7" i="28"/>
  <c r="W7" i="28"/>
  <c r="V7" i="28"/>
  <c r="U7" i="28"/>
  <c r="C7" i="28"/>
  <c r="AF6" i="28"/>
  <c r="AE6" i="28"/>
  <c r="AD6" i="28"/>
  <c r="AC6" i="28"/>
  <c r="AB6" i="28"/>
  <c r="AA6" i="28"/>
  <c r="Z6" i="28"/>
  <c r="Y6" i="28"/>
  <c r="X6" i="28"/>
  <c r="W6" i="28"/>
  <c r="V6" i="28"/>
  <c r="U6" i="28"/>
  <c r="AF5" i="28"/>
  <c r="AE5" i="28"/>
  <c r="AD5" i="28"/>
  <c r="AC5" i="28"/>
  <c r="AB5" i="28"/>
  <c r="AA5" i="28"/>
  <c r="Z5" i="28"/>
  <c r="Y5" i="28"/>
  <c r="X5" i="28"/>
  <c r="W5" i="28"/>
  <c r="V5" i="28"/>
  <c r="U5" i="28"/>
  <c r="AF4" i="28"/>
  <c r="AE4" i="28"/>
  <c r="AD4" i="28"/>
  <c r="AC4" i="28"/>
  <c r="AB4" i="28"/>
  <c r="AA4" i="28"/>
  <c r="Z4" i="28"/>
  <c r="Y4" i="28"/>
  <c r="X4" i="28"/>
  <c r="W4" i="28"/>
  <c r="V4" i="28"/>
  <c r="U4" i="28"/>
  <c r="AF3" i="28"/>
  <c r="AE3" i="28"/>
  <c r="AD3" i="28"/>
  <c r="AC3" i="28"/>
  <c r="AB3" i="28"/>
  <c r="AA3" i="28"/>
  <c r="Z3" i="28"/>
  <c r="Y3" i="28"/>
  <c r="X3" i="28"/>
  <c r="W3" i="28"/>
  <c r="V3" i="28"/>
  <c r="U3" i="28"/>
  <c r="C224" i="27"/>
  <c r="A224" i="27"/>
  <c r="H220" i="27"/>
  <c r="I219" i="27"/>
  <c r="J219" i="27" s="1"/>
  <c r="I218" i="27"/>
  <c r="J218" i="27" s="1"/>
  <c r="I217" i="27"/>
  <c r="J217" i="27" s="1"/>
  <c r="I216" i="27"/>
  <c r="J216" i="27" s="1"/>
  <c r="I215" i="27"/>
  <c r="J215" i="27" s="1"/>
  <c r="H211" i="27"/>
  <c r="I195" i="27"/>
  <c r="J195" i="27" s="1"/>
  <c r="I194" i="27"/>
  <c r="J194" i="27" s="1"/>
  <c r="I193" i="27"/>
  <c r="J193" i="27" s="1"/>
  <c r="I192" i="27"/>
  <c r="J192" i="27" s="1"/>
  <c r="I191" i="27"/>
  <c r="J191" i="27" s="1"/>
  <c r="H186" i="27"/>
  <c r="I185" i="27"/>
  <c r="J185" i="27" s="1"/>
  <c r="I184" i="27"/>
  <c r="J184" i="27" s="1"/>
  <c r="I183" i="27"/>
  <c r="J183" i="27" s="1"/>
  <c r="I182" i="27"/>
  <c r="J182" i="27" s="1"/>
  <c r="I181" i="27"/>
  <c r="J181" i="27" s="1"/>
  <c r="H177" i="27"/>
  <c r="I161" i="27"/>
  <c r="J161" i="27" s="1"/>
  <c r="I160" i="27"/>
  <c r="J160" i="27" s="1"/>
  <c r="I159" i="27"/>
  <c r="J159" i="27" s="1"/>
  <c r="I158" i="27"/>
  <c r="J158" i="27" s="1"/>
  <c r="I157" i="27"/>
  <c r="H152" i="27"/>
  <c r="I151" i="27"/>
  <c r="I150" i="27"/>
  <c r="J150" i="27" s="1"/>
  <c r="I149" i="27"/>
  <c r="J149" i="27" s="1"/>
  <c r="I148" i="27"/>
  <c r="J148" i="27" s="1"/>
  <c r="I147" i="27"/>
  <c r="J147" i="27" s="1"/>
  <c r="H143" i="27"/>
  <c r="I127" i="27"/>
  <c r="J127" i="27" s="1"/>
  <c r="I126" i="27"/>
  <c r="J126" i="27" s="1"/>
  <c r="I125" i="27"/>
  <c r="I124" i="27"/>
  <c r="J124" i="27" s="1"/>
  <c r="I123" i="27"/>
  <c r="J123" i="27" s="1"/>
  <c r="H118" i="27"/>
  <c r="I117" i="27"/>
  <c r="J117" i="27" s="1"/>
  <c r="I116" i="27"/>
  <c r="J116" i="27" s="1"/>
  <c r="I115" i="27"/>
  <c r="J115" i="27" s="1"/>
  <c r="I114" i="27"/>
  <c r="J114" i="27" s="1"/>
  <c r="I113" i="27"/>
  <c r="J113" i="27" s="1"/>
  <c r="H109" i="27"/>
  <c r="I93" i="27"/>
  <c r="J93" i="27" s="1"/>
  <c r="I92" i="27"/>
  <c r="J92" i="27" s="1"/>
  <c r="I91" i="27"/>
  <c r="J91" i="27" s="1"/>
  <c r="I90" i="27"/>
  <c r="J90" i="27" s="1"/>
  <c r="I89" i="27"/>
  <c r="H84" i="27"/>
  <c r="I83" i="27"/>
  <c r="J83" i="27" s="1"/>
  <c r="I82" i="27"/>
  <c r="J82" i="27" s="1"/>
  <c r="I81" i="27"/>
  <c r="J81" i="27" s="1"/>
  <c r="I80" i="27"/>
  <c r="J80" i="27" s="1"/>
  <c r="I79" i="27"/>
  <c r="H75" i="27"/>
  <c r="I59" i="27"/>
  <c r="J59" i="27" s="1"/>
  <c r="I58" i="27"/>
  <c r="J58" i="27" s="1"/>
  <c r="I57" i="27"/>
  <c r="J57" i="27" s="1"/>
  <c r="I56" i="27"/>
  <c r="J56" i="27" s="1"/>
  <c r="I55" i="27"/>
  <c r="H50" i="27"/>
  <c r="I49" i="27"/>
  <c r="J49" i="27" s="1"/>
  <c r="I48" i="27"/>
  <c r="J48" i="27" s="1"/>
  <c r="I47" i="27"/>
  <c r="J47" i="27" s="1"/>
  <c r="I46" i="27"/>
  <c r="J46" i="27" s="1"/>
  <c r="AF45" i="27"/>
  <c r="AE45" i="27"/>
  <c r="AD45" i="27"/>
  <c r="AC45" i="27"/>
  <c r="AB45" i="27"/>
  <c r="AA45" i="27"/>
  <c r="Z45" i="27"/>
  <c r="Y45" i="27"/>
  <c r="X45" i="27"/>
  <c r="W45" i="27"/>
  <c r="V45" i="27"/>
  <c r="U45" i="27"/>
  <c r="I45" i="27"/>
  <c r="J45" i="27" s="1"/>
  <c r="AF44" i="27"/>
  <c r="AE44" i="27"/>
  <c r="AD44" i="27"/>
  <c r="AC44" i="27"/>
  <c r="AB44" i="27"/>
  <c r="AA44" i="27"/>
  <c r="Z44" i="27"/>
  <c r="Y44" i="27"/>
  <c r="X44" i="27"/>
  <c r="W44" i="27"/>
  <c r="V44" i="27"/>
  <c r="U44" i="27"/>
  <c r="AF43" i="27"/>
  <c r="AE43" i="27"/>
  <c r="AD43" i="27"/>
  <c r="AC43" i="27"/>
  <c r="AB43" i="27"/>
  <c r="AA43" i="27"/>
  <c r="Z43" i="27"/>
  <c r="Y43" i="27"/>
  <c r="X43" i="27"/>
  <c r="W43" i="27"/>
  <c r="V43" i="27"/>
  <c r="U43" i="27"/>
  <c r="AF42" i="27"/>
  <c r="AE42" i="27"/>
  <c r="AD42" i="27"/>
  <c r="AC42" i="27"/>
  <c r="AB42" i="27"/>
  <c r="AA42" i="27"/>
  <c r="Z42" i="27"/>
  <c r="Y42" i="27"/>
  <c r="X42" i="27"/>
  <c r="W42" i="27"/>
  <c r="V42" i="27"/>
  <c r="U42" i="27"/>
  <c r="AF41" i="27"/>
  <c r="AE41" i="27"/>
  <c r="AD41" i="27"/>
  <c r="AC41" i="27"/>
  <c r="AB41" i="27"/>
  <c r="AA41" i="27"/>
  <c r="Z41" i="27"/>
  <c r="Y41" i="27"/>
  <c r="X41" i="27"/>
  <c r="W41" i="27"/>
  <c r="V41" i="27"/>
  <c r="U41" i="27"/>
  <c r="H41" i="27"/>
  <c r="AF40" i="27"/>
  <c r="AE40" i="27"/>
  <c r="AD40" i="27"/>
  <c r="AC40" i="27"/>
  <c r="AB40" i="27"/>
  <c r="AA40" i="27"/>
  <c r="Z40" i="27"/>
  <c r="Y40" i="27"/>
  <c r="X40" i="27"/>
  <c r="W40" i="27"/>
  <c r="V40" i="27"/>
  <c r="U40" i="27"/>
  <c r="AF39" i="27"/>
  <c r="AE39" i="27"/>
  <c r="AD39" i="27"/>
  <c r="AC39" i="27"/>
  <c r="AB39" i="27"/>
  <c r="AA39" i="27"/>
  <c r="Z39" i="27"/>
  <c r="Y39" i="27"/>
  <c r="X39" i="27"/>
  <c r="W39" i="27"/>
  <c r="V39" i="27"/>
  <c r="U39" i="27"/>
  <c r="AF38" i="27"/>
  <c r="AE38" i="27"/>
  <c r="AD38" i="27"/>
  <c r="AC38" i="27"/>
  <c r="AB38" i="27"/>
  <c r="AA38" i="27"/>
  <c r="Z38" i="27"/>
  <c r="Y38" i="27"/>
  <c r="X38" i="27"/>
  <c r="W38" i="27"/>
  <c r="V38" i="27"/>
  <c r="U38" i="27"/>
  <c r="AF37" i="27"/>
  <c r="AE37" i="27"/>
  <c r="AD37" i="27"/>
  <c r="AC37" i="27"/>
  <c r="AB37" i="27"/>
  <c r="AA37" i="27"/>
  <c r="Z37" i="27"/>
  <c r="Y37" i="27"/>
  <c r="X37" i="27"/>
  <c r="W37" i="27"/>
  <c r="V37" i="27"/>
  <c r="U37" i="27"/>
  <c r="AF36" i="27"/>
  <c r="AE36" i="27"/>
  <c r="AD36" i="27"/>
  <c r="AC36" i="27"/>
  <c r="AB36" i="27"/>
  <c r="AA36" i="27"/>
  <c r="Z36" i="27"/>
  <c r="Y36" i="27"/>
  <c r="X36" i="27"/>
  <c r="W36" i="27"/>
  <c r="V36" i="27"/>
  <c r="U36" i="27"/>
  <c r="AF35" i="27"/>
  <c r="AE35" i="27"/>
  <c r="AD35" i="27"/>
  <c r="AC35" i="27"/>
  <c r="AB35" i="27"/>
  <c r="AA35" i="27"/>
  <c r="Z35" i="27"/>
  <c r="Y35" i="27"/>
  <c r="X35" i="27"/>
  <c r="W35" i="27"/>
  <c r="V35" i="27"/>
  <c r="U35" i="27"/>
  <c r="AF34" i="27"/>
  <c r="AE34" i="27"/>
  <c r="AD34" i="27"/>
  <c r="AC34" i="27"/>
  <c r="AB34" i="27"/>
  <c r="AA34" i="27"/>
  <c r="Z34" i="27"/>
  <c r="Y34" i="27"/>
  <c r="X34" i="27"/>
  <c r="W34" i="27"/>
  <c r="V34" i="27"/>
  <c r="U34" i="27"/>
  <c r="AF33" i="27"/>
  <c r="AE33" i="27"/>
  <c r="AD33" i="27"/>
  <c r="AC33" i="27"/>
  <c r="AB33" i="27"/>
  <c r="AA33" i="27"/>
  <c r="Z33" i="27"/>
  <c r="Y33" i="27"/>
  <c r="X33" i="27"/>
  <c r="W33" i="27"/>
  <c r="V33" i="27"/>
  <c r="U33" i="27"/>
  <c r="AF32" i="27"/>
  <c r="AE32" i="27"/>
  <c r="AD32" i="27"/>
  <c r="AC32" i="27"/>
  <c r="AB32" i="27"/>
  <c r="AA32" i="27"/>
  <c r="Z32" i="27"/>
  <c r="Y32" i="27"/>
  <c r="X32" i="27"/>
  <c r="W32" i="27"/>
  <c r="V32" i="27"/>
  <c r="U32" i="27"/>
  <c r="AF31" i="27"/>
  <c r="AE31" i="27"/>
  <c r="AD31" i="27"/>
  <c r="AC31" i="27"/>
  <c r="AB31" i="27"/>
  <c r="AA31" i="27"/>
  <c r="Z31" i="27"/>
  <c r="Y31" i="27"/>
  <c r="X31" i="27"/>
  <c r="W31" i="27"/>
  <c r="V31" i="27"/>
  <c r="U31" i="27"/>
  <c r="AF30" i="27"/>
  <c r="AE30" i="27"/>
  <c r="AD30" i="27"/>
  <c r="AC30" i="27"/>
  <c r="AB30" i="27"/>
  <c r="AA30" i="27"/>
  <c r="Z30" i="27"/>
  <c r="Y30" i="27"/>
  <c r="X30" i="27"/>
  <c r="W30" i="27"/>
  <c r="V30" i="27"/>
  <c r="U30" i="27"/>
  <c r="AF29" i="27"/>
  <c r="AE29" i="27"/>
  <c r="AD29" i="27"/>
  <c r="AC29" i="27"/>
  <c r="AB29" i="27"/>
  <c r="AA29" i="27"/>
  <c r="Z29" i="27"/>
  <c r="Y29" i="27"/>
  <c r="X29" i="27"/>
  <c r="W29" i="27"/>
  <c r="V29" i="27"/>
  <c r="U29" i="27"/>
  <c r="AF28" i="27"/>
  <c r="AE28" i="27"/>
  <c r="AD28" i="27"/>
  <c r="AC28" i="27"/>
  <c r="AB28" i="27"/>
  <c r="AA28" i="27"/>
  <c r="Z28" i="27"/>
  <c r="Y28" i="27"/>
  <c r="X28" i="27"/>
  <c r="W28" i="27"/>
  <c r="V28" i="27"/>
  <c r="U28" i="27"/>
  <c r="AF27" i="27"/>
  <c r="AE27" i="27"/>
  <c r="AD27" i="27"/>
  <c r="AC27" i="27"/>
  <c r="AB27" i="27"/>
  <c r="AA27" i="27"/>
  <c r="Z27" i="27"/>
  <c r="Y27" i="27"/>
  <c r="X27" i="27"/>
  <c r="W27" i="27"/>
  <c r="V27" i="27"/>
  <c r="U27" i="27"/>
  <c r="AF26" i="27"/>
  <c r="AE26" i="27"/>
  <c r="AD26" i="27"/>
  <c r="AC26" i="27"/>
  <c r="AB26" i="27"/>
  <c r="AA26" i="27"/>
  <c r="Z26" i="27"/>
  <c r="Y26" i="27"/>
  <c r="X26" i="27"/>
  <c r="W26" i="27"/>
  <c r="V26" i="27"/>
  <c r="U26" i="27"/>
  <c r="AF25" i="27"/>
  <c r="AE25" i="27"/>
  <c r="AD25" i="27"/>
  <c r="AC25" i="27"/>
  <c r="AB25" i="27"/>
  <c r="AA25" i="27"/>
  <c r="Z25" i="27"/>
  <c r="Y25" i="27"/>
  <c r="X25" i="27"/>
  <c r="W25" i="27"/>
  <c r="V25" i="27"/>
  <c r="U25" i="27"/>
  <c r="I25" i="27"/>
  <c r="J25" i="27" s="1"/>
  <c r="AF24" i="27"/>
  <c r="AE24" i="27"/>
  <c r="AD24" i="27"/>
  <c r="AC24" i="27"/>
  <c r="AB24" i="27"/>
  <c r="AA24" i="27"/>
  <c r="Z24" i="27"/>
  <c r="Y24" i="27"/>
  <c r="X24" i="27"/>
  <c r="W24" i="27"/>
  <c r="V24" i="27"/>
  <c r="U24" i="27"/>
  <c r="I24" i="27"/>
  <c r="J24" i="27" s="1"/>
  <c r="AF23" i="27"/>
  <c r="AE23" i="27"/>
  <c r="AD23" i="27"/>
  <c r="AC23" i="27"/>
  <c r="AB23" i="27"/>
  <c r="AA23" i="27"/>
  <c r="Z23" i="27"/>
  <c r="Y23" i="27"/>
  <c r="X23" i="27"/>
  <c r="W23" i="27"/>
  <c r="V23" i="27"/>
  <c r="U23" i="27"/>
  <c r="I23" i="27"/>
  <c r="AF22" i="27"/>
  <c r="AE22" i="27"/>
  <c r="AD22" i="27"/>
  <c r="AC22" i="27"/>
  <c r="AB22" i="27"/>
  <c r="AA22" i="27"/>
  <c r="Z22" i="27"/>
  <c r="Y22" i="27"/>
  <c r="X22" i="27"/>
  <c r="W22" i="27"/>
  <c r="V22" i="27"/>
  <c r="U22" i="27"/>
  <c r="I22" i="27"/>
  <c r="J22" i="27" s="1"/>
  <c r="AF21" i="27"/>
  <c r="AE21" i="27"/>
  <c r="AD21" i="27"/>
  <c r="AC21" i="27"/>
  <c r="AB21" i="27"/>
  <c r="AA21" i="27"/>
  <c r="Z21" i="27"/>
  <c r="Y21" i="27"/>
  <c r="X21" i="27"/>
  <c r="W21" i="27"/>
  <c r="V21" i="27"/>
  <c r="U21" i="27"/>
  <c r="I21" i="27"/>
  <c r="J21" i="27" s="1"/>
  <c r="AF20" i="27"/>
  <c r="AE20" i="27"/>
  <c r="AD20" i="27"/>
  <c r="AC20" i="27"/>
  <c r="AB20" i="27"/>
  <c r="AA20" i="27"/>
  <c r="Z20" i="27"/>
  <c r="Y20" i="27"/>
  <c r="X20" i="27"/>
  <c r="W20" i="27"/>
  <c r="V20" i="27"/>
  <c r="U20" i="27"/>
  <c r="AF19" i="27"/>
  <c r="AE19" i="27"/>
  <c r="AD19" i="27"/>
  <c r="AC19" i="27"/>
  <c r="AB19" i="27"/>
  <c r="AA19" i="27"/>
  <c r="Z19" i="27"/>
  <c r="Y19" i="27"/>
  <c r="X19" i="27"/>
  <c r="W19" i="27"/>
  <c r="V19" i="27"/>
  <c r="U19" i="27"/>
  <c r="AF18" i="27"/>
  <c r="AE18" i="27"/>
  <c r="AD18" i="27"/>
  <c r="AC18" i="27"/>
  <c r="AB18" i="27"/>
  <c r="AA18" i="27"/>
  <c r="Z18" i="27"/>
  <c r="Y18" i="27"/>
  <c r="X18" i="27"/>
  <c r="W18" i="27"/>
  <c r="V18" i="27"/>
  <c r="U18" i="27"/>
  <c r="AF17" i="27"/>
  <c r="AE17" i="27"/>
  <c r="AD17" i="27"/>
  <c r="AC17" i="27"/>
  <c r="AB17" i="27"/>
  <c r="AA17" i="27"/>
  <c r="Z17" i="27"/>
  <c r="Y17" i="27"/>
  <c r="X17" i="27"/>
  <c r="W17" i="27"/>
  <c r="V17" i="27"/>
  <c r="U17" i="27"/>
  <c r="AF16" i="27"/>
  <c r="AE16" i="27"/>
  <c r="AD16" i="27"/>
  <c r="AC16" i="27"/>
  <c r="AB16" i="27"/>
  <c r="AA16" i="27"/>
  <c r="Z16" i="27"/>
  <c r="Y16" i="27"/>
  <c r="X16" i="27"/>
  <c r="W16" i="27"/>
  <c r="V16" i="27"/>
  <c r="U16" i="27"/>
  <c r="AF15" i="27"/>
  <c r="AE15" i="27"/>
  <c r="AD15" i="27"/>
  <c r="AC15" i="27"/>
  <c r="AB15" i="27"/>
  <c r="AA15" i="27"/>
  <c r="Z15" i="27"/>
  <c r="Y15" i="27"/>
  <c r="X15" i="27"/>
  <c r="W15" i="27"/>
  <c r="V15" i="27"/>
  <c r="U15" i="27"/>
  <c r="AF14" i="27"/>
  <c r="AE14" i="27"/>
  <c r="AD14" i="27"/>
  <c r="AC14" i="27"/>
  <c r="AB14" i="27"/>
  <c r="AA14" i="27"/>
  <c r="Z14" i="27"/>
  <c r="Y14" i="27"/>
  <c r="X14" i="27"/>
  <c r="W14" i="27"/>
  <c r="V14" i="27"/>
  <c r="U14" i="27"/>
  <c r="AF13" i="27"/>
  <c r="AE13" i="27"/>
  <c r="AD13" i="27"/>
  <c r="AC13" i="27"/>
  <c r="AB13" i="27"/>
  <c r="AA13" i="27"/>
  <c r="Z13" i="27"/>
  <c r="Y13" i="27"/>
  <c r="X13" i="27"/>
  <c r="W13" i="27"/>
  <c r="V13" i="27"/>
  <c r="U13" i="27"/>
  <c r="AF12" i="27"/>
  <c r="AE12" i="27"/>
  <c r="AD12" i="27"/>
  <c r="AC12" i="27"/>
  <c r="AB12" i="27"/>
  <c r="AA12" i="27"/>
  <c r="Z12" i="27"/>
  <c r="Y12" i="27"/>
  <c r="X12" i="27"/>
  <c r="W12" i="27"/>
  <c r="V12" i="27"/>
  <c r="U12" i="27"/>
  <c r="AF11" i="27"/>
  <c r="AE11" i="27"/>
  <c r="AD11" i="27"/>
  <c r="AC11" i="27"/>
  <c r="AB11" i="27"/>
  <c r="AA11" i="27"/>
  <c r="Z11" i="27"/>
  <c r="Y11" i="27"/>
  <c r="X11" i="27"/>
  <c r="W11" i="27"/>
  <c r="V11" i="27"/>
  <c r="U11" i="27"/>
  <c r="C11" i="27"/>
  <c r="AF10" i="27"/>
  <c r="AE10" i="27"/>
  <c r="AD10" i="27"/>
  <c r="AC10" i="27"/>
  <c r="AB10" i="27"/>
  <c r="AA10" i="27"/>
  <c r="Z10" i="27"/>
  <c r="Y10" i="27"/>
  <c r="X10" i="27"/>
  <c r="W10" i="27"/>
  <c r="V10" i="27"/>
  <c r="U10" i="27"/>
  <c r="C10" i="27"/>
  <c r="AF9" i="27"/>
  <c r="AE9" i="27"/>
  <c r="AD9" i="27"/>
  <c r="AC9" i="27"/>
  <c r="AB9" i="27"/>
  <c r="AA9" i="27"/>
  <c r="Z9" i="27"/>
  <c r="Y9" i="27"/>
  <c r="X9" i="27"/>
  <c r="W9" i="27"/>
  <c r="V9" i="27"/>
  <c r="U9" i="27"/>
  <c r="C9" i="27"/>
  <c r="AF8" i="27"/>
  <c r="AE8" i="27"/>
  <c r="AD8" i="27"/>
  <c r="AC8" i="27"/>
  <c r="AB8" i="27"/>
  <c r="AA8" i="27"/>
  <c r="Z8" i="27"/>
  <c r="Y8" i="27"/>
  <c r="X8" i="27"/>
  <c r="W8" i="27"/>
  <c r="V8" i="27"/>
  <c r="U8" i="27"/>
  <c r="C8" i="27"/>
  <c r="AF7" i="27"/>
  <c r="AE7" i="27"/>
  <c r="AD7" i="27"/>
  <c r="AC7" i="27"/>
  <c r="AB7" i="27"/>
  <c r="AA7" i="27"/>
  <c r="Z7" i="27"/>
  <c r="Y7" i="27"/>
  <c r="X7" i="27"/>
  <c r="W7" i="27"/>
  <c r="V7" i="27"/>
  <c r="U7" i="27"/>
  <c r="C7" i="27"/>
  <c r="AF6" i="27"/>
  <c r="AE6" i="27"/>
  <c r="AD6" i="27"/>
  <c r="AC6" i="27"/>
  <c r="AB6" i="27"/>
  <c r="AA6" i="27"/>
  <c r="Z6" i="27"/>
  <c r="Y6" i="27"/>
  <c r="X6" i="27"/>
  <c r="W6" i="27"/>
  <c r="V6" i="27"/>
  <c r="U6" i="27"/>
  <c r="AF5" i="27"/>
  <c r="AE5" i="27"/>
  <c r="AD5" i="27"/>
  <c r="AC5" i="27"/>
  <c r="AB5" i="27"/>
  <c r="AA5" i="27"/>
  <c r="Z5" i="27"/>
  <c r="Y5" i="27"/>
  <c r="X5" i="27"/>
  <c r="W5" i="27"/>
  <c r="V5" i="27"/>
  <c r="U5" i="27"/>
  <c r="AF4" i="27"/>
  <c r="AE4" i="27"/>
  <c r="AD4" i="27"/>
  <c r="AC4" i="27"/>
  <c r="AB4" i="27"/>
  <c r="AA4" i="27"/>
  <c r="Z4" i="27"/>
  <c r="Y4" i="27"/>
  <c r="X4" i="27"/>
  <c r="W4" i="27"/>
  <c r="V4" i="27"/>
  <c r="U4" i="27"/>
  <c r="AF3" i="27"/>
  <c r="AE3" i="27"/>
  <c r="AD3" i="27"/>
  <c r="AC3" i="27"/>
  <c r="AB3" i="27"/>
  <c r="AA3" i="27"/>
  <c r="Z3" i="27"/>
  <c r="Y3" i="27"/>
  <c r="X3" i="27"/>
  <c r="W3" i="27"/>
  <c r="V3" i="27"/>
  <c r="U3" i="27"/>
  <c r="C224" i="26"/>
  <c r="A224" i="26"/>
  <c r="H220" i="26"/>
  <c r="I219" i="26"/>
  <c r="J219" i="26" s="1"/>
  <c r="I218" i="26"/>
  <c r="I217" i="26"/>
  <c r="J217" i="26" s="1"/>
  <c r="I216" i="26"/>
  <c r="J216" i="26" s="1"/>
  <c r="I215" i="26"/>
  <c r="J215" i="26" s="1"/>
  <c r="H211" i="26"/>
  <c r="I195" i="26"/>
  <c r="J195" i="26" s="1"/>
  <c r="I194" i="26"/>
  <c r="J194" i="26" s="1"/>
  <c r="I193" i="26"/>
  <c r="J193" i="26" s="1"/>
  <c r="I192" i="26"/>
  <c r="J192" i="26" s="1"/>
  <c r="I191" i="26"/>
  <c r="J191" i="26" s="1"/>
  <c r="H186" i="26"/>
  <c r="I185" i="26"/>
  <c r="J185" i="26" s="1"/>
  <c r="I184" i="26"/>
  <c r="J184" i="26" s="1"/>
  <c r="I183" i="26"/>
  <c r="J183" i="26" s="1"/>
  <c r="I182" i="26"/>
  <c r="J182" i="26" s="1"/>
  <c r="I181" i="26"/>
  <c r="H177" i="26"/>
  <c r="I161" i="26"/>
  <c r="J161" i="26" s="1"/>
  <c r="I160" i="26"/>
  <c r="J160" i="26" s="1"/>
  <c r="I159" i="26"/>
  <c r="J159" i="26" s="1"/>
  <c r="I158" i="26"/>
  <c r="J158" i="26" s="1"/>
  <c r="I157" i="26"/>
  <c r="H152" i="26"/>
  <c r="I151" i="26"/>
  <c r="J151" i="26" s="1"/>
  <c r="I150" i="26"/>
  <c r="J150" i="26" s="1"/>
  <c r="I149" i="26"/>
  <c r="J149" i="26" s="1"/>
  <c r="I148" i="26"/>
  <c r="J148" i="26" s="1"/>
  <c r="I147" i="26"/>
  <c r="J147" i="26" s="1"/>
  <c r="H143" i="26"/>
  <c r="I127" i="26"/>
  <c r="J127" i="26" s="1"/>
  <c r="I126" i="26"/>
  <c r="J126" i="26" s="1"/>
  <c r="I125" i="26"/>
  <c r="I124" i="26"/>
  <c r="J124" i="26" s="1"/>
  <c r="I123" i="26"/>
  <c r="J123" i="26" s="1"/>
  <c r="H118" i="26"/>
  <c r="I117" i="26"/>
  <c r="J117" i="26" s="1"/>
  <c r="I116" i="26"/>
  <c r="I115" i="26"/>
  <c r="J115" i="26" s="1"/>
  <c r="I114" i="26"/>
  <c r="J114" i="26" s="1"/>
  <c r="I113" i="26"/>
  <c r="J113" i="26" s="1"/>
  <c r="H109" i="26"/>
  <c r="I93" i="26"/>
  <c r="J93" i="26" s="1"/>
  <c r="I92" i="26"/>
  <c r="J92" i="26" s="1"/>
  <c r="I91" i="26"/>
  <c r="J91" i="26" s="1"/>
  <c r="I90" i="26"/>
  <c r="J90" i="26" s="1"/>
  <c r="I89" i="26"/>
  <c r="J89" i="26" s="1"/>
  <c r="H84" i="26"/>
  <c r="I83" i="26"/>
  <c r="J83" i="26" s="1"/>
  <c r="I82" i="26"/>
  <c r="J82" i="26" s="1"/>
  <c r="I81" i="26"/>
  <c r="J81" i="26" s="1"/>
  <c r="I80" i="26"/>
  <c r="J80" i="26" s="1"/>
  <c r="I79" i="26"/>
  <c r="H75" i="26"/>
  <c r="I59" i="26"/>
  <c r="J59" i="26" s="1"/>
  <c r="I58" i="26"/>
  <c r="J58" i="26" s="1"/>
  <c r="I57" i="26"/>
  <c r="J57" i="26" s="1"/>
  <c r="I56" i="26"/>
  <c r="J56" i="26" s="1"/>
  <c r="I55" i="26"/>
  <c r="H50" i="26"/>
  <c r="I49" i="26"/>
  <c r="J49" i="26" s="1"/>
  <c r="I48" i="26"/>
  <c r="J48" i="26" s="1"/>
  <c r="I47" i="26"/>
  <c r="J47" i="26" s="1"/>
  <c r="I46" i="26"/>
  <c r="J46" i="26" s="1"/>
  <c r="AF45" i="26"/>
  <c r="AE45" i="26"/>
  <c r="AD45" i="26"/>
  <c r="AC45" i="26"/>
  <c r="AB45" i="26"/>
  <c r="AA45" i="26"/>
  <c r="Z45" i="26"/>
  <c r="Y45" i="26"/>
  <c r="X45" i="26"/>
  <c r="W45" i="26"/>
  <c r="V45" i="26"/>
  <c r="U45" i="26"/>
  <c r="I45" i="26"/>
  <c r="AF44" i="26"/>
  <c r="AE44" i="26"/>
  <c r="AD44" i="26"/>
  <c r="AC44" i="26"/>
  <c r="AB44" i="26"/>
  <c r="AA44" i="26"/>
  <c r="Z44" i="26"/>
  <c r="Y44" i="26"/>
  <c r="X44" i="26"/>
  <c r="W44" i="26"/>
  <c r="V44" i="26"/>
  <c r="U44" i="26"/>
  <c r="AF43" i="26"/>
  <c r="AE43" i="26"/>
  <c r="AD43" i="26"/>
  <c r="AC43" i="26"/>
  <c r="AB43" i="26"/>
  <c r="AA43" i="26"/>
  <c r="Z43" i="26"/>
  <c r="Y43" i="26"/>
  <c r="X43" i="26"/>
  <c r="W43" i="26"/>
  <c r="V43" i="26"/>
  <c r="U43" i="26"/>
  <c r="AF42" i="26"/>
  <c r="AE42" i="26"/>
  <c r="AD42" i="26"/>
  <c r="AC42" i="26"/>
  <c r="AB42" i="26"/>
  <c r="AA42" i="26"/>
  <c r="Z42" i="26"/>
  <c r="Y42" i="26"/>
  <c r="X42" i="26"/>
  <c r="W42" i="26"/>
  <c r="V42" i="26"/>
  <c r="U42" i="26"/>
  <c r="AF41" i="26"/>
  <c r="AE41" i="26"/>
  <c r="AD41" i="26"/>
  <c r="AC41" i="26"/>
  <c r="AB41" i="26"/>
  <c r="AA41" i="26"/>
  <c r="Z41" i="26"/>
  <c r="Y41" i="26"/>
  <c r="X41" i="26"/>
  <c r="W41" i="26"/>
  <c r="V41" i="26"/>
  <c r="U41" i="26"/>
  <c r="H41" i="26"/>
  <c r="AF40" i="26"/>
  <c r="AE40" i="26"/>
  <c r="AD40" i="26"/>
  <c r="AC40" i="26"/>
  <c r="AB40" i="26"/>
  <c r="AA40" i="26"/>
  <c r="Z40" i="26"/>
  <c r="Y40" i="26"/>
  <c r="X40" i="26"/>
  <c r="W40" i="26"/>
  <c r="V40" i="26"/>
  <c r="U40" i="26"/>
  <c r="AF39" i="26"/>
  <c r="AE39" i="26"/>
  <c r="AD39" i="26"/>
  <c r="AC39" i="26"/>
  <c r="AB39" i="26"/>
  <c r="AA39" i="26"/>
  <c r="Z39" i="26"/>
  <c r="Y39" i="26"/>
  <c r="X39" i="26"/>
  <c r="W39" i="26"/>
  <c r="V39" i="26"/>
  <c r="U39" i="26"/>
  <c r="AF38" i="26"/>
  <c r="AE38" i="26"/>
  <c r="AD38" i="26"/>
  <c r="AC38" i="26"/>
  <c r="AB38" i="26"/>
  <c r="AA38" i="26"/>
  <c r="Z38" i="26"/>
  <c r="Y38" i="26"/>
  <c r="X38" i="26"/>
  <c r="W38" i="26"/>
  <c r="V38" i="26"/>
  <c r="U38" i="26"/>
  <c r="AF37" i="26"/>
  <c r="AE37" i="26"/>
  <c r="AD37" i="26"/>
  <c r="AC37" i="26"/>
  <c r="AB37" i="26"/>
  <c r="AA37" i="26"/>
  <c r="Z37" i="26"/>
  <c r="Y37" i="26"/>
  <c r="X37" i="26"/>
  <c r="W37" i="26"/>
  <c r="V37" i="26"/>
  <c r="U37" i="26"/>
  <c r="AF36" i="26"/>
  <c r="AE36" i="26"/>
  <c r="AD36" i="26"/>
  <c r="AC36" i="26"/>
  <c r="AB36" i="26"/>
  <c r="AA36" i="26"/>
  <c r="Z36" i="26"/>
  <c r="Y36" i="26"/>
  <c r="X36" i="26"/>
  <c r="W36" i="26"/>
  <c r="V36" i="26"/>
  <c r="U36" i="26"/>
  <c r="AF35" i="26"/>
  <c r="AE35" i="26"/>
  <c r="AD35" i="26"/>
  <c r="AC35" i="26"/>
  <c r="AB35" i="26"/>
  <c r="AA35" i="26"/>
  <c r="Z35" i="26"/>
  <c r="Y35" i="26"/>
  <c r="X35" i="26"/>
  <c r="W35" i="26"/>
  <c r="V35" i="26"/>
  <c r="U35" i="26"/>
  <c r="AF34" i="26"/>
  <c r="AE34" i="26"/>
  <c r="AD34" i="26"/>
  <c r="AC34" i="26"/>
  <c r="AB34" i="26"/>
  <c r="AA34" i="26"/>
  <c r="Z34" i="26"/>
  <c r="Y34" i="26"/>
  <c r="X34" i="26"/>
  <c r="W34" i="26"/>
  <c r="V34" i="26"/>
  <c r="U34" i="26"/>
  <c r="AF33" i="26"/>
  <c r="AE33" i="26"/>
  <c r="AD33" i="26"/>
  <c r="AC33" i="26"/>
  <c r="AB33" i="26"/>
  <c r="AA33" i="26"/>
  <c r="Z33" i="26"/>
  <c r="Y33" i="26"/>
  <c r="X33" i="26"/>
  <c r="W33" i="26"/>
  <c r="V33" i="26"/>
  <c r="U33" i="26"/>
  <c r="AF32" i="26"/>
  <c r="AE32" i="26"/>
  <c r="AD32" i="26"/>
  <c r="AC32" i="26"/>
  <c r="AB32" i="26"/>
  <c r="AA32" i="26"/>
  <c r="Z32" i="26"/>
  <c r="Y32" i="26"/>
  <c r="X32" i="26"/>
  <c r="W32" i="26"/>
  <c r="V32" i="26"/>
  <c r="U32" i="26"/>
  <c r="AF31" i="26"/>
  <c r="AE31" i="26"/>
  <c r="AD31" i="26"/>
  <c r="AC31" i="26"/>
  <c r="AB31" i="26"/>
  <c r="AA31" i="26"/>
  <c r="Z31" i="26"/>
  <c r="Y31" i="26"/>
  <c r="X31" i="26"/>
  <c r="W31" i="26"/>
  <c r="V31" i="26"/>
  <c r="U31" i="26"/>
  <c r="AF30" i="26"/>
  <c r="AE30" i="26"/>
  <c r="AD30" i="26"/>
  <c r="AC30" i="26"/>
  <c r="AB30" i="26"/>
  <c r="AA30" i="26"/>
  <c r="Z30" i="26"/>
  <c r="Y30" i="26"/>
  <c r="X30" i="26"/>
  <c r="W30" i="26"/>
  <c r="V30" i="26"/>
  <c r="U30" i="26"/>
  <c r="AF29" i="26"/>
  <c r="AE29" i="26"/>
  <c r="AD29" i="26"/>
  <c r="AC29" i="26"/>
  <c r="AB29" i="26"/>
  <c r="AA29" i="26"/>
  <c r="Z29" i="26"/>
  <c r="Y29" i="26"/>
  <c r="X29" i="26"/>
  <c r="W29" i="26"/>
  <c r="V29" i="26"/>
  <c r="U29" i="26"/>
  <c r="AF28" i="26"/>
  <c r="AE28" i="26"/>
  <c r="AD28" i="26"/>
  <c r="AC28" i="26"/>
  <c r="AB28" i="26"/>
  <c r="AA28" i="26"/>
  <c r="Z28" i="26"/>
  <c r="Y28" i="26"/>
  <c r="X28" i="26"/>
  <c r="W28" i="26"/>
  <c r="V28" i="26"/>
  <c r="U28" i="26"/>
  <c r="AF27" i="26"/>
  <c r="AE27" i="26"/>
  <c r="AD27" i="26"/>
  <c r="AC27" i="26"/>
  <c r="AB27" i="26"/>
  <c r="AA27" i="26"/>
  <c r="Z27" i="26"/>
  <c r="Y27" i="26"/>
  <c r="X27" i="26"/>
  <c r="W27" i="26"/>
  <c r="V27" i="26"/>
  <c r="U27" i="26"/>
  <c r="AF26" i="26"/>
  <c r="AE26" i="26"/>
  <c r="AD26" i="26"/>
  <c r="AC26" i="26"/>
  <c r="AB26" i="26"/>
  <c r="AA26" i="26"/>
  <c r="Z26" i="26"/>
  <c r="Y26" i="26"/>
  <c r="X26" i="26"/>
  <c r="W26" i="26"/>
  <c r="V26" i="26"/>
  <c r="U26" i="26"/>
  <c r="AF25" i="26"/>
  <c r="AE25" i="26"/>
  <c r="AD25" i="26"/>
  <c r="AC25" i="26"/>
  <c r="AB25" i="26"/>
  <c r="AA25" i="26"/>
  <c r="Z25" i="26"/>
  <c r="Y25" i="26"/>
  <c r="X25" i="26"/>
  <c r="W25" i="26"/>
  <c r="V25" i="26"/>
  <c r="U25" i="26"/>
  <c r="I25" i="26"/>
  <c r="J25" i="26" s="1"/>
  <c r="AF24" i="26"/>
  <c r="AE24" i="26"/>
  <c r="AD24" i="26"/>
  <c r="AC24" i="26"/>
  <c r="AB24" i="26"/>
  <c r="AA24" i="26"/>
  <c r="Z24" i="26"/>
  <c r="Y24" i="26"/>
  <c r="X24" i="26"/>
  <c r="W24" i="26"/>
  <c r="V24" i="26"/>
  <c r="U24" i="26"/>
  <c r="I24" i="26"/>
  <c r="J24" i="26" s="1"/>
  <c r="AF23" i="26"/>
  <c r="AE23" i="26"/>
  <c r="AD23" i="26"/>
  <c r="AC23" i="26"/>
  <c r="AB23" i="26"/>
  <c r="AA23" i="26"/>
  <c r="Z23" i="26"/>
  <c r="Y23" i="26"/>
  <c r="X23" i="26"/>
  <c r="W23" i="26"/>
  <c r="V23" i="26"/>
  <c r="U23" i="26"/>
  <c r="I23" i="26"/>
  <c r="J23" i="26" s="1"/>
  <c r="AF22" i="26"/>
  <c r="AE22" i="26"/>
  <c r="AD22" i="26"/>
  <c r="AC22" i="26"/>
  <c r="AB22" i="26"/>
  <c r="AA22" i="26"/>
  <c r="Z22" i="26"/>
  <c r="Y22" i="26"/>
  <c r="X22" i="26"/>
  <c r="W22" i="26"/>
  <c r="V22" i="26"/>
  <c r="U22" i="26"/>
  <c r="I22" i="26"/>
  <c r="J22" i="26" s="1"/>
  <c r="AF21" i="26"/>
  <c r="AE21" i="26"/>
  <c r="AD21" i="26"/>
  <c r="AC21" i="26"/>
  <c r="AB21" i="26"/>
  <c r="AA21" i="26"/>
  <c r="Z21" i="26"/>
  <c r="Y21" i="26"/>
  <c r="X21" i="26"/>
  <c r="W21" i="26"/>
  <c r="V21" i="26"/>
  <c r="U21" i="26"/>
  <c r="I21" i="26"/>
  <c r="J21" i="26" s="1"/>
  <c r="AF20" i="26"/>
  <c r="AE20" i="26"/>
  <c r="AD20" i="26"/>
  <c r="AC20" i="26"/>
  <c r="AB20" i="26"/>
  <c r="AA20" i="26"/>
  <c r="Z20" i="26"/>
  <c r="Y20" i="26"/>
  <c r="X20" i="26"/>
  <c r="W20" i="26"/>
  <c r="V20" i="26"/>
  <c r="U20" i="26"/>
  <c r="AF19" i="26"/>
  <c r="AE19" i="26"/>
  <c r="AD19" i="26"/>
  <c r="AC19" i="26"/>
  <c r="AB19" i="26"/>
  <c r="AA19" i="26"/>
  <c r="Z19" i="26"/>
  <c r="Y19" i="26"/>
  <c r="X19" i="26"/>
  <c r="W19" i="26"/>
  <c r="V19" i="26"/>
  <c r="U19" i="26"/>
  <c r="AF18" i="26"/>
  <c r="AE18" i="26"/>
  <c r="AD18" i="26"/>
  <c r="AC18" i="26"/>
  <c r="AB18" i="26"/>
  <c r="AA18" i="26"/>
  <c r="Z18" i="26"/>
  <c r="Y18" i="26"/>
  <c r="X18" i="26"/>
  <c r="W18" i="26"/>
  <c r="V18" i="26"/>
  <c r="U18" i="26"/>
  <c r="AF17" i="26"/>
  <c r="AE17" i="26"/>
  <c r="AD17" i="26"/>
  <c r="AC17" i="26"/>
  <c r="AB17" i="26"/>
  <c r="AA17" i="26"/>
  <c r="Z17" i="26"/>
  <c r="Y17" i="26"/>
  <c r="X17" i="26"/>
  <c r="W17" i="26"/>
  <c r="V17" i="26"/>
  <c r="U17" i="26"/>
  <c r="AF16" i="26"/>
  <c r="AE16" i="26"/>
  <c r="AD16" i="26"/>
  <c r="AC16" i="26"/>
  <c r="AB16" i="26"/>
  <c r="AA16" i="26"/>
  <c r="Z16" i="26"/>
  <c r="Y16" i="26"/>
  <c r="X16" i="26"/>
  <c r="W16" i="26"/>
  <c r="V16" i="26"/>
  <c r="U16" i="26"/>
  <c r="AF15" i="26"/>
  <c r="AE15" i="26"/>
  <c r="AD15" i="26"/>
  <c r="AC15" i="26"/>
  <c r="AB15" i="26"/>
  <c r="AA15" i="26"/>
  <c r="Z15" i="26"/>
  <c r="Y15" i="26"/>
  <c r="X15" i="26"/>
  <c r="W15" i="26"/>
  <c r="V15" i="26"/>
  <c r="U15" i="26"/>
  <c r="AF14" i="26"/>
  <c r="AE14" i="26"/>
  <c r="AD14" i="26"/>
  <c r="AC14" i="26"/>
  <c r="AB14" i="26"/>
  <c r="AA14" i="26"/>
  <c r="Z14" i="26"/>
  <c r="Y14" i="26"/>
  <c r="X14" i="26"/>
  <c r="W14" i="26"/>
  <c r="V14" i="26"/>
  <c r="U14" i="26"/>
  <c r="AF13" i="26"/>
  <c r="AE13" i="26"/>
  <c r="AD13" i="26"/>
  <c r="AC13" i="26"/>
  <c r="AB13" i="26"/>
  <c r="AA13" i="26"/>
  <c r="Z13" i="26"/>
  <c r="Y13" i="26"/>
  <c r="X13" i="26"/>
  <c r="W13" i="26"/>
  <c r="V13" i="26"/>
  <c r="U13" i="26"/>
  <c r="AF12" i="26"/>
  <c r="AE12" i="26"/>
  <c r="AD12" i="26"/>
  <c r="AC12" i="26"/>
  <c r="AB12" i="26"/>
  <c r="AA12" i="26"/>
  <c r="Z12" i="26"/>
  <c r="Y12" i="26"/>
  <c r="X12" i="26"/>
  <c r="W12" i="26"/>
  <c r="V12" i="26"/>
  <c r="U12" i="26"/>
  <c r="AF11" i="26"/>
  <c r="AE11" i="26"/>
  <c r="AD11" i="26"/>
  <c r="AC11" i="26"/>
  <c r="AB11" i="26"/>
  <c r="AA11" i="26"/>
  <c r="Z11" i="26"/>
  <c r="Y11" i="26"/>
  <c r="X11" i="26"/>
  <c r="W11" i="26"/>
  <c r="V11" i="26"/>
  <c r="U11" i="26"/>
  <c r="C11" i="26"/>
  <c r="AF10" i="26"/>
  <c r="AE10" i="26"/>
  <c r="AD10" i="26"/>
  <c r="AC10" i="26"/>
  <c r="AB10" i="26"/>
  <c r="AA10" i="26"/>
  <c r="Z10" i="26"/>
  <c r="Y10" i="26"/>
  <c r="X10" i="26"/>
  <c r="W10" i="26"/>
  <c r="V10" i="26"/>
  <c r="U10" i="26"/>
  <c r="C10" i="26"/>
  <c r="AF9" i="26"/>
  <c r="AE9" i="26"/>
  <c r="AD9" i="26"/>
  <c r="AC9" i="26"/>
  <c r="AB9" i="26"/>
  <c r="AA9" i="26"/>
  <c r="Z9" i="26"/>
  <c r="Y9" i="26"/>
  <c r="X9" i="26"/>
  <c r="W9" i="26"/>
  <c r="V9" i="26"/>
  <c r="U9" i="26"/>
  <c r="C9" i="26"/>
  <c r="AF8" i="26"/>
  <c r="AE8" i="26"/>
  <c r="AD8" i="26"/>
  <c r="AC8" i="26"/>
  <c r="AB8" i="26"/>
  <c r="AA8" i="26"/>
  <c r="Z8" i="26"/>
  <c r="Y8" i="26"/>
  <c r="X8" i="26"/>
  <c r="W8" i="26"/>
  <c r="V8" i="26"/>
  <c r="U8" i="26"/>
  <c r="C8" i="26"/>
  <c r="AF7" i="26"/>
  <c r="AE7" i="26"/>
  <c r="AD7" i="26"/>
  <c r="AC7" i="26"/>
  <c r="AB7" i="26"/>
  <c r="AA7" i="26"/>
  <c r="Z7" i="26"/>
  <c r="Y7" i="26"/>
  <c r="X7" i="26"/>
  <c r="W7" i="26"/>
  <c r="V7" i="26"/>
  <c r="U7" i="26"/>
  <c r="C7" i="26"/>
  <c r="AF6" i="26"/>
  <c r="AE6" i="26"/>
  <c r="AD6" i="26"/>
  <c r="AC6" i="26"/>
  <c r="AB6" i="26"/>
  <c r="AA6" i="26"/>
  <c r="Z6" i="26"/>
  <c r="Y6" i="26"/>
  <c r="X6" i="26"/>
  <c r="W6" i="26"/>
  <c r="V6" i="26"/>
  <c r="U6" i="26"/>
  <c r="AF5" i="26"/>
  <c r="AE5" i="26"/>
  <c r="AD5" i="26"/>
  <c r="AC5" i="26"/>
  <c r="AB5" i="26"/>
  <c r="AA5" i="26"/>
  <c r="Z5" i="26"/>
  <c r="Y5" i="26"/>
  <c r="X5" i="26"/>
  <c r="W5" i="26"/>
  <c r="V5" i="26"/>
  <c r="U5" i="26"/>
  <c r="AF4" i="26"/>
  <c r="AE4" i="26"/>
  <c r="AD4" i="26"/>
  <c r="AC4" i="26"/>
  <c r="AB4" i="26"/>
  <c r="AA4" i="26"/>
  <c r="Z4" i="26"/>
  <c r="Y4" i="26"/>
  <c r="X4" i="26"/>
  <c r="W4" i="26"/>
  <c r="V4" i="26"/>
  <c r="U4" i="26"/>
  <c r="AF3" i="26"/>
  <c r="AE3" i="26"/>
  <c r="AD3" i="26"/>
  <c r="AC3" i="26"/>
  <c r="AB3" i="26"/>
  <c r="AA3" i="26"/>
  <c r="Z3" i="26"/>
  <c r="Y3" i="26"/>
  <c r="X3" i="26"/>
  <c r="W3" i="26"/>
  <c r="V3" i="26"/>
  <c r="U3" i="26"/>
  <c r="C224" i="25"/>
  <c r="A224" i="25"/>
  <c r="H220" i="25"/>
  <c r="I219" i="25"/>
  <c r="J219" i="25" s="1"/>
  <c r="I218" i="25"/>
  <c r="J218" i="25" s="1"/>
  <c r="I217" i="25"/>
  <c r="J217" i="25" s="1"/>
  <c r="I216" i="25"/>
  <c r="J216" i="25" s="1"/>
  <c r="I215" i="25"/>
  <c r="J215" i="25" s="1"/>
  <c r="H211" i="25"/>
  <c r="I195" i="25"/>
  <c r="J195" i="25" s="1"/>
  <c r="I194" i="25"/>
  <c r="J194" i="25" s="1"/>
  <c r="I193" i="25"/>
  <c r="J193" i="25" s="1"/>
  <c r="I192" i="25"/>
  <c r="J192" i="25" s="1"/>
  <c r="I191" i="25"/>
  <c r="J191" i="25" s="1"/>
  <c r="H186" i="25"/>
  <c r="I185" i="25"/>
  <c r="J185" i="25" s="1"/>
  <c r="I184" i="25"/>
  <c r="J184" i="25" s="1"/>
  <c r="I183" i="25"/>
  <c r="J183" i="25" s="1"/>
  <c r="I182" i="25"/>
  <c r="J182" i="25" s="1"/>
  <c r="I181" i="25"/>
  <c r="H177" i="25"/>
  <c r="I161" i="25"/>
  <c r="J161" i="25" s="1"/>
  <c r="I160" i="25"/>
  <c r="J160" i="25" s="1"/>
  <c r="I159" i="25"/>
  <c r="J159" i="25" s="1"/>
  <c r="I158" i="25"/>
  <c r="J158" i="25" s="1"/>
  <c r="I157" i="25"/>
  <c r="J157" i="25" s="1"/>
  <c r="H152" i="25"/>
  <c r="I151" i="25"/>
  <c r="J151" i="25" s="1"/>
  <c r="I150" i="25"/>
  <c r="I149" i="25"/>
  <c r="J149" i="25" s="1"/>
  <c r="I148" i="25"/>
  <c r="J148" i="25" s="1"/>
  <c r="I147" i="25"/>
  <c r="J147" i="25" s="1"/>
  <c r="H143" i="25"/>
  <c r="I127" i="25"/>
  <c r="J127" i="25" s="1"/>
  <c r="I126" i="25"/>
  <c r="J126" i="25" s="1"/>
  <c r="I125" i="25"/>
  <c r="J125" i="25" s="1"/>
  <c r="I124" i="25"/>
  <c r="J124" i="25" s="1"/>
  <c r="I123" i="25"/>
  <c r="J123" i="25" s="1"/>
  <c r="H118" i="25"/>
  <c r="I117" i="25"/>
  <c r="J117" i="25" s="1"/>
  <c r="I116" i="25"/>
  <c r="J116" i="25" s="1"/>
  <c r="I115" i="25"/>
  <c r="J115" i="25" s="1"/>
  <c r="I114" i="25"/>
  <c r="J114" i="25" s="1"/>
  <c r="I113" i="25"/>
  <c r="J113" i="25" s="1"/>
  <c r="H109" i="25"/>
  <c r="I93" i="25"/>
  <c r="J93" i="25" s="1"/>
  <c r="I92" i="25"/>
  <c r="J92" i="25" s="1"/>
  <c r="I91" i="25"/>
  <c r="J91" i="25" s="1"/>
  <c r="I90" i="25"/>
  <c r="J90" i="25" s="1"/>
  <c r="I89" i="25"/>
  <c r="J89" i="25" s="1"/>
  <c r="H84" i="25"/>
  <c r="I83" i="25"/>
  <c r="J83" i="25" s="1"/>
  <c r="I82" i="25"/>
  <c r="J82" i="25" s="1"/>
  <c r="I81" i="25"/>
  <c r="J81" i="25" s="1"/>
  <c r="I80" i="25"/>
  <c r="J80" i="25" s="1"/>
  <c r="I79" i="25"/>
  <c r="J79" i="25" s="1"/>
  <c r="H75" i="25"/>
  <c r="I59" i="25"/>
  <c r="J59" i="25" s="1"/>
  <c r="I58" i="25"/>
  <c r="J58" i="25" s="1"/>
  <c r="I57" i="25"/>
  <c r="J57" i="25" s="1"/>
  <c r="I56" i="25"/>
  <c r="J56" i="25" s="1"/>
  <c r="I55" i="25"/>
  <c r="H50" i="25"/>
  <c r="I49" i="25"/>
  <c r="J49" i="25" s="1"/>
  <c r="I48" i="25"/>
  <c r="J48" i="25" s="1"/>
  <c r="I47" i="25"/>
  <c r="J47" i="25" s="1"/>
  <c r="I46" i="25"/>
  <c r="J46" i="25" s="1"/>
  <c r="AF45" i="25"/>
  <c r="AE45" i="25"/>
  <c r="AD45" i="25"/>
  <c r="AC45" i="25"/>
  <c r="AB45" i="25"/>
  <c r="AA45" i="25"/>
  <c r="Z45" i="25"/>
  <c r="Y45" i="25"/>
  <c r="X45" i="25"/>
  <c r="W45" i="25"/>
  <c r="V45" i="25"/>
  <c r="U45" i="25"/>
  <c r="I45" i="25"/>
  <c r="J45" i="25" s="1"/>
  <c r="AF44" i="25"/>
  <c r="AE44" i="25"/>
  <c r="AD44" i="25"/>
  <c r="AC44" i="25"/>
  <c r="AB44" i="25"/>
  <c r="AA44" i="25"/>
  <c r="Z44" i="25"/>
  <c r="Y44" i="25"/>
  <c r="X44" i="25"/>
  <c r="W44" i="25"/>
  <c r="V44" i="25"/>
  <c r="U44" i="25"/>
  <c r="AF43" i="25"/>
  <c r="AE43" i="25"/>
  <c r="AD43" i="25"/>
  <c r="AC43" i="25"/>
  <c r="AB43" i="25"/>
  <c r="AA43" i="25"/>
  <c r="Z43" i="25"/>
  <c r="Y43" i="25"/>
  <c r="X43" i="25"/>
  <c r="W43" i="25"/>
  <c r="V43" i="25"/>
  <c r="U43" i="25"/>
  <c r="AF42" i="25"/>
  <c r="AE42" i="25"/>
  <c r="AD42" i="25"/>
  <c r="AC42" i="25"/>
  <c r="AB42" i="25"/>
  <c r="AA42" i="25"/>
  <c r="Z42" i="25"/>
  <c r="Y42" i="25"/>
  <c r="X42" i="25"/>
  <c r="W42" i="25"/>
  <c r="V42" i="25"/>
  <c r="U42" i="25"/>
  <c r="AF41" i="25"/>
  <c r="AE41" i="25"/>
  <c r="AD41" i="25"/>
  <c r="AC41" i="25"/>
  <c r="AB41" i="25"/>
  <c r="AA41" i="25"/>
  <c r="Z41" i="25"/>
  <c r="Y41" i="25"/>
  <c r="X41" i="25"/>
  <c r="W41" i="25"/>
  <c r="V41" i="25"/>
  <c r="U41" i="25"/>
  <c r="H41" i="25"/>
  <c r="AF40" i="25"/>
  <c r="AE40" i="25"/>
  <c r="AD40" i="25"/>
  <c r="AC40" i="25"/>
  <c r="AB40" i="25"/>
  <c r="AA40" i="25"/>
  <c r="Z40" i="25"/>
  <c r="Y40" i="25"/>
  <c r="X40" i="25"/>
  <c r="W40" i="25"/>
  <c r="V40" i="25"/>
  <c r="U40" i="25"/>
  <c r="AF39" i="25"/>
  <c r="AE39" i="25"/>
  <c r="AD39" i="25"/>
  <c r="AC39" i="25"/>
  <c r="AB39" i="25"/>
  <c r="AA39" i="25"/>
  <c r="Z39" i="25"/>
  <c r="Y39" i="25"/>
  <c r="X39" i="25"/>
  <c r="W39" i="25"/>
  <c r="V39" i="25"/>
  <c r="U39" i="25"/>
  <c r="AF38" i="25"/>
  <c r="AE38" i="25"/>
  <c r="AD38" i="25"/>
  <c r="AC38" i="25"/>
  <c r="AB38" i="25"/>
  <c r="AA38" i="25"/>
  <c r="Z38" i="25"/>
  <c r="Y38" i="25"/>
  <c r="X38" i="25"/>
  <c r="W38" i="25"/>
  <c r="V38" i="25"/>
  <c r="U38" i="25"/>
  <c r="AF37" i="25"/>
  <c r="AE37" i="25"/>
  <c r="AD37" i="25"/>
  <c r="AC37" i="25"/>
  <c r="AB37" i="25"/>
  <c r="AA37" i="25"/>
  <c r="Z37" i="25"/>
  <c r="Y37" i="25"/>
  <c r="X37" i="25"/>
  <c r="W37" i="25"/>
  <c r="V37" i="25"/>
  <c r="U37" i="25"/>
  <c r="AF36" i="25"/>
  <c r="AE36" i="25"/>
  <c r="AD36" i="25"/>
  <c r="AC36" i="25"/>
  <c r="AB36" i="25"/>
  <c r="AA36" i="25"/>
  <c r="Z36" i="25"/>
  <c r="Y36" i="25"/>
  <c r="X36" i="25"/>
  <c r="W36" i="25"/>
  <c r="V36" i="25"/>
  <c r="U36" i="25"/>
  <c r="AF35" i="25"/>
  <c r="AE35" i="25"/>
  <c r="AD35" i="25"/>
  <c r="AC35" i="25"/>
  <c r="AB35" i="25"/>
  <c r="AA35" i="25"/>
  <c r="Z35" i="25"/>
  <c r="Y35" i="25"/>
  <c r="X35" i="25"/>
  <c r="W35" i="25"/>
  <c r="V35" i="25"/>
  <c r="U35" i="25"/>
  <c r="AF34" i="25"/>
  <c r="AE34" i="25"/>
  <c r="AD34" i="25"/>
  <c r="AC34" i="25"/>
  <c r="AB34" i="25"/>
  <c r="AA34" i="25"/>
  <c r="Z34" i="25"/>
  <c r="Y34" i="25"/>
  <c r="X34" i="25"/>
  <c r="W34" i="25"/>
  <c r="V34" i="25"/>
  <c r="U34" i="25"/>
  <c r="AF33" i="25"/>
  <c r="AE33" i="25"/>
  <c r="AD33" i="25"/>
  <c r="AC33" i="25"/>
  <c r="AB33" i="25"/>
  <c r="AA33" i="25"/>
  <c r="Z33" i="25"/>
  <c r="Y33" i="25"/>
  <c r="X33" i="25"/>
  <c r="W33" i="25"/>
  <c r="V33" i="25"/>
  <c r="U33" i="25"/>
  <c r="AF32" i="25"/>
  <c r="AE32" i="25"/>
  <c r="AD32" i="25"/>
  <c r="AC32" i="25"/>
  <c r="AB32" i="25"/>
  <c r="AA32" i="25"/>
  <c r="Z32" i="25"/>
  <c r="Y32" i="25"/>
  <c r="X32" i="25"/>
  <c r="W32" i="25"/>
  <c r="V32" i="25"/>
  <c r="U32" i="25"/>
  <c r="AF31" i="25"/>
  <c r="AE31" i="25"/>
  <c r="AD31" i="25"/>
  <c r="AC31" i="25"/>
  <c r="AB31" i="25"/>
  <c r="AA31" i="25"/>
  <c r="Z31" i="25"/>
  <c r="Y31" i="25"/>
  <c r="X31" i="25"/>
  <c r="W31" i="25"/>
  <c r="V31" i="25"/>
  <c r="U31" i="25"/>
  <c r="AF30" i="25"/>
  <c r="AE30" i="25"/>
  <c r="AD30" i="25"/>
  <c r="AC30" i="25"/>
  <c r="AB30" i="25"/>
  <c r="AA30" i="25"/>
  <c r="Z30" i="25"/>
  <c r="Y30" i="25"/>
  <c r="X30" i="25"/>
  <c r="W30" i="25"/>
  <c r="V30" i="25"/>
  <c r="U30" i="25"/>
  <c r="AF29" i="25"/>
  <c r="AE29" i="25"/>
  <c r="AD29" i="25"/>
  <c r="AC29" i="25"/>
  <c r="AB29" i="25"/>
  <c r="AA29" i="25"/>
  <c r="Z29" i="25"/>
  <c r="Y29" i="25"/>
  <c r="X29" i="25"/>
  <c r="W29" i="25"/>
  <c r="V29" i="25"/>
  <c r="U29" i="25"/>
  <c r="AF28" i="25"/>
  <c r="AE28" i="25"/>
  <c r="AD28" i="25"/>
  <c r="AC28" i="25"/>
  <c r="AB28" i="25"/>
  <c r="AA28" i="25"/>
  <c r="Z28" i="25"/>
  <c r="Y28" i="25"/>
  <c r="X28" i="25"/>
  <c r="W28" i="25"/>
  <c r="V28" i="25"/>
  <c r="U28" i="25"/>
  <c r="AF27" i="25"/>
  <c r="AE27" i="25"/>
  <c r="AD27" i="25"/>
  <c r="AC27" i="25"/>
  <c r="AB27" i="25"/>
  <c r="AA27" i="25"/>
  <c r="Z27" i="25"/>
  <c r="Y27" i="25"/>
  <c r="X27" i="25"/>
  <c r="W27" i="25"/>
  <c r="V27" i="25"/>
  <c r="U27" i="25"/>
  <c r="AF26" i="25"/>
  <c r="AE26" i="25"/>
  <c r="AD26" i="25"/>
  <c r="AC26" i="25"/>
  <c r="AB26" i="25"/>
  <c r="AA26" i="25"/>
  <c r="Z26" i="25"/>
  <c r="Y26" i="25"/>
  <c r="X26" i="25"/>
  <c r="W26" i="25"/>
  <c r="V26" i="25"/>
  <c r="U26" i="25"/>
  <c r="AF25" i="25"/>
  <c r="AE25" i="25"/>
  <c r="AD25" i="25"/>
  <c r="AC25" i="25"/>
  <c r="AB25" i="25"/>
  <c r="AA25" i="25"/>
  <c r="Z25" i="25"/>
  <c r="Y25" i="25"/>
  <c r="X25" i="25"/>
  <c r="W25" i="25"/>
  <c r="V25" i="25"/>
  <c r="U25" i="25"/>
  <c r="I25" i="25"/>
  <c r="J25" i="25" s="1"/>
  <c r="AF24" i="25"/>
  <c r="AE24" i="25"/>
  <c r="AD24" i="25"/>
  <c r="AC24" i="25"/>
  <c r="AB24" i="25"/>
  <c r="AA24" i="25"/>
  <c r="Z24" i="25"/>
  <c r="Y24" i="25"/>
  <c r="X24" i="25"/>
  <c r="W24" i="25"/>
  <c r="V24" i="25"/>
  <c r="U24" i="25"/>
  <c r="I24" i="25"/>
  <c r="J24" i="25" s="1"/>
  <c r="AF23" i="25"/>
  <c r="AE23" i="25"/>
  <c r="AD23" i="25"/>
  <c r="AC23" i="25"/>
  <c r="AB23" i="25"/>
  <c r="AA23" i="25"/>
  <c r="Z23" i="25"/>
  <c r="Y23" i="25"/>
  <c r="X23" i="25"/>
  <c r="W23" i="25"/>
  <c r="V23" i="25"/>
  <c r="U23" i="25"/>
  <c r="I23" i="25"/>
  <c r="AF22" i="25"/>
  <c r="AE22" i="25"/>
  <c r="AD22" i="25"/>
  <c r="AC22" i="25"/>
  <c r="AB22" i="25"/>
  <c r="AA22" i="25"/>
  <c r="Z22" i="25"/>
  <c r="Y22" i="25"/>
  <c r="X22" i="25"/>
  <c r="W22" i="25"/>
  <c r="V22" i="25"/>
  <c r="U22" i="25"/>
  <c r="I22" i="25"/>
  <c r="J22" i="25" s="1"/>
  <c r="AF21" i="25"/>
  <c r="AE21" i="25"/>
  <c r="AD21" i="25"/>
  <c r="AC21" i="25"/>
  <c r="AB21" i="25"/>
  <c r="AA21" i="25"/>
  <c r="Z21" i="25"/>
  <c r="Y21" i="25"/>
  <c r="X21" i="25"/>
  <c r="W21" i="25"/>
  <c r="V21" i="25"/>
  <c r="U21" i="25"/>
  <c r="I21" i="25"/>
  <c r="J21" i="25" s="1"/>
  <c r="AF20" i="25"/>
  <c r="AE20" i="25"/>
  <c r="AD20" i="25"/>
  <c r="AC20" i="25"/>
  <c r="AB20" i="25"/>
  <c r="AA20" i="25"/>
  <c r="Z20" i="25"/>
  <c r="Y20" i="25"/>
  <c r="X20" i="25"/>
  <c r="W20" i="25"/>
  <c r="V20" i="25"/>
  <c r="U20" i="25"/>
  <c r="AF19" i="25"/>
  <c r="AE19" i="25"/>
  <c r="AD19" i="25"/>
  <c r="AC19" i="25"/>
  <c r="AB19" i="25"/>
  <c r="AA19" i="25"/>
  <c r="Z19" i="25"/>
  <c r="Y19" i="25"/>
  <c r="X19" i="25"/>
  <c r="W19" i="25"/>
  <c r="V19" i="25"/>
  <c r="U19" i="25"/>
  <c r="AF18" i="25"/>
  <c r="AE18" i="25"/>
  <c r="AD18" i="25"/>
  <c r="AC18" i="25"/>
  <c r="AB18" i="25"/>
  <c r="AA18" i="25"/>
  <c r="Z18" i="25"/>
  <c r="Y18" i="25"/>
  <c r="X18" i="25"/>
  <c r="W18" i="25"/>
  <c r="V18" i="25"/>
  <c r="U18" i="25"/>
  <c r="AF17" i="25"/>
  <c r="AE17" i="25"/>
  <c r="AD17" i="25"/>
  <c r="AC17" i="25"/>
  <c r="AB17" i="25"/>
  <c r="AA17" i="25"/>
  <c r="Z17" i="25"/>
  <c r="Y17" i="25"/>
  <c r="X17" i="25"/>
  <c r="W17" i="25"/>
  <c r="V17" i="25"/>
  <c r="U17" i="25"/>
  <c r="AF16" i="25"/>
  <c r="AE16" i="25"/>
  <c r="AD16" i="25"/>
  <c r="AC16" i="25"/>
  <c r="AB16" i="25"/>
  <c r="AA16" i="25"/>
  <c r="Z16" i="25"/>
  <c r="Y16" i="25"/>
  <c r="X16" i="25"/>
  <c r="W16" i="25"/>
  <c r="V16" i="25"/>
  <c r="U16" i="25"/>
  <c r="AF15" i="25"/>
  <c r="AE15" i="25"/>
  <c r="AD15" i="25"/>
  <c r="AC15" i="25"/>
  <c r="AB15" i="25"/>
  <c r="AA15" i="25"/>
  <c r="Z15" i="25"/>
  <c r="Y15" i="25"/>
  <c r="X15" i="25"/>
  <c r="W15" i="25"/>
  <c r="V15" i="25"/>
  <c r="U15" i="25"/>
  <c r="AF14" i="25"/>
  <c r="AE14" i="25"/>
  <c r="AD14" i="25"/>
  <c r="AC14" i="25"/>
  <c r="AB14" i="25"/>
  <c r="AA14" i="25"/>
  <c r="Z14" i="25"/>
  <c r="Y14" i="25"/>
  <c r="X14" i="25"/>
  <c r="W14" i="25"/>
  <c r="V14" i="25"/>
  <c r="U14" i="25"/>
  <c r="AF13" i="25"/>
  <c r="AE13" i="25"/>
  <c r="AD13" i="25"/>
  <c r="AC13" i="25"/>
  <c r="AB13" i="25"/>
  <c r="AA13" i="25"/>
  <c r="Z13" i="25"/>
  <c r="Y13" i="25"/>
  <c r="X13" i="25"/>
  <c r="W13" i="25"/>
  <c r="V13" i="25"/>
  <c r="U13" i="25"/>
  <c r="AF12" i="25"/>
  <c r="AE12" i="25"/>
  <c r="AD12" i="25"/>
  <c r="AC12" i="25"/>
  <c r="AB12" i="25"/>
  <c r="AA12" i="25"/>
  <c r="Z12" i="25"/>
  <c r="Y12" i="25"/>
  <c r="X12" i="25"/>
  <c r="W12" i="25"/>
  <c r="V12" i="25"/>
  <c r="U12" i="25"/>
  <c r="AF11" i="25"/>
  <c r="AE11" i="25"/>
  <c r="AD11" i="25"/>
  <c r="AC11" i="25"/>
  <c r="AB11" i="25"/>
  <c r="AA11" i="25"/>
  <c r="Z11" i="25"/>
  <c r="Y11" i="25"/>
  <c r="X11" i="25"/>
  <c r="W11" i="25"/>
  <c r="V11" i="25"/>
  <c r="U11" i="25"/>
  <c r="C11" i="25"/>
  <c r="AF10" i="25"/>
  <c r="AE10" i="25"/>
  <c r="AD10" i="25"/>
  <c r="AC10" i="25"/>
  <c r="AB10" i="25"/>
  <c r="AA10" i="25"/>
  <c r="Z10" i="25"/>
  <c r="Y10" i="25"/>
  <c r="X10" i="25"/>
  <c r="W10" i="25"/>
  <c r="V10" i="25"/>
  <c r="U10" i="25"/>
  <c r="C10" i="25"/>
  <c r="AF9" i="25"/>
  <c r="AE9" i="25"/>
  <c r="AD9" i="25"/>
  <c r="AC9" i="25"/>
  <c r="AB9" i="25"/>
  <c r="AA9" i="25"/>
  <c r="Z9" i="25"/>
  <c r="Y9" i="25"/>
  <c r="X9" i="25"/>
  <c r="W9" i="25"/>
  <c r="V9" i="25"/>
  <c r="U9" i="25"/>
  <c r="C9" i="25"/>
  <c r="AF8" i="25"/>
  <c r="AE8" i="25"/>
  <c r="AD8" i="25"/>
  <c r="AC8" i="25"/>
  <c r="AB8" i="25"/>
  <c r="AA8" i="25"/>
  <c r="Z8" i="25"/>
  <c r="Y8" i="25"/>
  <c r="X8" i="25"/>
  <c r="W8" i="25"/>
  <c r="V8" i="25"/>
  <c r="U8" i="25"/>
  <c r="C8" i="25"/>
  <c r="AF7" i="25"/>
  <c r="AE7" i="25"/>
  <c r="AD7" i="25"/>
  <c r="AC7" i="25"/>
  <c r="AB7" i="25"/>
  <c r="AA7" i="25"/>
  <c r="Z7" i="25"/>
  <c r="Y7" i="25"/>
  <c r="X7" i="25"/>
  <c r="W7" i="25"/>
  <c r="V7" i="25"/>
  <c r="U7" i="25"/>
  <c r="C7" i="25"/>
  <c r="AF6" i="25"/>
  <c r="AE6" i="25"/>
  <c r="AD6" i="25"/>
  <c r="AC6" i="25"/>
  <c r="AB6" i="25"/>
  <c r="AA6" i="25"/>
  <c r="Z6" i="25"/>
  <c r="Y6" i="25"/>
  <c r="X6" i="25"/>
  <c r="W6" i="25"/>
  <c r="V6" i="25"/>
  <c r="U6" i="25"/>
  <c r="AF5" i="25"/>
  <c r="AE5" i="25"/>
  <c r="AD5" i="25"/>
  <c r="AC5" i="25"/>
  <c r="AB5" i="25"/>
  <c r="AA5" i="25"/>
  <c r="Z5" i="25"/>
  <c r="Y5" i="25"/>
  <c r="X5" i="25"/>
  <c r="W5" i="25"/>
  <c r="V5" i="25"/>
  <c r="U5" i="25"/>
  <c r="AF4" i="25"/>
  <c r="AE4" i="25"/>
  <c r="AD4" i="25"/>
  <c r="AC4" i="25"/>
  <c r="AB4" i="25"/>
  <c r="AA4" i="25"/>
  <c r="Z4" i="25"/>
  <c r="Y4" i="25"/>
  <c r="X4" i="25"/>
  <c r="W4" i="25"/>
  <c r="V4" i="25"/>
  <c r="U4" i="25"/>
  <c r="AF3" i="25"/>
  <c r="AE3" i="25"/>
  <c r="AD3" i="25"/>
  <c r="AC3" i="25"/>
  <c r="AB3" i="25"/>
  <c r="AA3" i="25"/>
  <c r="Z3" i="25"/>
  <c r="Y3" i="25"/>
  <c r="X3" i="25"/>
  <c r="W3" i="25"/>
  <c r="V3" i="25"/>
  <c r="U3" i="25"/>
  <c r="C224" i="4"/>
  <c r="A224" i="4"/>
  <c r="U4" i="4"/>
  <c r="V4" i="4"/>
  <c r="W4" i="4"/>
  <c r="X4" i="4"/>
  <c r="Y4" i="4"/>
  <c r="Z4" i="4"/>
  <c r="AA4" i="4"/>
  <c r="AB4" i="4"/>
  <c r="AC4" i="4"/>
  <c r="AD4" i="4"/>
  <c r="AE4" i="4"/>
  <c r="AF4" i="4"/>
  <c r="U5" i="4"/>
  <c r="V5" i="4"/>
  <c r="W5" i="4"/>
  <c r="X5" i="4"/>
  <c r="Y5" i="4"/>
  <c r="Z5" i="4"/>
  <c r="AA5" i="4"/>
  <c r="AB5" i="4"/>
  <c r="AC5" i="4"/>
  <c r="AD5" i="4"/>
  <c r="AE5" i="4"/>
  <c r="AF5" i="4"/>
  <c r="U6" i="4"/>
  <c r="V6" i="4"/>
  <c r="W6" i="4"/>
  <c r="X6" i="4"/>
  <c r="Y6" i="4"/>
  <c r="Z6" i="4"/>
  <c r="AA6" i="4"/>
  <c r="AB6" i="4"/>
  <c r="AC6" i="4"/>
  <c r="AD6" i="4"/>
  <c r="AE6" i="4"/>
  <c r="AF6" i="4"/>
  <c r="U7" i="4"/>
  <c r="V7" i="4"/>
  <c r="W7" i="4"/>
  <c r="X7" i="4"/>
  <c r="Y7" i="4"/>
  <c r="Z7" i="4"/>
  <c r="AA7" i="4"/>
  <c r="AB7" i="4"/>
  <c r="AC7" i="4"/>
  <c r="AD7" i="4"/>
  <c r="AE7" i="4"/>
  <c r="AF7" i="4"/>
  <c r="U8" i="4"/>
  <c r="V8" i="4"/>
  <c r="W8" i="4"/>
  <c r="X8" i="4"/>
  <c r="Y8" i="4"/>
  <c r="Z8" i="4"/>
  <c r="AA8" i="4"/>
  <c r="AB8" i="4"/>
  <c r="AC8" i="4"/>
  <c r="AD8" i="4"/>
  <c r="AE8" i="4"/>
  <c r="AF8" i="4"/>
  <c r="U9" i="4"/>
  <c r="V9" i="4"/>
  <c r="W9" i="4"/>
  <c r="X9" i="4"/>
  <c r="Y9" i="4"/>
  <c r="Z9" i="4"/>
  <c r="AA9" i="4"/>
  <c r="AB9" i="4"/>
  <c r="AC9" i="4"/>
  <c r="AD9" i="4"/>
  <c r="AE9" i="4"/>
  <c r="AF9" i="4"/>
  <c r="U10" i="4"/>
  <c r="V10" i="4"/>
  <c r="W10" i="4"/>
  <c r="X10" i="4"/>
  <c r="Y10" i="4"/>
  <c r="Z10" i="4"/>
  <c r="AA10" i="4"/>
  <c r="AB10" i="4"/>
  <c r="AC10" i="4"/>
  <c r="AD10" i="4"/>
  <c r="AE10" i="4"/>
  <c r="AF10" i="4"/>
  <c r="U11" i="4"/>
  <c r="V11" i="4"/>
  <c r="W11" i="4"/>
  <c r="X11" i="4"/>
  <c r="Y11" i="4"/>
  <c r="Z11" i="4"/>
  <c r="AA11" i="4"/>
  <c r="AB11" i="4"/>
  <c r="AC11" i="4"/>
  <c r="AD11" i="4"/>
  <c r="AE11" i="4"/>
  <c r="AF11" i="4"/>
  <c r="U12" i="4"/>
  <c r="V12" i="4"/>
  <c r="W12" i="4"/>
  <c r="X12" i="4"/>
  <c r="Y12" i="4"/>
  <c r="Z12" i="4"/>
  <c r="AA12" i="4"/>
  <c r="AB12" i="4"/>
  <c r="AC12" i="4"/>
  <c r="AD12" i="4"/>
  <c r="AE12" i="4"/>
  <c r="AF12" i="4"/>
  <c r="U13" i="4"/>
  <c r="V13" i="4"/>
  <c r="W13" i="4"/>
  <c r="X13" i="4"/>
  <c r="Y13" i="4"/>
  <c r="Z13" i="4"/>
  <c r="AA13" i="4"/>
  <c r="AB13" i="4"/>
  <c r="AC13" i="4"/>
  <c r="AD13" i="4"/>
  <c r="AE13" i="4"/>
  <c r="AF13" i="4"/>
  <c r="U14" i="4"/>
  <c r="V14" i="4"/>
  <c r="W14" i="4"/>
  <c r="X14" i="4"/>
  <c r="Y14" i="4"/>
  <c r="Z14" i="4"/>
  <c r="AA14" i="4"/>
  <c r="AB14" i="4"/>
  <c r="AC14" i="4"/>
  <c r="AD14" i="4"/>
  <c r="AE14" i="4"/>
  <c r="AF14" i="4"/>
  <c r="U15" i="4"/>
  <c r="V15" i="4"/>
  <c r="W15" i="4"/>
  <c r="X15" i="4"/>
  <c r="Y15" i="4"/>
  <c r="Z15" i="4"/>
  <c r="AA15" i="4"/>
  <c r="AB15" i="4"/>
  <c r="AC15" i="4"/>
  <c r="AD15" i="4"/>
  <c r="AE15" i="4"/>
  <c r="AF15" i="4"/>
  <c r="U16" i="4"/>
  <c r="V16" i="4"/>
  <c r="W16" i="4"/>
  <c r="X16" i="4"/>
  <c r="Y16" i="4"/>
  <c r="Z16" i="4"/>
  <c r="AA16" i="4"/>
  <c r="AB16" i="4"/>
  <c r="AC16" i="4"/>
  <c r="AD16" i="4"/>
  <c r="AE16" i="4"/>
  <c r="AF16" i="4"/>
  <c r="U17" i="4"/>
  <c r="V17" i="4"/>
  <c r="W17" i="4"/>
  <c r="X17" i="4"/>
  <c r="Y17" i="4"/>
  <c r="Z17" i="4"/>
  <c r="AA17" i="4"/>
  <c r="AB17" i="4"/>
  <c r="AC17" i="4"/>
  <c r="AD17" i="4"/>
  <c r="AE17" i="4"/>
  <c r="AF17" i="4"/>
  <c r="U18" i="4"/>
  <c r="V18" i="4"/>
  <c r="W18" i="4"/>
  <c r="X18" i="4"/>
  <c r="Y18" i="4"/>
  <c r="Z18" i="4"/>
  <c r="AA18" i="4"/>
  <c r="AB18" i="4"/>
  <c r="AC18" i="4"/>
  <c r="AD18" i="4"/>
  <c r="AE18" i="4"/>
  <c r="AF18" i="4"/>
  <c r="U19" i="4"/>
  <c r="V19" i="4"/>
  <c r="W19" i="4"/>
  <c r="X19" i="4"/>
  <c r="Y19" i="4"/>
  <c r="Z19" i="4"/>
  <c r="AA19" i="4"/>
  <c r="AB19" i="4"/>
  <c r="AC19" i="4"/>
  <c r="AD19" i="4"/>
  <c r="AE19" i="4"/>
  <c r="AF19" i="4"/>
  <c r="U20" i="4"/>
  <c r="V20" i="4"/>
  <c r="W20" i="4"/>
  <c r="X20" i="4"/>
  <c r="Y20" i="4"/>
  <c r="Z20" i="4"/>
  <c r="AA20" i="4"/>
  <c r="AB20" i="4"/>
  <c r="AC20" i="4"/>
  <c r="AD20" i="4"/>
  <c r="AE20" i="4"/>
  <c r="AF20" i="4"/>
  <c r="U21" i="4"/>
  <c r="V21" i="4"/>
  <c r="W21" i="4"/>
  <c r="X21" i="4"/>
  <c r="Y21" i="4"/>
  <c r="Z21" i="4"/>
  <c r="AA21" i="4"/>
  <c r="AB21" i="4"/>
  <c r="AC21" i="4"/>
  <c r="AD21" i="4"/>
  <c r="AE21" i="4"/>
  <c r="AF21" i="4"/>
  <c r="U22" i="4"/>
  <c r="V22" i="4"/>
  <c r="W22" i="4"/>
  <c r="X22" i="4"/>
  <c r="Y22" i="4"/>
  <c r="Z22" i="4"/>
  <c r="AA22" i="4"/>
  <c r="AB22" i="4"/>
  <c r="AC22" i="4"/>
  <c r="AD22" i="4"/>
  <c r="AE22" i="4"/>
  <c r="AF22" i="4"/>
  <c r="U23" i="4"/>
  <c r="V23" i="4"/>
  <c r="W23" i="4"/>
  <c r="X23" i="4"/>
  <c r="Y23" i="4"/>
  <c r="Z23" i="4"/>
  <c r="AA23" i="4"/>
  <c r="AB23" i="4"/>
  <c r="AC23" i="4"/>
  <c r="AD23" i="4"/>
  <c r="AE23" i="4"/>
  <c r="AF23" i="4"/>
  <c r="U24" i="4"/>
  <c r="V24" i="4"/>
  <c r="W24" i="4"/>
  <c r="X24" i="4"/>
  <c r="Y24" i="4"/>
  <c r="Z24" i="4"/>
  <c r="AA24" i="4"/>
  <c r="AB24" i="4"/>
  <c r="AC24" i="4"/>
  <c r="AD24" i="4"/>
  <c r="AE24" i="4"/>
  <c r="AF24" i="4"/>
  <c r="U25" i="4"/>
  <c r="V25" i="4"/>
  <c r="W25" i="4"/>
  <c r="X25" i="4"/>
  <c r="Y25" i="4"/>
  <c r="Z25" i="4"/>
  <c r="AA25" i="4"/>
  <c r="AB25" i="4"/>
  <c r="AC25" i="4"/>
  <c r="AD25" i="4"/>
  <c r="AE25" i="4"/>
  <c r="AF25" i="4"/>
  <c r="U26" i="4"/>
  <c r="V26" i="4"/>
  <c r="W26" i="4"/>
  <c r="X26" i="4"/>
  <c r="Y26" i="4"/>
  <c r="Z26" i="4"/>
  <c r="AA26" i="4"/>
  <c r="AB26" i="4"/>
  <c r="AC26" i="4"/>
  <c r="AD26" i="4"/>
  <c r="AE26" i="4"/>
  <c r="AF26" i="4"/>
  <c r="U27" i="4"/>
  <c r="V27" i="4"/>
  <c r="W27" i="4"/>
  <c r="X27" i="4"/>
  <c r="Y27" i="4"/>
  <c r="Z27" i="4"/>
  <c r="AA27" i="4"/>
  <c r="AB27" i="4"/>
  <c r="AC27" i="4"/>
  <c r="AD27" i="4"/>
  <c r="AE27" i="4"/>
  <c r="AF27" i="4"/>
  <c r="U28" i="4"/>
  <c r="V28" i="4"/>
  <c r="W28" i="4"/>
  <c r="X28" i="4"/>
  <c r="Y28" i="4"/>
  <c r="Z28" i="4"/>
  <c r="AA28" i="4"/>
  <c r="AB28" i="4"/>
  <c r="AC28" i="4"/>
  <c r="AD28" i="4"/>
  <c r="AE28" i="4"/>
  <c r="AF28" i="4"/>
  <c r="U29" i="4"/>
  <c r="V29" i="4"/>
  <c r="W29" i="4"/>
  <c r="X29" i="4"/>
  <c r="Y29" i="4"/>
  <c r="Z29" i="4"/>
  <c r="AA29" i="4"/>
  <c r="AB29" i="4"/>
  <c r="AC29" i="4"/>
  <c r="AD29" i="4"/>
  <c r="AE29" i="4"/>
  <c r="AF29" i="4"/>
  <c r="U30" i="4"/>
  <c r="V30" i="4"/>
  <c r="W30" i="4"/>
  <c r="X30" i="4"/>
  <c r="Y30" i="4"/>
  <c r="Z30" i="4"/>
  <c r="AA30" i="4"/>
  <c r="AB30" i="4"/>
  <c r="AC30" i="4"/>
  <c r="AD30" i="4"/>
  <c r="AE30" i="4"/>
  <c r="AF30" i="4"/>
  <c r="U31" i="4"/>
  <c r="V31" i="4"/>
  <c r="W31" i="4"/>
  <c r="X31" i="4"/>
  <c r="Y31" i="4"/>
  <c r="Z31" i="4"/>
  <c r="AA31" i="4"/>
  <c r="AB31" i="4"/>
  <c r="AC31" i="4"/>
  <c r="AD31" i="4"/>
  <c r="AE31" i="4"/>
  <c r="AF31" i="4"/>
  <c r="U32" i="4"/>
  <c r="V32" i="4"/>
  <c r="W32" i="4"/>
  <c r="X32" i="4"/>
  <c r="Y32" i="4"/>
  <c r="Z32" i="4"/>
  <c r="AA32" i="4"/>
  <c r="AB32" i="4"/>
  <c r="AC32" i="4"/>
  <c r="AD32" i="4"/>
  <c r="AE32" i="4"/>
  <c r="AF32" i="4"/>
  <c r="U33" i="4"/>
  <c r="V33" i="4"/>
  <c r="W33" i="4"/>
  <c r="X33" i="4"/>
  <c r="Y33" i="4"/>
  <c r="Z33" i="4"/>
  <c r="AA33" i="4"/>
  <c r="AB33" i="4"/>
  <c r="AC33" i="4"/>
  <c r="AD33" i="4"/>
  <c r="AE33" i="4"/>
  <c r="AF33" i="4"/>
  <c r="U34" i="4"/>
  <c r="V34" i="4"/>
  <c r="W34" i="4"/>
  <c r="X34" i="4"/>
  <c r="Y34" i="4"/>
  <c r="Z34" i="4"/>
  <c r="AA34" i="4"/>
  <c r="AB34" i="4"/>
  <c r="AC34" i="4"/>
  <c r="AD34" i="4"/>
  <c r="AE34" i="4"/>
  <c r="AF34" i="4"/>
  <c r="U35" i="4"/>
  <c r="V35" i="4"/>
  <c r="W35" i="4"/>
  <c r="X35" i="4"/>
  <c r="Y35" i="4"/>
  <c r="Z35" i="4"/>
  <c r="AA35" i="4"/>
  <c r="AB35" i="4"/>
  <c r="AC35" i="4"/>
  <c r="AD35" i="4"/>
  <c r="AE35" i="4"/>
  <c r="AF35" i="4"/>
  <c r="U36" i="4"/>
  <c r="V36" i="4"/>
  <c r="W36" i="4"/>
  <c r="X36" i="4"/>
  <c r="Y36" i="4"/>
  <c r="Z36" i="4"/>
  <c r="AA36" i="4"/>
  <c r="AB36" i="4"/>
  <c r="AC36" i="4"/>
  <c r="AD36" i="4"/>
  <c r="AE36" i="4"/>
  <c r="AF36" i="4"/>
  <c r="U37" i="4"/>
  <c r="V37" i="4"/>
  <c r="W37" i="4"/>
  <c r="X37" i="4"/>
  <c r="Y37" i="4"/>
  <c r="Z37" i="4"/>
  <c r="AA37" i="4"/>
  <c r="AB37" i="4"/>
  <c r="AC37" i="4"/>
  <c r="AD37" i="4"/>
  <c r="AE37" i="4"/>
  <c r="AF37" i="4"/>
  <c r="U38" i="4"/>
  <c r="V38" i="4"/>
  <c r="W38" i="4"/>
  <c r="X38" i="4"/>
  <c r="Y38" i="4"/>
  <c r="Z38" i="4"/>
  <c r="AA38" i="4"/>
  <c r="AB38" i="4"/>
  <c r="AC38" i="4"/>
  <c r="AD38" i="4"/>
  <c r="AE38" i="4"/>
  <c r="AF38" i="4"/>
  <c r="U39" i="4"/>
  <c r="V39" i="4"/>
  <c r="W39" i="4"/>
  <c r="X39" i="4"/>
  <c r="Y39" i="4"/>
  <c r="Z39" i="4"/>
  <c r="AA39" i="4"/>
  <c r="AB39" i="4"/>
  <c r="AC39" i="4"/>
  <c r="AD39" i="4"/>
  <c r="AE39" i="4"/>
  <c r="AF39" i="4"/>
  <c r="U40" i="4"/>
  <c r="V40" i="4"/>
  <c r="W40" i="4"/>
  <c r="X40" i="4"/>
  <c r="Y40" i="4"/>
  <c r="Z40" i="4"/>
  <c r="AA40" i="4"/>
  <c r="AB40" i="4"/>
  <c r="AC40" i="4"/>
  <c r="AD40" i="4"/>
  <c r="AE40" i="4"/>
  <c r="AF40" i="4"/>
  <c r="U41" i="4"/>
  <c r="V41" i="4"/>
  <c r="W41" i="4"/>
  <c r="X41" i="4"/>
  <c r="Y41" i="4"/>
  <c r="Z41" i="4"/>
  <c r="AA41" i="4"/>
  <c r="AB41" i="4"/>
  <c r="AC41" i="4"/>
  <c r="AD41" i="4"/>
  <c r="AE41" i="4"/>
  <c r="AF41" i="4"/>
  <c r="U42" i="4"/>
  <c r="V42" i="4"/>
  <c r="W42" i="4"/>
  <c r="X42" i="4"/>
  <c r="Y42" i="4"/>
  <c r="Z42" i="4"/>
  <c r="AA42" i="4"/>
  <c r="AB42" i="4"/>
  <c r="AC42" i="4"/>
  <c r="AD42" i="4"/>
  <c r="AE42" i="4"/>
  <c r="AF42" i="4"/>
  <c r="U43" i="4"/>
  <c r="V43" i="4"/>
  <c r="W43" i="4"/>
  <c r="X43" i="4"/>
  <c r="Y43" i="4"/>
  <c r="Z43" i="4"/>
  <c r="AA43" i="4"/>
  <c r="AB43" i="4"/>
  <c r="AC43" i="4"/>
  <c r="AD43" i="4"/>
  <c r="AE43" i="4"/>
  <c r="AF43" i="4"/>
  <c r="U44" i="4"/>
  <c r="V44" i="4"/>
  <c r="W44" i="4"/>
  <c r="X44" i="4"/>
  <c r="Y44" i="4"/>
  <c r="Z44" i="4"/>
  <c r="AA44" i="4"/>
  <c r="AB44" i="4"/>
  <c r="AC44" i="4"/>
  <c r="AD44" i="4"/>
  <c r="AE44" i="4"/>
  <c r="AF44" i="4"/>
  <c r="U45" i="4"/>
  <c r="V45" i="4"/>
  <c r="W45" i="4"/>
  <c r="X45" i="4"/>
  <c r="Y45" i="4"/>
  <c r="Z45" i="4"/>
  <c r="AA45" i="4"/>
  <c r="AB45" i="4"/>
  <c r="AC45" i="4"/>
  <c r="AD45" i="4"/>
  <c r="AE45" i="4"/>
  <c r="AF45" i="4"/>
  <c r="AE3" i="4"/>
  <c r="AC3" i="4"/>
  <c r="AA3" i="4"/>
  <c r="Y3" i="4"/>
  <c r="AF3" i="4"/>
  <c r="AD3" i="4"/>
  <c r="AB3" i="4"/>
  <c r="Z3" i="4"/>
  <c r="X3" i="4"/>
  <c r="W3" i="4"/>
  <c r="V3" i="4"/>
  <c r="I216" i="4"/>
  <c r="I217" i="4"/>
  <c r="I218" i="4"/>
  <c r="I219" i="4"/>
  <c r="I215" i="4"/>
  <c r="I182" i="4"/>
  <c r="I183" i="4"/>
  <c r="I184" i="4"/>
  <c r="I185" i="4"/>
  <c r="I181" i="4"/>
  <c r="I148" i="4"/>
  <c r="I149" i="4"/>
  <c r="I150" i="4"/>
  <c r="I151" i="4"/>
  <c r="I147" i="4"/>
  <c r="I114" i="4"/>
  <c r="I115" i="4"/>
  <c r="I116" i="4"/>
  <c r="I117" i="4"/>
  <c r="I113" i="4"/>
  <c r="I80" i="4"/>
  <c r="I81" i="4"/>
  <c r="I82" i="4"/>
  <c r="I83" i="4"/>
  <c r="I79" i="4"/>
  <c r="I46" i="4"/>
  <c r="I47" i="4"/>
  <c r="I48" i="4"/>
  <c r="I49" i="4"/>
  <c r="I45" i="4"/>
  <c r="G211" i="3"/>
  <c r="I143" i="26" l="1"/>
  <c r="I211" i="27"/>
  <c r="J186" i="28"/>
  <c r="I186" i="35"/>
  <c r="I152" i="33"/>
  <c r="I152" i="31"/>
  <c r="I50" i="31"/>
  <c r="I50" i="29"/>
  <c r="J211" i="27"/>
  <c r="J220" i="27"/>
  <c r="I84" i="27"/>
  <c r="J50" i="25"/>
  <c r="I50" i="26"/>
  <c r="J45" i="31"/>
  <c r="J50" i="31" s="1"/>
  <c r="I50" i="27"/>
  <c r="J50" i="28"/>
  <c r="I50" i="34"/>
  <c r="I75" i="30"/>
  <c r="I84" i="29"/>
  <c r="J84" i="25"/>
  <c r="I118" i="30"/>
  <c r="I118" i="26"/>
  <c r="I118" i="32"/>
  <c r="AG41" i="31"/>
  <c r="AG43" i="31"/>
  <c r="AH40" i="31"/>
  <c r="AG44" i="31"/>
  <c r="AG42" i="31"/>
  <c r="I152" i="27"/>
  <c r="AH36" i="28"/>
  <c r="I152" i="28"/>
  <c r="I152" i="32"/>
  <c r="I152" i="35"/>
  <c r="I152" i="25"/>
  <c r="I152" i="34"/>
  <c r="I177" i="35"/>
  <c r="AH31" i="31"/>
  <c r="AG32" i="31"/>
  <c r="AH35" i="28"/>
  <c r="AG36" i="28"/>
  <c r="AH3" i="29"/>
  <c r="AG8" i="32"/>
  <c r="I186" i="33"/>
  <c r="I186" i="34"/>
  <c r="AH7" i="32"/>
  <c r="AH28" i="32"/>
  <c r="AG29" i="32"/>
  <c r="J181" i="33"/>
  <c r="J181" i="34"/>
  <c r="J186" i="34" s="1"/>
  <c r="AH40" i="32"/>
  <c r="AG41" i="32"/>
  <c r="AG42" i="32"/>
  <c r="AG43" i="32"/>
  <c r="AG44" i="32"/>
  <c r="AH24" i="34"/>
  <c r="AH33" i="34"/>
  <c r="AG45" i="34"/>
  <c r="AH26" i="28"/>
  <c r="AG27" i="28"/>
  <c r="AG6" i="29"/>
  <c r="AH27" i="26"/>
  <c r="AG28" i="26"/>
  <c r="AH7" i="26"/>
  <c r="AG8" i="26"/>
  <c r="AH28" i="26"/>
  <c r="AG29" i="26"/>
  <c r="AH40" i="26"/>
  <c r="AG41" i="26"/>
  <c r="AG42" i="26"/>
  <c r="AG43" i="26"/>
  <c r="AG44" i="26"/>
  <c r="AH37" i="29"/>
  <c r="AG3" i="29"/>
  <c r="AH25" i="29"/>
  <c r="AH23" i="32"/>
  <c r="AH27" i="28"/>
  <c r="AH22" i="31"/>
  <c r="AG23" i="31"/>
  <c r="AH33" i="31"/>
  <c r="BS8" i="24"/>
  <c r="AH3" i="26"/>
  <c r="AH5" i="26"/>
  <c r="AH6" i="26"/>
  <c r="AG40" i="26"/>
  <c r="D224" i="26"/>
  <c r="AG24" i="32"/>
  <c r="AH7" i="28"/>
  <c r="AG8" i="28"/>
  <c r="AG4" i="29"/>
  <c r="AH8" i="28"/>
  <c r="AG9" i="28"/>
  <c r="AH35" i="32"/>
  <c r="AG36" i="32"/>
  <c r="AH4" i="26"/>
  <c r="AG7" i="26"/>
  <c r="AH39" i="26"/>
  <c r="AG31" i="30"/>
  <c r="AG9" i="35"/>
  <c r="AH29" i="35"/>
  <c r="AG30" i="35"/>
  <c r="AH41" i="35"/>
  <c r="AH42" i="35"/>
  <c r="AH43" i="35"/>
  <c r="AH44" i="35"/>
  <c r="J220" i="25"/>
  <c r="AH10" i="30"/>
  <c r="AG11" i="30"/>
  <c r="AG12" i="30"/>
  <c r="AG13" i="30"/>
  <c r="AG14" i="30"/>
  <c r="AG15" i="30"/>
  <c r="AG16" i="30"/>
  <c r="AG17" i="30"/>
  <c r="AG18" i="30"/>
  <c r="AG19" i="30"/>
  <c r="AG20" i="30"/>
  <c r="AH31" i="30"/>
  <c r="AG32" i="30"/>
  <c r="AH45" i="30"/>
  <c r="AH24" i="31"/>
  <c r="AH8" i="33"/>
  <c r="AG9" i="33"/>
  <c r="AH29" i="33"/>
  <c r="AG30" i="33"/>
  <c r="AH41" i="33"/>
  <c r="AH42" i="33"/>
  <c r="AH43" i="33"/>
  <c r="AH44" i="33"/>
  <c r="AH9" i="34"/>
  <c r="AG10" i="34"/>
  <c r="AG28" i="34"/>
  <c r="AG37" i="34"/>
  <c r="AH9" i="35"/>
  <c r="AG10" i="35"/>
  <c r="AH30" i="35"/>
  <c r="AG31" i="35"/>
  <c r="AG45" i="35"/>
  <c r="AH41" i="32"/>
  <c r="AH44" i="32"/>
  <c r="AH24" i="27"/>
  <c r="AG25" i="27"/>
  <c r="AH36" i="27"/>
  <c r="AG37" i="27"/>
  <c r="I220" i="28"/>
  <c r="AH13" i="29"/>
  <c r="AH14" i="29"/>
  <c r="AH15" i="29"/>
  <c r="AH16" i="29"/>
  <c r="AH17" i="29"/>
  <c r="AH18" i="29"/>
  <c r="AH19" i="29"/>
  <c r="AG21" i="29"/>
  <c r="AH32" i="29"/>
  <c r="AG33" i="29"/>
  <c r="AH9" i="32"/>
  <c r="AG10" i="32"/>
  <c r="AH30" i="32"/>
  <c r="AG31" i="32"/>
  <c r="AH9" i="30"/>
  <c r="AG10" i="30"/>
  <c r="AG45" i="30"/>
  <c r="AH23" i="31"/>
  <c r="AG24" i="31"/>
  <c r="AH44" i="25"/>
  <c r="AH30" i="33"/>
  <c r="AG31" i="33"/>
  <c r="AH28" i="34"/>
  <c r="AG29" i="34"/>
  <c r="AH30" i="25"/>
  <c r="AG31" i="25"/>
  <c r="AG37" i="31"/>
  <c r="AH29" i="32"/>
  <c r="AG30" i="32"/>
  <c r="AH42" i="32"/>
  <c r="AH43" i="32"/>
  <c r="AG45" i="32"/>
  <c r="AH25" i="27"/>
  <c r="AG26" i="27"/>
  <c r="AH37" i="27"/>
  <c r="AG38" i="27"/>
  <c r="AH30" i="30"/>
  <c r="AH8" i="25"/>
  <c r="AG9" i="25"/>
  <c r="AH41" i="25"/>
  <c r="AH42" i="25"/>
  <c r="AH43" i="25"/>
  <c r="AG45" i="33"/>
  <c r="AH10" i="34"/>
  <c r="AG12" i="34"/>
  <c r="AG14" i="34"/>
  <c r="AG16" i="34"/>
  <c r="AG17" i="34"/>
  <c r="AG19" i="34"/>
  <c r="AG20" i="34"/>
  <c r="AH9" i="25"/>
  <c r="AG10" i="25"/>
  <c r="AH29" i="25"/>
  <c r="AG30" i="25"/>
  <c r="I220" i="26"/>
  <c r="AH9" i="33"/>
  <c r="AG10" i="33"/>
  <c r="AG11" i="34"/>
  <c r="AG13" i="34"/>
  <c r="AG15" i="34"/>
  <c r="AG18" i="34"/>
  <c r="AH37" i="34"/>
  <c r="AG38" i="34"/>
  <c r="AH8" i="35"/>
  <c r="AG45" i="25"/>
  <c r="BI8" i="24"/>
  <c r="AG11" i="25"/>
  <c r="AG17" i="25"/>
  <c r="AH43" i="26"/>
  <c r="AG10" i="28"/>
  <c r="AG31" i="26"/>
  <c r="AH5" i="27"/>
  <c r="J147" i="30"/>
  <c r="J152" i="30" s="1"/>
  <c r="I152" i="30"/>
  <c r="J46" i="35"/>
  <c r="I50" i="35"/>
  <c r="AG11" i="26"/>
  <c r="AG14" i="26"/>
  <c r="AG18" i="26"/>
  <c r="AH31" i="26"/>
  <c r="AH45" i="26"/>
  <c r="AG29" i="27"/>
  <c r="AG42" i="27"/>
  <c r="AG12" i="35"/>
  <c r="AG16" i="35"/>
  <c r="AG20" i="35"/>
  <c r="AH45" i="35"/>
  <c r="J46" i="33"/>
  <c r="J50" i="33" s="1"/>
  <c r="I50" i="33"/>
  <c r="AG28" i="31"/>
  <c r="AG12" i="33"/>
  <c r="AG16" i="33"/>
  <c r="AG17" i="33"/>
  <c r="AG20" i="33"/>
  <c r="AG32" i="28"/>
  <c r="AG41" i="28"/>
  <c r="I143" i="30"/>
  <c r="AH9" i="31"/>
  <c r="AG10" i="31"/>
  <c r="I177" i="32"/>
  <c r="I109" i="34"/>
  <c r="AH25" i="25"/>
  <c r="AG26" i="25"/>
  <c r="AH37" i="25"/>
  <c r="AG38" i="25"/>
  <c r="J150" i="25"/>
  <c r="J152" i="25" s="1"/>
  <c r="I143" i="27"/>
  <c r="AH23" i="28"/>
  <c r="AG24" i="28"/>
  <c r="AH32" i="28"/>
  <c r="AG33" i="28"/>
  <c r="AH41" i="28"/>
  <c r="AH42" i="28"/>
  <c r="AH43" i="28"/>
  <c r="AH44" i="28"/>
  <c r="J151" i="28"/>
  <c r="J152" i="28" s="1"/>
  <c r="AH21" i="29"/>
  <c r="AG22" i="29"/>
  <c r="AH33" i="29"/>
  <c r="AG34" i="29"/>
  <c r="J152" i="29"/>
  <c r="I143" i="34"/>
  <c r="AG12" i="25"/>
  <c r="AG14" i="25"/>
  <c r="AG18" i="25"/>
  <c r="AH29" i="26"/>
  <c r="AH41" i="26"/>
  <c r="AG4" i="27"/>
  <c r="AH26" i="27"/>
  <c r="AH9" i="28"/>
  <c r="I84" i="30"/>
  <c r="J79" i="30"/>
  <c r="J84" i="30" s="1"/>
  <c r="J152" i="33"/>
  <c r="AG10" i="26"/>
  <c r="AH4" i="27"/>
  <c r="AG28" i="27"/>
  <c r="AG40" i="27"/>
  <c r="I177" i="31"/>
  <c r="AH10" i="26"/>
  <c r="AG15" i="26"/>
  <c r="AG19" i="26"/>
  <c r="AH7" i="27"/>
  <c r="AG41" i="27"/>
  <c r="J50" i="27"/>
  <c r="AH10" i="35"/>
  <c r="AG14" i="35"/>
  <c r="AG19" i="35"/>
  <c r="AG11" i="33"/>
  <c r="AG14" i="33"/>
  <c r="AG19" i="33"/>
  <c r="AG32" i="33"/>
  <c r="AG23" i="28"/>
  <c r="AH40" i="28"/>
  <c r="AG42" i="28"/>
  <c r="I50" i="28"/>
  <c r="AG3" i="25"/>
  <c r="AG4" i="25"/>
  <c r="AG5" i="25"/>
  <c r="AG6" i="25"/>
  <c r="AH26" i="25"/>
  <c r="AG27" i="25"/>
  <c r="AH38" i="25"/>
  <c r="AG39" i="25"/>
  <c r="I75" i="26"/>
  <c r="I84" i="26"/>
  <c r="I152" i="26"/>
  <c r="AH21" i="27"/>
  <c r="AG22" i="27"/>
  <c r="I41" i="27"/>
  <c r="AH33" i="27"/>
  <c r="AG34" i="27"/>
  <c r="I109" i="27"/>
  <c r="AH24" i="28"/>
  <c r="AH33" i="28"/>
  <c r="AG45" i="28"/>
  <c r="AH22" i="29"/>
  <c r="AH34" i="29"/>
  <c r="J148" i="29"/>
  <c r="I152" i="29"/>
  <c r="AH11" i="30"/>
  <c r="AH12" i="30"/>
  <c r="AH13" i="30"/>
  <c r="AH14" i="30"/>
  <c r="AH15" i="30"/>
  <c r="AH16" i="30"/>
  <c r="AH17" i="30"/>
  <c r="AH18" i="30"/>
  <c r="AH19" i="30"/>
  <c r="AH20" i="30"/>
  <c r="AG21" i="30"/>
  <c r="AH32" i="30"/>
  <c r="AG33" i="30"/>
  <c r="J181" i="35"/>
  <c r="J186" i="35" s="1"/>
  <c r="J151" i="27"/>
  <c r="J152" i="27" s="1"/>
  <c r="AG15" i="25"/>
  <c r="AG19" i="25"/>
  <c r="AH31" i="25"/>
  <c r="AG9" i="26"/>
  <c r="AG30" i="26"/>
  <c r="AH42" i="26"/>
  <c r="AG3" i="27"/>
  <c r="AG6" i="27"/>
  <c r="AG27" i="27"/>
  <c r="AG39" i="27"/>
  <c r="I75" i="27"/>
  <c r="AG28" i="28"/>
  <c r="J79" i="28"/>
  <c r="J84" i="28" s="1"/>
  <c r="AH30" i="26"/>
  <c r="AH3" i="27"/>
  <c r="AG7" i="27"/>
  <c r="D224" i="27"/>
  <c r="J79" i="27"/>
  <c r="J84" i="27" s="1"/>
  <c r="AG12" i="26"/>
  <c r="AG16" i="26"/>
  <c r="AG20" i="26"/>
  <c r="AG32" i="26"/>
  <c r="AG8" i="27"/>
  <c r="AH28" i="27"/>
  <c r="AH40" i="27"/>
  <c r="AG44" i="27"/>
  <c r="AG13" i="35"/>
  <c r="AG17" i="35"/>
  <c r="AH31" i="35"/>
  <c r="AH10" i="33"/>
  <c r="AG13" i="33"/>
  <c r="AG18" i="33"/>
  <c r="AH31" i="33"/>
  <c r="AH22" i="28"/>
  <c r="AG43" i="28"/>
  <c r="AH3" i="25"/>
  <c r="AH4" i="25"/>
  <c r="AH5" i="25"/>
  <c r="AH6" i="25"/>
  <c r="AG7" i="25"/>
  <c r="AH27" i="25"/>
  <c r="AG28" i="25"/>
  <c r="AH39" i="25"/>
  <c r="AG40" i="25"/>
  <c r="D224" i="25"/>
  <c r="I186" i="25"/>
  <c r="J181" i="25"/>
  <c r="J186" i="25" s="1"/>
  <c r="AH25" i="26"/>
  <c r="AG26" i="26"/>
  <c r="AH37" i="26"/>
  <c r="AG38" i="26"/>
  <c r="J79" i="26"/>
  <c r="J84" i="26" s="1"/>
  <c r="I177" i="26"/>
  <c r="I186" i="26"/>
  <c r="AH22" i="27"/>
  <c r="AG23" i="27"/>
  <c r="AH34" i="27"/>
  <c r="AG35" i="27"/>
  <c r="AG3" i="28"/>
  <c r="AG4" i="28"/>
  <c r="AG5" i="28"/>
  <c r="AG6" i="28"/>
  <c r="AG25" i="28"/>
  <c r="AG34" i="28"/>
  <c r="AH45" i="28"/>
  <c r="I118" i="28"/>
  <c r="AH23" i="29"/>
  <c r="AG24" i="29"/>
  <c r="AH35" i="29"/>
  <c r="AG36" i="29"/>
  <c r="I220" i="29"/>
  <c r="AH21" i="30"/>
  <c r="AG22" i="30"/>
  <c r="AH33" i="30"/>
  <c r="AG34" i="30"/>
  <c r="AH41" i="31"/>
  <c r="AH42" i="31"/>
  <c r="AH43" i="31"/>
  <c r="AH44" i="31"/>
  <c r="I177" i="33"/>
  <c r="AH11" i="34"/>
  <c r="AH12" i="34"/>
  <c r="AH13" i="34"/>
  <c r="AH14" i="34"/>
  <c r="AH15" i="34"/>
  <c r="AH16" i="34"/>
  <c r="AH17" i="34"/>
  <c r="AH18" i="34"/>
  <c r="AH19" i="34"/>
  <c r="AH20" i="34"/>
  <c r="AG21" i="34"/>
  <c r="AH29" i="34"/>
  <c r="AG30" i="34"/>
  <c r="AH38" i="34"/>
  <c r="AG39" i="34"/>
  <c r="I75" i="34"/>
  <c r="AH10" i="25"/>
  <c r="AG13" i="25"/>
  <c r="AG16" i="25"/>
  <c r="AG20" i="25"/>
  <c r="AG32" i="25"/>
  <c r="AH45" i="25"/>
  <c r="AH8" i="26"/>
  <c r="AH44" i="26"/>
  <c r="J45" i="26"/>
  <c r="J50" i="26" s="1"/>
  <c r="AG5" i="27"/>
  <c r="AH38" i="27"/>
  <c r="AG37" i="28"/>
  <c r="J50" i="35"/>
  <c r="AH9" i="26"/>
  <c r="AG45" i="26"/>
  <c r="AH6" i="27"/>
  <c r="AH27" i="27"/>
  <c r="AH39" i="27"/>
  <c r="AG13" i="26"/>
  <c r="AG17" i="26"/>
  <c r="AG43" i="27"/>
  <c r="AG11" i="35"/>
  <c r="AG15" i="35"/>
  <c r="AG18" i="35"/>
  <c r="AG32" i="35"/>
  <c r="I75" i="25"/>
  <c r="AG15" i="33"/>
  <c r="AH45" i="33"/>
  <c r="AH31" i="28"/>
  <c r="AG44" i="28"/>
  <c r="AH7" i="25"/>
  <c r="AG8" i="25"/>
  <c r="AH28" i="25"/>
  <c r="AG29" i="25"/>
  <c r="AH40" i="25"/>
  <c r="AG41" i="25"/>
  <c r="AG42" i="25"/>
  <c r="AG43" i="25"/>
  <c r="AG44" i="25"/>
  <c r="I50" i="25"/>
  <c r="AG3" i="26"/>
  <c r="AG4" i="26"/>
  <c r="AG5" i="26"/>
  <c r="AG6" i="26"/>
  <c r="AH26" i="26"/>
  <c r="AG27" i="26"/>
  <c r="AH38" i="26"/>
  <c r="AG39" i="26"/>
  <c r="J181" i="26"/>
  <c r="J186" i="26" s="1"/>
  <c r="AH23" i="27"/>
  <c r="AG24" i="27"/>
  <c r="AH35" i="27"/>
  <c r="AG36" i="27"/>
  <c r="AH3" i="28"/>
  <c r="AH4" i="28"/>
  <c r="AH5" i="28"/>
  <c r="AH6" i="28"/>
  <c r="AG7" i="28"/>
  <c r="AH25" i="28"/>
  <c r="AG26" i="28"/>
  <c r="AH34" i="28"/>
  <c r="AG35" i="28"/>
  <c r="I177" i="28"/>
  <c r="I186" i="28"/>
  <c r="AH24" i="29"/>
  <c r="AG25" i="29"/>
  <c r="AH36" i="29"/>
  <c r="AG37" i="29"/>
  <c r="AH32" i="31"/>
  <c r="AG33" i="31"/>
  <c r="AG45" i="31"/>
  <c r="AH8" i="32"/>
  <c r="AG9" i="32"/>
  <c r="J45" i="32"/>
  <c r="J50" i="32" s="1"/>
  <c r="AH24" i="33"/>
  <c r="AG25" i="33"/>
  <c r="AH36" i="33"/>
  <c r="AG37" i="33"/>
  <c r="AG37" i="35"/>
  <c r="AH11" i="26"/>
  <c r="AH15" i="26"/>
  <c r="AH19" i="26"/>
  <c r="AG30" i="27"/>
  <c r="AH43" i="27"/>
  <c r="AG11" i="28"/>
  <c r="AG38" i="28"/>
  <c r="J186" i="29"/>
  <c r="AG4" i="30"/>
  <c r="AG27" i="30"/>
  <c r="AG39" i="30"/>
  <c r="AH10" i="31"/>
  <c r="AG14" i="31"/>
  <c r="AG18" i="31"/>
  <c r="AG38" i="31"/>
  <c r="AH24" i="32"/>
  <c r="AG25" i="32"/>
  <c r="AH36" i="32"/>
  <c r="AG37" i="32"/>
  <c r="AH25" i="33"/>
  <c r="AG26" i="33"/>
  <c r="AH37" i="33"/>
  <c r="AG38" i="33"/>
  <c r="AG3" i="34"/>
  <c r="AG4" i="34"/>
  <c r="AG5" i="34"/>
  <c r="AG6" i="34"/>
  <c r="AG25" i="34"/>
  <c r="AG34" i="34"/>
  <c r="AH45" i="34"/>
  <c r="AG3" i="35"/>
  <c r="AG4" i="35"/>
  <c r="AG5" i="35"/>
  <c r="AG6" i="35"/>
  <c r="AH25" i="35"/>
  <c r="AG26" i="35"/>
  <c r="AH37" i="35"/>
  <c r="AG38" i="35"/>
  <c r="AG25" i="35"/>
  <c r="AH13" i="26"/>
  <c r="AH17" i="26"/>
  <c r="AG21" i="26"/>
  <c r="AH32" i="26"/>
  <c r="AG9" i="27"/>
  <c r="AH29" i="27"/>
  <c r="AH42" i="27"/>
  <c r="AH44" i="27"/>
  <c r="AH10" i="28"/>
  <c r="AG14" i="28"/>
  <c r="AG16" i="28"/>
  <c r="AG18" i="28"/>
  <c r="AG20" i="28"/>
  <c r="AG29" i="28"/>
  <c r="AG6" i="30"/>
  <c r="AG11" i="31"/>
  <c r="AG15" i="31"/>
  <c r="AG29" i="31"/>
  <c r="AH21" i="26"/>
  <c r="AH33" i="26"/>
  <c r="AH3" i="30"/>
  <c r="AH5" i="30"/>
  <c r="AH6" i="30"/>
  <c r="AH27" i="30"/>
  <c r="AG28" i="30"/>
  <c r="AH39" i="30"/>
  <c r="AG40" i="30"/>
  <c r="AH12" i="31"/>
  <c r="AH14" i="31"/>
  <c r="AH16" i="31"/>
  <c r="AH17" i="31"/>
  <c r="AH18" i="31"/>
  <c r="AH19" i="31"/>
  <c r="AG21" i="31"/>
  <c r="AH29" i="31"/>
  <c r="AG30" i="31"/>
  <c r="AH38" i="31"/>
  <c r="AG39" i="31"/>
  <c r="I75" i="31"/>
  <c r="I84" i="31"/>
  <c r="I118" i="31"/>
  <c r="AH25" i="32"/>
  <c r="AG26" i="32"/>
  <c r="AH37" i="32"/>
  <c r="AG38" i="32"/>
  <c r="I75" i="32"/>
  <c r="I84" i="32"/>
  <c r="AG3" i="33"/>
  <c r="AG4" i="33"/>
  <c r="AG5" i="33"/>
  <c r="AG6" i="33"/>
  <c r="AH26" i="33"/>
  <c r="AG27" i="33"/>
  <c r="AH38" i="33"/>
  <c r="AG39" i="33"/>
  <c r="I75" i="33"/>
  <c r="I84" i="33"/>
  <c r="J151" i="33"/>
  <c r="AH3" i="34"/>
  <c r="AH4" i="34"/>
  <c r="AH5" i="34"/>
  <c r="AH6" i="34"/>
  <c r="AG7" i="34"/>
  <c r="AH25" i="34"/>
  <c r="AG26" i="34"/>
  <c r="AH34" i="34"/>
  <c r="AG35" i="34"/>
  <c r="AH3" i="35"/>
  <c r="AH4" i="35"/>
  <c r="AH5" i="35"/>
  <c r="AH6" i="35"/>
  <c r="AG7" i="35"/>
  <c r="AH26" i="35"/>
  <c r="AG27" i="35"/>
  <c r="AH38" i="35"/>
  <c r="AG39" i="35"/>
  <c r="I75" i="35"/>
  <c r="I84" i="35"/>
  <c r="J151" i="35"/>
  <c r="J152" i="35" s="1"/>
  <c r="AH24" i="35"/>
  <c r="AH36" i="35"/>
  <c r="AH14" i="26"/>
  <c r="AH18" i="26"/>
  <c r="AH41" i="27"/>
  <c r="AG12" i="28"/>
  <c r="AG3" i="30"/>
  <c r="AH26" i="30"/>
  <c r="AH38" i="30"/>
  <c r="AG13" i="31"/>
  <c r="AG17" i="31"/>
  <c r="AG19" i="31"/>
  <c r="AH37" i="31"/>
  <c r="AG22" i="26"/>
  <c r="AG34" i="26"/>
  <c r="AH4" i="30"/>
  <c r="AG7" i="30"/>
  <c r="D224" i="30"/>
  <c r="AH11" i="31"/>
  <c r="AH13" i="31"/>
  <c r="AH15" i="31"/>
  <c r="AH20" i="31"/>
  <c r="AH23" i="25"/>
  <c r="AG24" i="25"/>
  <c r="AH35" i="25"/>
  <c r="AG36" i="25"/>
  <c r="AH30" i="29"/>
  <c r="AG31" i="29"/>
  <c r="AG45" i="29"/>
  <c r="AH7" i="30"/>
  <c r="AG8" i="30"/>
  <c r="AH28" i="30"/>
  <c r="AG29" i="30"/>
  <c r="AH40" i="30"/>
  <c r="AG41" i="30"/>
  <c r="AG42" i="30"/>
  <c r="AG43" i="30"/>
  <c r="AG44" i="30"/>
  <c r="I50" i="30"/>
  <c r="I177" i="30"/>
  <c r="I186" i="30"/>
  <c r="I220" i="30"/>
  <c r="AH21" i="31"/>
  <c r="AH30" i="31"/>
  <c r="AH39" i="31"/>
  <c r="J79" i="31"/>
  <c r="J84" i="31" s="1"/>
  <c r="AG3" i="32"/>
  <c r="AG4" i="32"/>
  <c r="AG5" i="32"/>
  <c r="AG6" i="32"/>
  <c r="AH26" i="32"/>
  <c r="AG27" i="32"/>
  <c r="AH38" i="32"/>
  <c r="AG39" i="32"/>
  <c r="J79" i="32"/>
  <c r="J84" i="32" s="1"/>
  <c r="AH3" i="33"/>
  <c r="AH4" i="33"/>
  <c r="AH5" i="33"/>
  <c r="AH6" i="33"/>
  <c r="AG7" i="33"/>
  <c r="AH27" i="33"/>
  <c r="AG28" i="33"/>
  <c r="AH39" i="33"/>
  <c r="AG40" i="33"/>
  <c r="D224" i="33"/>
  <c r="J79" i="33"/>
  <c r="J84" i="33" s="1"/>
  <c r="I118" i="33"/>
  <c r="J211" i="33"/>
  <c r="AH7" i="34"/>
  <c r="AG8" i="34"/>
  <c r="AH26" i="34"/>
  <c r="AG27" i="34"/>
  <c r="AH35" i="34"/>
  <c r="AG36" i="34"/>
  <c r="AH7" i="35"/>
  <c r="AG8" i="35"/>
  <c r="AH27" i="35"/>
  <c r="AG28" i="35"/>
  <c r="AG40" i="35"/>
  <c r="D224" i="35"/>
  <c r="J79" i="35"/>
  <c r="J84" i="35" s="1"/>
  <c r="AH12" i="26"/>
  <c r="AH16" i="26"/>
  <c r="AH20" i="26"/>
  <c r="AG33" i="26"/>
  <c r="AH8" i="27"/>
  <c r="I177" i="27"/>
  <c r="AG13" i="28"/>
  <c r="AG15" i="28"/>
  <c r="AG17" i="28"/>
  <c r="AG19" i="28"/>
  <c r="AH28" i="28"/>
  <c r="AH37" i="28"/>
  <c r="AG5" i="30"/>
  <c r="AG12" i="31"/>
  <c r="AG16" i="31"/>
  <c r="AG20" i="31"/>
  <c r="AH28" i="31"/>
  <c r="AH24" i="25"/>
  <c r="AG25" i="25"/>
  <c r="AH36" i="25"/>
  <c r="AG37" i="25"/>
  <c r="I84" i="25"/>
  <c r="AH8" i="29"/>
  <c r="AG13" i="29"/>
  <c r="AG14" i="29"/>
  <c r="AG15" i="29"/>
  <c r="AG19" i="29"/>
  <c r="AG20" i="29"/>
  <c r="AH31" i="29"/>
  <c r="AG32" i="29"/>
  <c r="AH45" i="29"/>
  <c r="AH8" i="30"/>
  <c r="AG9" i="30"/>
  <c r="AH29" i="30"/>
  <c r="AG30" i="30"/>
  <c r="AH41" i="30"/>
  <c r="AH42" i="30"/>
  <c r="AH43" i="30"/>
  <c r="AH44" i="30"/>
  <c r="J50" i="30"/>
  <c r="J186" i="30"/>
  <c r="AG22" i="31"/>
  <c r="I41" i="31"/>
  <c r="AG31" i="31"/>
  <c r="AG40" i="31"/>
  <c r="D224" i="31"/>
  <c r="AH3" i="32"/>
  <c r="AH4" i="32"/>
  <c r="AH5" i="32"/>
  <c r="AH6" i="32"/>
  <c r="AG7" i="32"/>
  <c r="AH27" i="32"/>
  <c r="AG28" i="32"/>
  <c r="AH39" i="32"/>
  <c r="AG40" i="32"/>
  <c r="D224" i="32"/>
  <c r="AH7" i="33"/>
  <c r="AG8" i="33"/>
  <c r="AH28" i="33"/>
  <c r="AG29" i="33"/>
  <c r="AH40" i="33"/>
  <c r="AG41" i="33"/>
  <c r="AG42" i="33"/>
  <c r="AG43" i="33"/>
  <c r="AG44" i="33"/>
  <c r="AH8" i="34"/>
  <c r="AG9" i="34"/>
  <c r="AH27" i="34"/>
  <c r="AH36" i="34"/>
  <c r="I177" i="34"/>
  <c r="AH28" i="35"/>
  <c r="AG29" i="35"/>
  <c r="AH40" i="35"/>
  <c r="AG41" i="35"/>
  <c r="AG42" i="35"/>
  <c r="AG43" i="35"/>
  <c r="AG44" i="35"/>
  <c r="AG15" i="32"/>
  <c r="AG16" i="32"/>
  <c r="AG17" i="32"/>
  <c r="AG18" i="32"/>
  <c r="AG19" i="32"/>
  <c r="AG20" i="32"/>
  <c r="AH31" i="32"/>
  <c r="AG32" i="32"/>
  <c r="AH45" i="32"/>
  <c r="I143" i="32"/>
  <c r="AH11" i="33"/>
  <c r="AH12" i="33"/>
  <c r="AH13" i="33"/>
  <c r="AH14" i="33"/>
  <c r="AH15" i="33"/>
  <c r="AH16" i="33"/>
  <c r="AH17" i="33"/>
  <c r="AH18" i="33"/>
  <c r="AH19" i="33"/>
  <c r="AH20" i="33"/>
  <c r="AG21" i="33"/>
  <c r="AH32" i="33"/>
  <c r="AG33" i="33"/>
  <c r="I220" i="33"/>
  <c r="AH21" i="34"/>
  <c r="AH30" i="34"/>
  <c r="AH39" i="34"/>
  <c r="J152" i="34"/>
  <c r="I220" i="34"/>
  <c r="AH11" i="35"/>
  <c r="AH12" i="35"/>
  <c r="AH13" i="35"/>
  <c r="AH14" i="35"/>
  <c r="AH15" i="35"/>
  <c r="AH16" i="35"/>
  <c r="AH17" i="35"/>
  <c r="AH18" i="35"/>
  <c r="AH19" i="35"/>
  <c r="AH20" i="35"/>
  <c r="AG21" i="35"/>
  <c r="AH32" i="35"/>
  <c r="AG33" i="35"/>
  <c r="AH38" i="29"/>
  <c r="AH34" i="30"/>
  <c r="AG3" i="31"/>
  <c r="AG4" i="31"/>
  <c r="AG6" i="31"/>
  <c r="AG34" i="31"/>
  <c r="AG12" i="32"/>
  <c r="AH11" i="25"/>
  <c r="AH12" i="25"/>
  <c r="AH13" i="25"/>
  <c r="AH14" i="25"/>
  <c r="AH15" i="25"/>
  <c r="AH16" i="25"/>
  <c r="AH17" i="25"/>
  <c r="AH18" i="25"/>
  <c r="AH19" i="25"/>
  <c r="AH20" i="25"/>
  <c r="AG21" i="25"/>
  <c r="AH32" i="25"/>
  <c r="AG33" i="25"/>
  <c r="AH22" i="26"/>
  <c r="AG23" i="26"/>
  <c r="AH34" i="26"/>
  <c r="AG35" i="26"/>
  <c r="AH9" i="27"/>
  <c r="AG10" i="27"/>
  <c r="AH30" i="27"/>
  <c r="AG31" i="27"/>
  <c r="AG45" i="27"/>
  <c r="AH11" i="28"/>
  <c r="AH12" i="28"/>
  <c r="AH13" i="28"/>
  <c r="AH14" i="28"/>
  <c r="AH15" i="28"/>
  <c r="AH16" i="28"/>
  <c r="AH17" i="28"/>
  <c r="AH18" i="28"/>
  <c r="AH19" i="28"/>
  <c r="AH20" i="28"/>
  <c r="AG21" i="28"/>
  <c r="AH29" i="28"/>
  <c r="AG30" i="28"/>
  <c r="AH38" i="28"/>
  <c r="AG39" i="28"/>
  <c r="AH7" i="29"/>
  <c r="AG8" i="29"/>
  <c r="AH27" i="29"/>
  <c r="AH39" i="29"/>
  <c r="AH23" i="30"/>
  <c r="AG24" i="30"/>
  <c r="AH35" i="30"/>
  <c r="AG36" i="30"/>
  <c r="AH3" i="31"/>
  <c r="AH4" i="31"/>
  <c r="AH5" i="31"/>
  <c r="AH6" i="31"/>
  <c r="AG7" i="31"/>
  <c r="AH25" i="31"/>
  <c r="AG26" i="31"/>
  <c r="AH34" i="31"/>
  <c r="AG35" i="31"/>
  <c r="J152" i="31"/>
  <c r="I186" i="31"/>
  <c r="AH11" i="32"/>
  <c r="AH12" i="32"/>
  <c r="AH13" i="32"/>
  <c r="AH14" i="32"/>
  <c r="AH15" i="32"/>
  <c r="AH16" i="32"/>
  <c r="AH17" i="32"/>
  <c r="AH18" i="32"/>
  <c r="AH19" i="32"/>
  <c r="AH20" i="32"/>
  <c r="AG21" i="32"/>
  <c r="AH32" i="32"/>
  <c r="AG33" i="32"/>
  <c r="J152" i="32"/>
  <c r="I186" i="32"/>
  <c r="I220" i="32"/>
  <c r="AH21" i="33"/>
  <c r="AG22" i="33"/>
  <c r="I41" i="33"/>
  <c r="AH33" i="33"/>
  <c r="AG34" i="33"/>
  <c r="I143" i="33"/>
  <c r="AG22" i="34"/>
  <c r="I41" i="34"/>
  <c r="AG31" i="34"/>
  <c r="AG40" i="34"/>
  <c r="D224" i="34"/>
  <c r="AH21" i="35"/>
  <c r="AG22" i="35"/>
  <c r="I41" i="35"/>
  <c r="AH33" i="35"/>
  <c r="AG34" i="35"/>
  <c r="AH39" i="35"/>
  <c r="AH6" i="29"/>
  <c r="AH26" i="29"/>
  <c r="AG23" i="30"/>
  <c r="AG35" i="30"/>
  <c r="AG5" i="31"/>
  <c r="AG25" i="31"/>
  <c r="AG11" i="32"/>
  <c r="AG13" i="32"/>
  <c r="AH21" i="25"/>
  <c r="AG22" i="25"/>
  <c r="I41" i="25"/>
  <c r="AH33" i="25"/>
  <c r="AG34" i="25"/>
  <c r="AH23" i="26"/>
  <c r="AG24" i="26"/>
  <c r="AH35" i="26"/>
  <c r="AG36" i="26"/>
  <c r="AH10" i="27"/>
  <c r="AG11" i="27"/>
  <c r="AG12" i="27"/>
  <c r="AG13" i="27"/>
  <c r="AG14" i="27"/>
  <c r="AG15" i="27"/>
  <c r="AG16" i="27"/>
  <c r="AG17" i="27"/>
  <c r="AG18" i="27"/>
  <c r="AG19" i="27"/>
  <c r="AG20" i="27"/>
  <c r="AH31" i="27"/>
  <c r="AG32" i="27"/>
  <c r="AH45" i="27"/>
  <c r="I186" i="27"/>
  <c r="AH21" i="28"/>
  <c r="AH30" i="28"/>
  <c r="AH39" i="28"/>
  <c r="I75" i="28"/>
  <c r="AH28" i="29"/>
  <c r="AH40" i="29"/>
  <c r="AG41" i="29"/>
  <c r="AG42" i="29"/>
  <c r="AG43" i="29"/>
  <c r="AG44" i="29"/>
  <c r="AH24" i="30"/>
  <c r="AG25" i="30"/>
  <c r="AH36" i="30"/>
  <c r="AG37" i="30"/>
  <c r="AH7" i="31"/>
  <c r="AG8" i="31"/>
  <c r="AH26" i="31"/>
  <c r="AG27" i="31"/>
  <c r="AH35" i="31"/>
  <c r="AG36" i="31"/>
  <c r="I220" i="31"/>
  <c r="AH21" i="32"/>
  <c r="AG22" i="32"/>
  <c r="I41" i="32"/>
  <c r="AH33" i="32"/>
  <c r="AG34" i="32"/>
  <c r="AH22" i="33"/>
  <c r="AG23" i="33"/>
  <c r="AH34" i="33"/>
  <c r="AG35" i="33"/>
  <c r="AH22" i="34"/>
  <c r="AG23" i="34"/>
  <c r="AH31" i="34"/>
  <c r="AG32" i="34"/>
  <c r="AH40" i="34"/>
  <c r="AG41" i="34"/>
  <c r="AG42" i="34"/>
  <c r="AG43" i="34"/>
  <c r="AG44" i="34"/>
  <c r="I84" i="34"/>
  <c r="AH22" i="35"/>
  <c r="AG23" i="35"/>
  <c r="AH34" i="35"/>
  <c r="AG35" i="35"/>
  <c r="J109" i="35"/>
  <c r="J118" i="35"/>
  <c r="AG7" i="29"/>
  <c r="AH22" i="30"/>
  <c r="AH45" i="31"/>
  <c r="AH10" i="32"/>
  <c r="AG14" i="32"/>
  <c r="AH22" i="25"/>
  <c r="AG23" i="25"/>
  <c r="AH34" i="25"/>
  <c r="AG35" i="25"/>
  <c r="AH24" i="26"/>
  <c r="AG25" i="26"/>
  <c r="AH36" i="26"/>
  <c r="AG37" i="26"/>
  <c r="AH11" i="27"/>
  <c r="AH12" i="27"/>
  <c r="AH13" i="27"/>
  <c r="AH14" i="27"/>
  <c r="AH15" i="27"/>
  <c r="AH16" i="27"/>
  <c r="AH17" i="27"/>
  <c r="AH18" i="27"/>
  <c r="AH19" i="27"/>
  <c r="AH20" i="27"/>
  <c r="AG21" i="27"/>
  <c r="AH32" i="27"/>
  <c r="AG33" i="27"/>
  <c r="AG22" i="28"/>
  <c r="I41" i="28"/>
  <c r="AG31" i="28"/>
  <c r="AG40" i="28"/>
  <c r="D224" i="28"/>
  <c r="AH29" i="29"/>
  <c r="AH41" i="29"/>
  <c r="I186" i="29"/>
  <c r="AH25" i="30"/>
  <c r="AG26" i="30"/>
  <c r="AH37" i="30"/>
  <c r="AG38" i="30"/>
  <c r="AH8" i="31"/>
  <c r="AG9" i="31"/>
  <c r="AH27" i="31"/>
  <c r="AH36" i="31"/>
  <c r="AH22" i="32"/>
  <c r="AG23" i="32"/>
  <c r="AH34" i="32"/>
  <c r="AG35" i="32"/>
  <c r="AH23" i="33"/>
  <c r="AG24" i="33"/>
  <c r="AH35" i="33"/>
  <c r="AG36" i="33"/>
  <c r="AH23" i="34"/>
  <c r="AG24" i="34"/>
  <c r="AH32" i="34"/>
  <c r="AG33" i="34"/>
  <c r="AH41" i="34"/>
  <c r="AH42" i="34"/>
  <c r="AH43" i="34"/>
  <c r="AH44" i="34"/>
  <c r="AH23" i="35"/>
  <c r="AG24" i="35"/>
  <c r="AH35" i="35"/>
  <c r="AG36" i="35"/>
  <c r="J211" i="35"/>
  <c r="J220" i="35"/>
  <c r="J143" i="35"/>
  <c r="J23" i="35"/>
  <c r="J41" i="35" s="1"/>
  <c r="J55" i="35"/>
  <c r="J75" i="35" s="1"/>
  <c r="I109" i="35"/>
  <c r="J157" i="35"/>
  <c r="J177" i="35" s="1"/>
  <c r="I211" i="35"/>
  <c r="I118" i="35"/>
  <c r="I143" i="35"/>
  <c r="I220" i="35"/>
  <c r="J118" i="34"/>
  <c r="J211" i="34"/>
  <c r="J50" i="34"/>
  <c r="J84" i="34"/>
  <c r="J89" i="34"/>
  <c r="J109" i="34" s="1"/>
  <c r="J125" i="34"/>
  <c r="J143" i="34" s="1"/>
  <c r="I211" i="34"/>
  <c r="J218" i="34"/>
  <c r="J220" i="34" s="1"/>
  <c r="J157" i="34"/>
  <c r="J177" i="34" s="1"/>
  <c r="J23" i="34"/>
  <c r="J41" i="34" s="1"/>
  <c r="J55" i="34"/>
  <c r="J75" i="34" s="1"/>
  <c r="I118" i="34"/>
  <c r="J109" i="33"/>
  <c r="J143" i="33"/>
  <c r="J186" i="33"/>
  <c r="J23" i="33"/>
  <c r="J41" i="33" s="1"/>
  <c r="J116" i="33"/>
  <c r="J118" i="33" s="1"/>
  <c r="J55" i="33"/>
  <c r="J75" i="33" s="1"/>
  <c r="I109" i="33"/>
  <c r="J157" i="33"/>
  <c r="J177" i="33" s="1"/>
  <c r="I211" i="33"/>
  <c r="J125" i="33"/>
  <c r="J218" i="33"/>
  <c r="J220" i="33" s="1"/>
  <c r="J211" i="32"/>
  <c r="J109" i="32"/>
  <c r="J186" i="32"/>
  <c r="J143" i="32"/>
  <c r="J116" i="32"/>
  <c r="J118" i="32" s="1"/>
  <c r="J55" i="32"/>
  <c r="J75" i="32" s="1"/>
  <c r="I109" i="32"/>
  <c r="J157" i="32"/>
  <c r="J177" i="32" s="1"/>
  <c r="I211" i="32"/>
  <c r="J23" i="32"/>
  <c r="J41" i="32" s="1"/>
  <c r="J125" i="32"/>
  <c r="J218" i="32"/>
  <c r="J220" i="32" s="1"/>
  <c r="J143" i="31"/>
  <c r="J109" i="31"/>
  <c r="J118" i="31"/>
  <c r="J186" i="31"/>
  <c r="J211" i="31"/>
  <c r="I143" i="31"/>
  <c r="J55" i="31"/>
  <c r="J75" i="31" s="1"/>
  <c r="I109" i="31"/>
  <c r="J157" i="31"/>
  <c r="J177" i="31" s="1"/>
  <c r="I211" i="31"/>
  <c r="J116" i="31"/>
  <c r="J218" i="31"/>
  <c r="J220" i="31" s="1"/>
  <c r="J23" i="31"/>
  <c r="J41" i="31" s="1"/>
  <c r="J109" i="30"/>
  <c r="J211" i="30"/>
  <c r="J41" i="30"/>
  <c r="J55" i="30"/>
  <c r="J75" i="30" s="1"/>
  <c r="I109" i="30"/>
  <c r="J157" i="30"/>
  <c r="J177" i="30" s="1"/>
  <c r="I211" i="30"/>
  <c r="I41" i="30"/>
  <c r="J125" i="30"/>
  <c r="J143" i="30" s="1"/>
  <c r="J116" i="30"/>
  <c r="J118" i="30" s="1"/>
  <c r="J218" i="30"/>
  <c r="J220" i="30" s="1"/>
  <c r="AH5" i="29"/>
  <c r="AG9" i="29"/>
  <c r="AG39" i="29"/>
  <c r="J75" i="29"/>
  <c r="AG23" i="29"/>
  <c r="AH10" i="29"/>
  <c r="AG11" i="29"/>
  <c r="AG12" i="29"/>
  <c r="AG28" i="29"/>
  <c r="AG40" i="29"/>
  <c r="D224" i="29"/>
  <c r="J118" i="29"/>
  <c r="AH20" i="29"/>
  <c r="AG35" i="29"/>
  <c r="I211" i="29"/>
  <c r="J191" i="29"/>
  <c r="J211" i="29" s="1"/>
  <c r="AG26" i="29"/>
  <c r="AG38" i="29"/>
  <c r="I143" i="29"/>
  <c r="J125" i="29"/>
  <c r="J143" i="29" s="1"/>
  <c r="AH9" i="29"/>
  <c r="AG10" i="29"/>
  <c r="AG27" i="29"/>
  <c r="AH11" i="29"/>
  <c r="AH12" i="29"/>
  <c r="AG29" i="29"/>
  <c r="J89" i="29"/>
  <c r="J109" i="29" s="1"/>
  <c r="I109" i="29"/>
  <c r="AH4" i="29"/>
  <c r="AG5" i="29"/>
  <c r="J23" i="29"/>
  <c r="J41" i="29" s="1"/>
  <c r="I41" i="29"/>
  <c r="AG16" i="29"/>
  <c r="AG17" i="29"/>
  <c r="AG18" i="29"/>
  <c r="AG30" i="29"/>
  <c r="AH42" i="29"/>
  <c r="AH43" i="29"/>
  <c r="AH44" i="29"/>
  <c r="J50" i="29"/>
  <c r="I177" i="29"/>
  <c r="J80" i="29"/>
  <c r="J84" i="29" s="1"/>
  <c r="J218" i="29"/>
  <c r="J220" i="29" s="1"/>
  <c r="J157" i="29"/>
  <c r="J177" i="29" s="1"/>
  <c r="I118" i="29"/>
  <c r="I75" i="29"/>
  <c r="J143" i="28"/>
  <c r="J109" i="28"/>
  <c r="J211" i="28"/>
  <c r="J23" i="28"/>
  <c r="J41" i="28" s="1"/>
  <c r="J116" i="28"/>
  <c r="J118" i="28" s="1"/>
  <c r="J218" i="28"/>
  <c r="J220" i="28" s="1"/>
  <c r="J55" i="28"/>
  <c r="J75" i="28" s="1"/>
  <c r="I143" i="28"/>
  <c r="I109" i="28"/>
  <c r="J157" i="28"/>
  <c r="J177" i="28" s="1"/>
  <c r="I211" i="28"/>
  <c r="J41" i="27"/>
  <c r="J186" i="27"/>
  <c r="J118" i="27"/>
  <c r="J89" i="27"/>
  <c r="J109" i="27" s="1"/>
  <c r="J125" i="27"/>
  <c r="J143" i="27" s="1"/>
  <c r="I118" i="27"/>
  <c r="I220" i="27"/>
  <c r="J23" i="27"/>
  <c r="J55" i="27"/>
  <c r="J75" i="27" s="1"/>
  <c r="J157" i="27"/>
  <c r="J177" i="27" s="1"/>
  <c r="J109" i="26"/>
  <c r="J41" i="26"/>
  <c r="J211" i="26"/>
  <c r="J152" i="26"/>
  <c r="J116" i="26"/>
  <c r="J118" i="26" s="1"/>
  <c r="J55" i="26"/>
  <c r="J75" i="26" s="1"/>
  <c r="I109" i="26"/>
  <c r="J157" i="26"/>
  <c r="J177" i="26" s="1"/>
  <c r="I211" i="26"/>
  <c r="I41" i="26"/>
  <c r="J125" i="26"/>
  <c r="J143" i="26" s="1"/>
  <c r="J218" i="26"/>
  <c r="J220" i="26" s="1"/>
  <c r="J143" i="25"/>
  <c r="J211" i="25"/>
  <c r="J118" i="25"/>
  <c r="J177" i="25"/>
  <c r="J109" i="25"/>
  <c r="I211" i="25"/>
  <c r="I118" i="25"/>
  <c r="I220" i="25"/>
  <c r="I143" i="25"/>
  <c r="I109" i="25"/>
  <c r="J55" i="25"/>
  <c r="J75" i="25" s="1"/>
  <c r="I177" i="25"/>
  <c r="J23" i="25"/>
  <c r="J41" i="25" s="1"/>
  <c r="AG46" i="27" l="1"/>
  <c r="AH46" i="30"/>
  <c r="AH46" i="32"/>
  <c r="AG46" i="35"/>
  <c r="AH46" i="27"/>
  <c r="AG46" i="31"/>
  <c r="AG46" i="25"/>
  <c r="AH46" i="35"/>
  <c r="AH46" i="33"/>
  <c r="AG46" i="32"/>
  <c r="AH46" i="31"/>
  <c r="AH46" i="25"/>
  <c r="AG46" i="26"/>
  <c r="AH46" i="34"/>
  <c r="AH46" i="26"/>
  <c r="AH46" i="28"/>
  <c r="AG46" i="33"/>
  <c r="AG46" i="28"/>
  <c r="AG46" i="30"/>
  <c r="AH46" i="29"/>
  <c r="AG46" i="34"/>
  <c r="E224" i="25"/>
  <c r="C12" i="23" s="1"/>
  <c r="AG46" i="29"/>
  <c r="E224" i="28"/>
  <c r="F12" i="23" s="1"/>
  <c r="E224" i="35"/>
  <c r="M12" i="23" s="1"/>
  <c r="E224" i="32"/>
  <c r="J12" i="23" s="1"/>
  <c r="E224" i="34"/>
  <c r="L12" i="23" s="1"/>
  <c r="E224" i="33"/>
  <c r="K12" i="23" s="1"/>
  <c r="E224" i="31"/>
  <c r="I12" i="23" s="1"/>
  <c r="E224" i="30"/>
  <c r="H12" i="23" s="1"/>
  <c r="E224" i="29"/>
  <c r="G12" i="23" s="1"/>
  <c r="E224" i="27"/>
  <c r="E12" i="23" s="1"/>
  <c r="E224" i="26"/>
  <c r="D12" i="23" s="1"/>
  <c r="CA15" i="38" l="1"/>
  <c r="CA14" i="38"/>
  <c r="CY5" i="38"/>
  <c r="AB9" i="38"/>
  <c r="O9" i="38"/>
  <c r="B9" i="38"/>
  <c r="BQ14" i="24"/>
  <c r="BQ13" i="24"/>
  <c r="Z8" i="24"/>
  <c r="N8" i="24"/>
  <c r="B8" i="24"/>
  <c r="CJ5" i="24"/>
  <c r="B8" i="23"/>
  <c r="B7" i="23"/>
  <c r="B6" i="23"/>
  <c r="B5" i="23"/>
  <c r="J219" i="4"/>
  <c r="J218" i="4"/>
  <c r="J217" i="4"/>
  <c r="J216" i="4"/>
  <c r="I195" i="4"/>
  <c r="J195" i="4" s="1"/>
  <c r="I194" i="4"/>
  <c r="J194" i="4" s="1"/>
  <c r="I193" i="4"/>
  <c r="J193" i="4" s="1"/>
  <c r="I192" i="4"/>
  <c r="J192" i="4" s="1"/>
  <c r="I191" i="4"/>
  <c r="J185" i="4"/>
  <c r="J183" i="4"/>
  <c r="J182" i="4"/>
  <c r="I161" i="4"/>
  <c r="J161" i="4" s="1"/>
  <c r="I160" i="4"/>
  <c r="J160" i="4" s="1"/>
  <c r="I159" i="4"/>
  <c r="J159" i="4" s="1"/>
  <c r="I158" i="4"/>
  <c r="J158" i="4" s="1"/>
  <c r="I157" i="4"/>
  <c r="J151" i="4"/>
  <c r="J150" i="4"/>
  <c r="J149" i="4"/>
  <c r="J148" i="4"/>
  <c r="I127" i="4"/>
  <c r="J127" i="4" s="1"/>
  <c r="I126" i="4"/>
  <c r="J126" i="4" s="1"/>
  <c r="I125" i="4"/>
  <c r="I124" i="4"/>
  <c r="J124" i="4" s="1"/>
  <c r="I123" i="4"/>
  <c r="J123" i="4" s="1"/>
  <c r="J116" i="4"/>
  <c r="J115" i="4"/>
  <c r="J114" i="4"/>
  <c r="I93" i="4"/>
  <c r="J93" i="4" s="1"/>
  <c r="I92" i="4"/>
  <c r="J92" i="4" s="1"/>
  <c r="I91" i="4"/>
  <c r="J91" i="4" s="1"/>
  <c r="I90" i="4"/>
  <c r="J90" i="4" s="1"/>
  <c r="I89" i="4"/>
  <c r="J89" i="4" s="1"/>
  <c r="J83" i="4"/>
  <c r="J82" i="4"/>
  <c r="J81" i="4"/>
  <c r="J80" i="4"/>
  <c r="J79" i="4"/>
  <c r="J84" i="4" s="1"/>
  <c r="I59" i="4"/>
  <c r="J59" i="4" s="1"/>
  <c r="I58" i="4"/>
  <c r="J58" i="4" s="1"/>
  <c r="I57" i="4"/>
  <c r="J57" i="4" s="1"/>
  <c r="I56" i="4"/>
  <c r="J56" i="4" s="1"/>
  <c r="I55" i="4"/>
  <c r="J49" i="4"/>
  <c r="J48" i="4"/>
  <c r="J47" i="4"/>
  <c r="J46" i="4"/>
  <c r="I25" i="4"/>
  <c r="J25" i="4" s="1"/>
  <c r="I24" i="4"/>
  <c r="J24" i="4" s="1"/>
  <c r="I23" i="4"/>
  <c r="J23" i="4" s="1"/>
  <c r="I22" i="4"/>
  <c r="J22" i="4" s="1"/>
  <c r="I21" i="4"/>
  <c r="J21" i="4" s="1"/>
  <c r="C11" i="4"/>
  <c r="C10" i="4"/>
  <c r="C9" i="4"/>
  <c r="C8" i="4"/>
  <c r="C7" i="4"/>
  <c r="CG9" i="38"/>
  <c r="BU9" i="38"/>
  <c r="H220" i="4"/>
  <c r="H211" i="4"/>
  <c r="H186" i="4"/>
  <c r="H177" i="4"/>
  <c r="H152" i="4"/>
  <c r="H143" i="4"/>
  <c r="H118" i="4"/>
  <c r="J117" i="4"/>
  <c r="H109" i="4"/>
  <c r="H84" i="4"/>
  <c r="H75" i="4"/>
  <c r="H50" i="4"/>
  <c r="H41" i="4"/>
  <c r="D224" i="4" l="1"/>
  <c r="CC8" i="24" s="1"/>
  <c r="CS9" i="38" s="1"/>
  <c r="I118" i="4"/>
  <c r="I152" i="4"/>
  <c r="I186" i="4"/>
  <c r="I220" i="4"/>
  <c r="I50" i="4"/>
  <c r="J147" i="4"/>
  <c r="J152" i="4" s="1"/>
  <c r="J45" i="4"/>
  <c r="J50" i="4" s="1"/>
  <c r="AH43" i="4"/>
  <c r="J181" i="4"/>
  <c r="AG31" i="4"/>
  <c r="AG32" i="4"/>
  <c r="AH30" i="4"/>
  <c r="J113" i="4"/>
  <c r="J118" i="4" s="1"/>
  <c r="AH32" i="4"/>
  <c r="AH33" i="4"/>
  <c r="AG7" i="4"/>
  <c r="H21" i="24" s="1"/>
  <c r="L23" i="38" s="1"/>
  <c r="AG11" i="4"/>
  <c r="H25" i="24" s="1"/>
  <c r="L27" i="38" s="1"/>
  <c r="AH4" i="4"/>
  <c r="O18" i="24" s="1"/>
  <c r="T20" i="38" s="1"/>
  <c r="AH9" i="4"/>
  <c r="O23" i="24" s="1"/>
  <c r="T25" i="38" s="1"/>
  <c r="AH16" i="4"/>
  <c r="AI20" i="24" s="1"/>
  <c r="AP22" i="38" s="1"/>
  <c r="AG36" i="4"/>
  <c r="AH39" i="4"/>
  <c r="AG41" i="4"/>
  <c r="AG33" i="4"/>
  <c r="AG16" i="4"/>
  <c r="AB20" i="24" s="1"/>
  <c r="AH22" i="38" s="1"/>
  <c r="AH3" i="4"/>
  <c r="O17" i="24" s="1"/>
  <c r="AH7" i="4"/>
  <c r="O21" i="24" s="1"/>
  <c r="T23" i="38" s="1"/>
  <c r="AH11" i="4"/>
  <c r="O25" i="24" s="1"/>
  <c r="T27" i="38" s="1"/>
  <c r="AG22" i="4"/>
  <c r="AB26" i="24" s="1"/>
  <c r="AH28" i="38" s="1"/>
  <c r="AG42" i="4"/>
  <c r="AG43" i="4"/>
  <c r="AH24" i="4"/>
  <c r="BC18" i="24" s="1"/>
  <c r="BL20" i="38" s="1"/>
  <c r="AH41" i="4"/>
  <c r="AH42" i="4"/>
  <c r="AG44" i="4"/>
  <c r="AG9" i="4"/>
  <c r="H23" i="24" s="1"/>
  <c r="L25" i="38" s="1"/>
  <c r="AG17" i="4"/>
  <c r="AB21" i="24" s="1"/>
  <c r="AH23" i="38" s="1"/>
  <c r="AH5" i="4"/>
  <c r="O19" i="24" s="1"/>
  <c r="T21" i="38" s="1"/>
  <c r="AH17" i="4"/>
  <c r="AI21" i="24" s="1"/>
  <c r="AP23" i="38" s="1"/>
  <c r="AG23" i="4"/>
  <c r="AV17" i="24" s="1"/>
  <c r="BD19" i="38" s="1"/>
  <c r="AG40" i="4"/>
  <c r="AH23" i="4"/>
  <c r="BC17" i="24" s="1"/>
  <c r="BL19" i="38" s="1"/>
  <c r="AG27" i="4"/>
  <c r="AG10" i="4"/>
  <c r="H24" i="24" s="1"/>
  <c r="L26" i="38" s="1"/>
  <c r="AH6" i="4"/>
  <c r="O20" i="24" s="1"/>
  <c r="T22" i="38" s="1"/>
  <c r="AH10" i="4"/>
  <c r="O24" i="24" s="1"/>
  <c r="T26" i="38" s="1"/>
  <c r="AH21" i="4"/>
  <c r="AI25" i="24" s="1"/>
  <c r="AP27" i="38" s="1"/>
  <c r="AG24" i="4"/>
  <c r="AV18" i="24" s="1"/>
  <c r="BD20" i="38" s="1"/>
  <c r="AH27" i="4"/>
  <c r="I75" i="4"/>
  <c r="J215" i="4"/>
  <c r="J220" i="4" s="1"/>
  <c r="AH22" i="4"/>
  <c r="AI26" i="24" s="1"/>
  <c r="AP28" i="38" s="1"/>
  <c r="AH25" i="4"/>
  <c r="AG26" i="4"/>
  <c r="AH35" i="4"/>
  <c r="I211" i="4"/>
  <c r="AH31" i="4"/>
  <c r="AH40" i="4"/>
  <c r="J157" i="4"/>
  <c r="J177" i="4" s="1"/>
  <c r="I177" i="4"/>
  <c r="AH26" i="4"/>
  <c r="AG12" i="4"/>
  <c r="H26" i="24" s="1"/>
  <c r="L28" i="38" s="1"/>
  <c r="AG13" i="4"/>
  <c r="AB17" i="24" s="1"/>
  <c r="AH19" i="38" s="1"/>
  <c r="AG14" i="4"/>
  <c r="AB18" i="24" s="1"/>
  <c r="AH20" i="38" s="1"/>
  <c r="AG15" i="4"/>
  <c r="AB19" i="24" s="1"/>
  <c r="AH21" i="38" s="1"/>
  <c r="AH36" i="4"/>
  <c r="AG8" i="4"/>
  <c r="H22" i="24" s="1"/>
  <c r="L24" i="38" s="1"/>
  <c r="I143" i="4"/>
  <c r="J125" i="4"/>
  <c r="J143" i="4" s="1"/>
  <c r="AG45" i="4"/>
  <c r="AH34" i="4"/>
  <c r="AG35" i="4"/>
  <c r="J109" i="4"/>
  <c r="AH8" i="4"/>
  <c r="O22" i="24" s="1"/>
  <c r="T24" i="38" s="1"/>
  <c r="AG25" i="4"/>
  <c r="AG34" i="4"/>
  <c r="AH45" i="4"/>
  <c r="AH12" i="4"/>
  <c r="O26" i="24" s="1"/>
  <c r="T28" i="38" s="1"/>
  <c r="AH13" i="4"/>
  <c r="AI17" i="24" s="1"/>
  <c r="AP19" i="38" s="1"/>
  <c r="AH14" i="4"/>
  <c r="AI18" i="24" s="1"/>
  <c r="AP20" i="38" s="1"/>
  <c r="AH15" i="4"/>
  <c r="AI19" i="24" s="1"/>
  <c r="AP21" i="38" s="1"/>
  <c r="AG28" i="4"/>
  <c r="AG37" i="4"/>
  <c r="AG18" i="4"/>
  <c r="AB22" i="24" s="1"/>
  <c r="AH24" i="38" s="1"/>
  <c r="AG19" i="4"/>
  <c r="AB23" i="24" s="1"/>
  <c r="AH25" i="38" s="1"/>
  <c r="AG20" i="4"/>
  <c r="AB24" i="24" s="1"/>
  <c r="AH26" i="38" s="1"/>
  <c r="J41" i="4"/>
  <c r="AH28" i="4"/>
  <c r="AG29" i="4"/>
  <c r="AH37" i="4"/>
  <c r="AG38" i="4"/>
  <c r="AH44" i="4"/>
  <c r="AG3" i="4"/>
  <c r="H17" i="24" s="1"/>
  <c r="AG4" i="4"/>
  <c r="H18" i="24" s="1"/>
  <c r="L20" i="38" s="1"/>
  <c r="AG5" i="4"/>
  <c r="H19" i="24" s="1"/>
  <c r="L21" i="38" s="1"/>
  <c r="AG6" i="4"/>
  <c r="H20" i="24" s="1"/>
  <c r="L22" i="38" s="1"/>
  <c r="AH18" i="4"/>
  <c r="AI22" i="24" s="1"/>
  <c r="AP24" i="38" s="1"/>
  <c r="AH19" i="4"/>
  <c r="AI23" i="24" s="1"/>
  <c r="AP25" i="38" s="1"/>
  <c r="AH20" i="4"/>
  <c r="AI24" i="24" s="1"/>
  <c r="AP26" i="38" s="1"/>
  <c r="AG21" i="4"/>
  <c r="AB25" i="24" s="1"/>
  <c r="AH27" i="38" s="1"/>
  <c r="AH29" i="4"/>
  <c r="AG30" i="4"/>
  <c r="AH38" i="4"/>
  <c r="AG39" i="4"/>
  <c r="I41" i="4"/>
  <c r="I109" i="4"/>
  <c r="J191" i="4"/>
  <c r="J211" i="4" s="1"/>
  <c r="J184" i="4"/>
  <c r="I84" i="4"/>
  <c r="J55" i="4"/>
  <c r="J75" i="4" s="1"/>
  <c r="AV26" i="24" l="1"/>
  <c r="BC26" i="24"/>
  <c r="T19" i="38"/>
  <c r="BL28" i="38" s="1"/>
  <c r="L19" i="38"/>
  <c r="BD28" i="38" s="1"/>
  <c r="J186" i="4"/>
  <c r="E224" i="4" s="1"/>
  <c r="AH46" i="4"/>
  <c r="AG46" i="4"/>
  <c r="CM8" i="24" l="1"/>
  <c r="B12" i="23"/>
  <c r="BP14" i="8"/>
  <c r="BP13" i="8"/>
  <c r="Z8" i="8"/>
  <c r="N8" i="8"/>
  <c r="B8" i="8"/>
  <c r="CP5" i="8"/>
  <c r="H59" i="3"/>
  <c r="H21" i="3"/>
  <c r="H22" i="3"/>
  <c r="I22" i="3" s="1"/>
  <c r="J22" i="3" s="1"/>
  <c r="H23" i="3"/>
  <c r="I23" i="3" s="1"/>
  <c r="J23" i="3" s="1"/>
  <c r="H24" i="3"/>
  <c r="I24" i="3" s="1"/>
  <c r="J24" i="3" s="1"/>
  <c r="H20" i="3"/>
  <c r="I20" i="3" s="1"/>
  <c r="J20" i="3" s="1"/>
  <c r="H219" i="3"/>
  <c r="I219" i="3" s="1"/>
  <c r="J219" i="3" s="1"/>
  <c r="H218" i="3"/>
  <c r="I218" i="3" s="1"/>
  <c r="J218" i="3" s="1"/>
  <c r="H217" i="3"/>
  <c r="I217" i="3" s="1"/>
  <c r="J217" i="3" s="1"/>
  <c r="H216" i="3"/>
  <c r="I216" i="3" s="1"/>
  <c r="J216" i="3" s="1"/>
  <c r="H215" i="3"/>
  <c r="H180" i="3"/>
  <c r="I180" i="3" s="1"/>
  <c r="J180" i="3" s="1"/>
  <c r="H179" i="3"/>
  <c r="I179" i="3" s="1"/>
  <c r="J179" i="3" s="1"/>
  <c r="H178" i="3"/>
  <c r="I178" i="3" s="1"/>
  <c r="J178" i="3" s="1"/>
  <c r="H177" i="3"/>
  <c r="I177" i="3" s="1"/>
  <c r="J177" i="3" s="1"/>
  <c r="H176" i="3"/>
  <c r="I176" i="3" s="1"/>
  <c r="H141" i="3"/>
  <c r="I141" i="3" s="1"/>
  <c r="J141" i="3" s="1"/>
  <c r="H140" i="3"/>
  <c r="I140" i="3" s="1"/>
  <c r="J140" i="3" s="1"/>
  <c r="H139" i="3"/>
  <c r="I139" i="3" s="1"/>
  <c r="J139" i="3" s="1"/>
  <c r="H138" i="3"/>
  <c r="I138" i="3" s="1"/>
  <c r="J138" i="3" s="1"/>
  <c r="H137" i="3"/>
  <c r="I137" i="3" s="1"/>
  <c r="H102" i="3"/>
  <c r="I102" i="3" s="1"/>
  <c r="J102" i="3" s="1"/>
  <c r="H101" i="3"/>
  <c r="I101" i="3" s="1"/>
  <c r="J101" i="3" s="1"/>
  <c r="H100" i="3"/>
  <c r="I100" i="3" s="1"/>
  <c r="J100" i="3" s="1"/>
  <c r="H99" i="3"/>
  <c r="H98" i="3"/>
  <c r="I98" i="3" s="1"/>
  <c r="J98" i="3" s="1"/>
  <c r="H63" i="3"/>
  <c r="I63" i="3" s="1"/>
  <c r="J63" i="3" s="1"/>
  <c r="H62" i="3"/>
  <c r="I62" i="3" s="1"/>
  <c r="J62" i="3" s="1"/>
  <c r="H61" i="3"/>
  <c r="I61" i="3" s="1"/>
  <c r="J61" i="3" s="1"/>
  <c r="H60" i="3"/>
  <c r="I60" i="3" s="1"/>
  <c r="J60" i="3" s="1"/>
  <c r="B11" i="3"/>
  <c r="B10" i="3"/>
  <c r="B9" i="3"/>
  <c r="B8" i="3"/>
  <c r="B7" i="3"/>
  <c r="B254" i="3"/>
  <c r="BU8" i="8" s="1"/>
  <c r="CA9" i="38" s="1"/>
  <c r="BI8" i="8"/>
  <c r="BO9" i="38" s="1"/>
  <c r="G250" i="3"/>
  <c r="G172" i="3"/>
  <c r="G133" i="3"/>
  <c r="G94" i="3"/>
  <c r="G55" i="3"/>
  <c r="AF45" i="3"/>
  <c r="AE45" i="3"/>
  <c r="AD45" i="3"/>
  <c r="AC45" i="3"/>
  <c r="AB45" i="3"/>
  <c r="AA45" i="3"/>
  <c r="Z45" i="3"/>
  <c r="Y45" i="3"/>
  <c r="X45" i="3"/>
  <c r="W45" i="3"/>
  <c r="V45" i="3"/>
  <c r="U45" i="3"/>
  <c r="AF44" i="3"/>
  <c r="AE44" i="3"/>
  <c r="AD44" i="3"/>
  <c r="AC44" i="3"/>
  <c r="AB44" i="3"/>
  <c r="AA44" i="3"/>
  <c r="Z44" i="3"/>
  <c r="Y44" i="3"/>
  <c r="X44" i="3"/>
  <c r="W44" i="3"/>
  <c r="V44" i="3"/>
  <c r="U44" i="3"/>
  <c r="AF43" i="3"/>
  <c r="AE43" i="3"/>
  <c r="AD43" i="3"/>
  <c r="AC43" i="3"/>
  <c r="AB43" i="3"/>
  <c r="AA43" i="3"/>
  <c r="Z43" i="3"/>
  <c r="Y43" i="3"/>
  <c r="X43" i="3"/>
  <c r="W43" i="3"/>
  <c r="V43" i="3"/>
  <c r="U43" i="3"/>
  <c r="AF42" i="3"/>
  <c r="AE42" i="3"/>
  <c r="AD42" i="3"/>
  <c r="AC42" i="3"/>
  <c r="AB42" i="3"/>
  <c r="AA42" i="3"/>
  <c r="Z42" i="3"/>
  <c r="Y42" i="3"/>
  <c r="X42" i="3"/>
  <c r="W42" i="3"/>
  <c r="V42" i="3"/>
  <c r="U42" i="3"/>
  <c r="AF41" i="3"/>
  <c r="AE41" i="3"/>
  <c r="AD41" i="3"/>
  <c r="AC41" i="3"/>
  <c r="AB41" i="3"/>
  <c r="AA41" i="3"/>
  <c r="Z41" i="3"/>
  <c r="Y41" i="3"/>
  <c r="X41" i="3"/>
  <c r="W41" i="3"/>
  <c r="V41" i="3"/>
  <c r="U41" i="3"/>
  <c r="AF40" i="3"/>
  <c r="AE40" i="3"/>
  <c r="AD40" i="3"/>
  <c r="AC40" i="3"/>
  <c r="AB40" i="3"/>
  <c r="AA40" i="3"/>
  <c r="Z40" i="3"/>
  <c r="Y40" i="3"/>
  <c r="X40" i="3"/>
  <c r="W40" i="3"/>
  <c r="V40" i="3"/>
  <c r="U40" i="3"/>
  <c r="AF39" i="3"/>
  <c r="AE39" i="3"/>
  <c r="AD39" i="3"/>
  <c r="AC39" i="3"/>
  <c r="AB39" i="3"/>
  <c r="AA39" i="3"/>
  <c r="Z39" i="3"/>
  <c r="Y39" i="3"/>
  <c r="X39" i="3"/>
  <c r="W39" i="3"/>
  <c r="V39" i="3"/>
  <c r="U39" i="3"/>
  <c r="AF38" i="3"/>
  <c r="AE38" i="3"/>
  <c r="AD38" i="3"/>
  <c r="AC38" i="3"/>
  <c r="AB38" i="3"/>
  <c r="AA38" i="3"/>
  <c r="Z38" i="3"/>
  <c r="Y38" i="3"/>
  <c r="X38" i="3"/>
  <c r="W38" i="3"/>
  <c r="V38" i="3"/>
  <c r="U38" i="3"/>
  <c r="AF37" i="3"/>
  <c r="AE37" i="3"/>
  <c r="AD37" i="3"/>
  <c r="AC37" i="3"/>
  <c r="AB37" i="3"/>
  <c r="AA37" i="3"/>
  <c r="Z37" i="3"/>
  <c r="Y37" i="3"/>
  <c r="X37" i="3"/>
  <c r="W37" i="3"/>
  <c r="V37" i="3"/>
  <c r="U37" i="3"/>
  <c r="AF36" i="3"/>
  <c r="AE36" i="3"/>
  <c r="AD36" i="3"/>
  <c r="AC36" i="3"/>
  <c r="AB36" i="3"/>
  <c r="AA36" i="3"/>
  <c r="Z36" i="3"/>
  <c r="Y36" i="3"/>
  <c r="X36" i="3"/>
  <c r="W36" i="3"/>
  <c r="V36" i="3"/>
  <c r="U36" i="3"/>
  <c r="AF35" i="3"/>
  <c r="AE35" i="3"/>
  <c r="AD35" i="3"/>
  <c r="AC35" i="3"/>
  <c r="AB35" i="3"/>
  <c r="AA35" i="3"/>
  <c r="Z35" i="3"/>
  <c r="Y35" i="3"/>
  <c r="X35" i="3"/>
  <c r="W35" i="3"/>
  <c r="V35" i="3"/>
  <c r="U35" i="3"/>
  <c r="AF34" i="3"/>
  <c r="AE34" i="3"/>
  <c r="AD34" i="3"/>
  <c r="AC34" i="3"/>
  <c r="AB34" i="3"/>
  <c r="AA34" i="3"/>
  <c r="Z34" i="3"/>
  <c r="Y34" i="3"/>
  <c r="X34" i="3"/>
  <c r="W34" i="3"/>
  <c r="V34" i="3"/>
  <c r="U34" i="3"/>
  <c r="AF33" i="3"/>
  <c r="AE33" i="3"/>
  <c r="AD33" i="3"/>
  <c r="AC33" i="3"/>
  <c r="AB33" i="3"/>
  <c r="AA33" i="3"/>
  <c r="Z33" i="3"/>
  <c r="Y33" i="3"/>
  <c r="X33" i="3"/>
  <c r="W33" i="3"/>
  <c r="V33" i="3"/>
  <c r="U33" i="3"/>
  <c r="AF32" i="3"/>
  <c r="AE32" i="3"/>
  <c r="AD32" i="3"/>
  <c r="AC32" i="3"/>
  <c r="AB32" i="3"/>
  <c r="AA32" i="3"/>
  <c r="Z32" i="3"/>
  <c r="Y32" i="3"/>
  <c r="X32" i="3"/>
  <c r="W32" i="3"/>
  <c r="V32" i="3"/>
  <c r="U32" i="3"/>
  <c r="AF31" i="3"/>
  <c r="AE31" i="3"/>
  <c r="AD31" i="3"/>
  <c r="AC31" i="3"/>
  <c r="AB31" i="3"/>
  <c r="AA31" i="3"/>
  <c r="Z31" i="3"/>
  <c r="Y31" i="3"/>
  <c r="X31" i="3"/>
  <c r="W31" i="3"/>
  <c r="V31" i="3"/>
  <c r="U31" i="3"/>
  <c r="AF30" i="3"/>
  <c r="AE30" i="3"/>
  <c r="AD30" i="3"/>
  <c r="AC30" i="3"/>
  <c r="AB30" i="3"/>
  <c r="AA30" i="3"/>
  <c r="Z30" i="3"/>
  <c r="Y30" i="3"/>
  <c r="X30" i="3"/>
  <c r="W30" i="3"/>
  <c r="V30" i="3"/>
  <c r="U30" i="3"/>
  <c r="AF29" i="3"/>
  <c r="AE29" i="3"/>
  <c r="AD29" i="3"/>
  <c r="AC29" i="3"/>
  <c r="AB29" i="3"/>
  <c r="AA29" i="3"/>
  <c r="Z29" i="3"/>
  <c r="Y29" i="3"/>
  <c r="X29" i="3"/>
  <c r="W29" i="3"/>
  <c r="V29" i="3"/>
  <c r="U29" i="3"/>
  <c r="AF28" i="3"/>
  <c r="AE28" i="3"/>
  <c r="AD28" i="3"/>
  <c r="AC28" i="3"/>
  <c r="AB28" i="3"/>
  <c r="AA28" i="3"/>
  <c r="Z28" i="3"/>
  <c r="Y28" i="3"/>
  <c r="X28" i="3"/>
  <c r="W28" i="3"/>
  <c r="V28" i="3"/>
  <c r="U28" i="3"/>
  <c r="AF27" i="3"/>
  <c r="AE27" i="3"/>
  <c r="AD27" i="3"/>
  <c r="AC27" i="3"/>
  <c r="AB27" i="3"/>
  <c r="AA27" i="3"/>
  <c r="Z27" i="3"/>
  <c r="Y27" i="3"/>
  <c r="X27" i="3"/>
  <c r="W27" i="3"/>
  <c r="V27" i="3"/>
  <c r="U27" i="3"/>
  <c r="AF26" i="3"/>
  <c r="AE26" i="3"/>
  <c r="AD26" i="3"/>
  <c r="AC26" i="3"/>
  <c r="AB26" i="3"/>
  <c r="AA26" i="3"/>
  <c r="Z26" i="3"/>
  <c r="Y26" i="3"/>
  <c r="X26" i="3"/>
  <c r="W26" i="3"/>
  <c r="V26" i="3"/>
  <c r="U26" i="3"/>
  <c r="AF25" i="3"/>
  <c r="AE25" i="3"/>
  <c r="AD25" i="3"/>
  <c r="AC25" i="3"/>
  <c r="AB25" i="3"/>
  <c r="AA25" i="3"/>
  <c r="Z25" i="3"/>
  <c r="Y25" i="3"/>
  <c r="X25" i="3"/>
  <c r="W25" i="3"/>
  <c r="V25" i="3"/>
  <c r="U25" i="3"/>
  <c r="AF24" i="3"/>
  <c r="AE24" i="3"/>
  <c r="AD24" i="3"/>
  <c r="AC24" i="3"/>
  <c r="AB24" i="3"/>
  <c r="AA24" i="3"/>
  <c r="Z24" i="3"/>
  <c r="Y24" i="3"/>
  <c r="X24" i="3"/>
  <c r="W24" i="3"/>
  <c r="V24" i="3"/>
  <c r="U24" i="3"/>
  <c r="AF23" i="3"/>
  <c r="AE23" i="3"/>
  <c r="AD23" i="3"/>
  <c r="AC23" i="3"/>
  <c r="AB23" i="3"/>
  <c r="AA23" i="3"/>
  <c r="Z23" i="3"/>
  <c r="Y23" i="3"/>
  <c r="X23" i="3"/>
  <c r="W23" i="3"/>
  <c r="V23" i="3"/>
  <c r="U23" i="3"/>
  <c r="AF22" i="3"/>
  <c r="AE22" i="3"/>
  <c r="AD22" i="3"/>
  <c r="AC22" i="3"/>
  <c r="AB22" i="3"/>
  <c r="AA22" i="3"/>
  <c r="Z22" i="3"/>
  <c r="Y22" i="3"/>
  <c r="X22" i="3"/>
  <c r="W22" i="3"/>
  <c r="V22" i="3"/>
  <c r="U22" i="3"/>
  <c r="AF21" i="3"/>
  <c r="AE21" i="3"/>
  <c r="AD21" i="3"/>
  <c r="AC21" i="3"/>
  <c r="AB21" i="3"/>
  <c r="AA21" i="3"/>
  <c r="Z21" i="3"/>
  <c r="Y21" i="3"/>
  <c r="X21" i="3"/>
  <c r="W21" i="3"/>
  <c r="V21" i="3"/>
  <c r="U21" i="3"/>
  <c r="AF20" i="3"/>
  <c r="AE20" i="3"/>
  <c r="AD20" i="3"/>
  <c r="AC20" i="3"/>
  <c r="AB20" i="3"/>
  <c r="AA20" i="3"/>
  <c r="Z20" i="3"/>
  <c r="Y20" i="3"/>
  <c r="X20" i="3"/>
  <c r="W20" i="3"/>
  <c r="V20" i="3"/>
  <c r="U20" i="3"/>
  <c r="AF19" i="3"/>
  <c r="AE19" i="3"/>
  <c r="AD19" i="3"/>
  <c r="AC19" i="3"/>
  <c r="AB19" i="3"/>
  <c r="AA19" i="3"/>
  <c r="Z19" i="3"/>
  <c r="Y19" i="3"/>
  <c r="X19" i="3"/>
  <c r="W19" i="3"/>
  <c r="V19" i="3"/>
  <c r="U19" i="3"/>
  <c r="AF18" i="3"/>
  <c r="AE18" i="3"/>
  <c r="AD18" i="3"/>
  <c r="AC18" i="3"/>
  <c r="AB18" i="3"/>
  <c r="AA18" i="3"/>
  <c r="Z18" i="3"/>
  <c r="Y18" i="3"/>
  <c r="X18" i="3"/>
  <c r="W18" i="3"/>
  <c r="V18" i="3"/>
  <c r="U18" i="3"/>
  <c r="AF17" i="3"/>
  <c r="AE17" i="3"/>
  <c r="AD17" i="3"/>
  <c r="AC17" i="3"/>
  <c r="AB17" i="3"/>
  <c r="AA17" i="3"/>
  <c r="Z17" i="3"/>
  <c r="Y17" i="3"/>
  <c r="X17" i="3"/>
  <c r="W17" i="3"/>
  <c r="V17" i="3"/>
  <c r="U17" i="3"/>
  <c r="AF16" i="3"/>
  <c r="AE16" i="3"/>
  <c r="AD16" i="3"/>
  <c r="AC16" i="3"/>
  <c r="AB16" i="3"/>
  <c r="AA16" i="3"/>
  <c r="Z16" i="3"/>
  <c r="Y16" i="3"/>
  <c r="X16" i="3"/>
  <c r="W16" i="3"/>
  <c r="V16" i="3"/>
  <c r="U16" i="3"/>
  <c r="AF15" i="3"/>
  <c r="AE15" i="3"/>
  <c r="AD15" i="3"/>
  <c r="AC15" i="3"/>
  <c r="AB15" i="3"/>
  <c r="AA15" i="3"/>
  <c r="Z15" i="3"/>
  <c r="Y15" i="3"/>
  <c r="X15" i="3"/>
  <c r="W15" i="3"/>
  <c r="V15" i="3"/>
  <c r="U15" i="3"/>
  <c r="AF14" i="3"/>
  <c r="AE14" i="3"/>
  <c r="AD14" i="3"/>
  <c r="AC14" i="3"/>
  <c r="AB14" i="3"/>
  <c r="AA14" i="3"/>
  <c r="Z14" i="3"/>
  <c r="Y14" i="3"/>
  <c r="X14" i="3"/>
  <c r="W14" i="3"/>
  <c r="V14" i="3"/>
  <c r="U14" i="3"/>
  <c r="AF13" i="3"/>
  <c r="AE13" i="3"/>
  <c r="AD13" i="3"/>
  <c r="AC13" i="3"/>
  <c r="AB13" i="3"/>
  <c r="AA13" i="3"/>
  <c r="Z13" i="3"/>
  <c r="Y13" i="3"/>
  <c r="X13" i="3"/>
  <c r="W13" i="3"/>
  <c r="V13" i="3"/>
  <c r="U13" i="3"/>
  <c r="AF12" i="3"/>
  <c r="AE12" i="3"/>
  <c r="AD12" i="3"/>
  <c r="AC12" i="3"/>
  <c r="AB12" i="3"/>
  <c r="AA12" i="3"/>
  <c r="Z12" i="3"/>
  <c r="Y12" i="3"/>
  <c r="X12" i="3"/>
  <c r="W12" i="3"/>
  <c r="V12" i="3"/>
  <c r="U12" i="3"/>
  <c r="AF11" i="3"/>
  <c r="AE11" i="3"/>
  <c r="AD11" i="3"/>
  <c r="AC11" i="3"/>
  <c r="AB11" i="3"/>
  <c r="AA11" i="3"/>
  <c r="Z11" i="3"/>
  <c r="Y11" i="3"/>
  <c r="X11" i="3"/>
  <c r="W11" i="3"/>
  <c r="V11" i="3"/>
  <c r="U11" i="3"/>
  <c r="AF10" i="3"/>
  <c r="AE10" i="3"/>
  <c r="AD10" i="3"/>
  <c r="AC10" i="3"/>
  <c r="AB10" i="3"/>
  <c r="AA10" i="3"/>
  <c r="Z10" i="3"/>
  <c r="Y10" i="3"/>
  <c r="X10" i="3"/>
  <c r="W10" i="3"/>
  <c r="V10" i="3"/>
  <c r="U10" i="3"/>
  <c r="AF9" i="3"/>
  <c r="AE9" i="3"/>
  <c r="AD9" i="3"/>
  <c r="AC9" i="3"/>
  <c r="AB9" i="3"/>
  <c r="AA9" i="3"/>
  <c r="Z9" i="3"/>
  <c r="Y9" i="3"/>
  <c r="X9" i="3"/>
  <c r="W9" i="3"/>
  <c r="V9" i="3"/>
  <c r="U9" i="3"/>
  <c r="AF8" i="3"/>
  <c r="AE8" i="3"/>
  <c r="AD8" i="3"/>
  <c r="AC8" i="3"/>
  <c r="AB8" i="3"/>
  <c r="AA8" i="3"/>
  <c r="Z8" i="3"/>
  <c r="Y8" i="3"/>
  <c r="X8" i="3"/>
  <c r="W8" i="3"/>
  <c r="V8" i="3"/>
  <c r="U8" i="3"/>
  <c r="AF7" i="3"/>
  <c r="AE7" i="3"/>
  <c r="AD7" i="3"/>
  <c r="AC7" i="3"/>
  <c r="AB7" i="3"/>
  <c r="AA7" i="3"/>
  <c r="Z7" i="3"/>
  <c r="Y7" i="3"/>
  <c r="X7" i="3"/>
  <c r="W7" i="3"/>
  <c r="V7" i="3"/>
  <c r="U7" i="3"/>
  <c r="AF6" i="3"/>
  <c r="AE6" i="3"/>
  <c r="AD6" i="3"/>
  <c r="AC6" i="3"/>
  <c r="AB6" i="3"/>
  <c r="AA6" i="3"/>
  <c r="Z6" i="3"/>
  <c r="Y6" i="3"/>
  <c r="X6" i="3"/>
  <c r="W6" i="3"/>
  <c r="V6" i="3"/>
  <c r="U6" i="3"/>
  <c r="AF5" i="3"/>
  <c r="AE5" i="3"/>
  <c r="AD5" i="3"/>
  <c r="AC5" i="3"/>
  <c r="AB5" i="3"/>
  <c r="AA5" i="3"/>
  <c r="Z5" i="3"/>
  <c r="Y5" i="3"/>
  <c r="X5" i="3"/>
  <c r="W5" i="3"/>
  <c r="V5" i="3"/>
  <c r="U5" i="3"/>
  <c r="AF4" i="3"/>
  <c r="AE4" i="3"/>
  <c r="AD4" i="3"/>
  <c r="AC4" i="3"/>
  <c r="AB4" i="3"/>
  <c r="AA4" i="3"/>
  <c r="Z4" i="3"/>
  <c r="Y4" i="3"/>
  <c r="X4" i="3"/>
  <c r="W4" i="3"/>
  <c r="V4" i="3"/>
  <c r="U4" i="3"/>
  <c r="AF3" i="3"/>
  <c r="AE3" i="3"/>
  <c r="AD3" i="3"/>
  <c r="AC3" i="3"/>
  <c r="AB3" i="3"/>
  <c r="AA3" i="3"/>
  <c r="Z3" i="3"/>
  <c r="Y3" i="3"/>
  <c r="X3" i="3"/>
  <c r="W3" i="3"/>
  <c r="V3" i="3"/>
  <c r="U3" i="3"/>
  <c r="C254" i="3" l="1"/>
  <c r="M13" i="23"/>
  <c r="M14" i="23" s="1"/>
  <c r="I13" i="23"/>
  <c r="I14" i="23" s="1"/>
  <c r="J13" i="23"/>
  <c r="J14" i="23" s="1"/>
  <c r="K13" i="23"/>
  <c r="K14" i="23" s="1"/>
  <c r="C13" i="23"/>
  <c r="C14" i="23" s="1"/>
  <c r="E13" i="23"/>
  <c r="E14" i="23" s="1"/>
  <c r="B13" i="23"/>
  <c r="B14" i="23" s="1"/>
  <c r="F13" i="23"/>
  <c r="F14" i="23" s="1"/>
  <c r="D13" i="23"/>
  <c r="D14" i="23" s="1"/>
  <c r="L13" i="23"/>
  <c r="L14" i="23" s="1"/>
  <c r="H13" i="23"/>
  <c r="H14" i="23" s="1"/>
  <c r="G13" i="23"/>
  <c r="G14" i="23" s="1"/>
  <c r="CW8" i="24"/>
  <c r="DQ9" i="38" s="1"/>
  <c r="DE9" i="38"/>
  <c r="AG3" i="3"/>
  <c r="H17" i="8" s="1"/>
  <c r="AV26" i="8" s="1"/>
  <c r="AG5" i="3"/>
  <c r="H19" i="8" s="1"/>
  <c r="H21" i="38" s="1"/>
  <c r="AG10" i="3"/>
  <c r="H24" i="8" s="1"/>
  <c r="H26" i="38" s="1"/>
  <c r="AG16" i="3"/>
  <c r="AB20" i="8" s="1"/>
  <c r="AD22" i="38" s="1"/>
  <c r="AG4" i="3"/>
  <c r="H18" i="8" s="1"/>
  <c r="H20" i="38" s="1"/>
  <c r="AG7" i="3"/>
  <c r="H21" i="8" s="1"/>
  <c r="H23" i="38" s="1"/>
  <c r="AG14" i="3"/>
  <c r="AB18" i="8" s="1"/>
  <c r="AD20" i="38" s="1"/>
  <c r="AH5" i="3"/>
  <c r="O19" i="8" s="1"/>
  <c r="P21" i="38" s="1"/>
  <c r="AH7" i="3"/>
  <c r="O21" i="8" s="1"/>
  <c r="P23" i="38" s="1"/>
  <c r="AH10" i="3"/>
  <c r="O24" i="8" s="1"/>
  <c r="P26" i="38" s="1"/>
  <c r="AG6" i="3"/>
  <c r="H20" i="8" s="1"/>
  <c r="H22" i="38" s="1"/>
  <c r="AG12" i="3"/>
  <c r="H26" i="8" s="1"/>
  <c r="H28" i="38" s="1"/>
  <c r="AG15" i="3"/>
  <c r="AB19" i="8" s="1"/>
  <c r="AD21" i="38" s="1"/>
  <c r="AH6" i="3"/>
  <c r="O20" i="8" s="1"/>
  <c r="P22" i="38" s="1"/>
  <c r="AH9" i="3"/>
  <c r="O23" i="8" s="1"/>
  <c r="P25" i="38" s="1"/>
  <c r="AH11" i="3"/>
  <c r="O25" i="8" s="1"/>
  <c r="P27" i="38" s="1"/>
  <c r="AH15" i="3"/>
  <c r="AI19" i="8" s="1"/>
  <c r="AL21" i="38" s="1"/>
  <c r="AH16" i="3"/>
  <c r="AI20" i="8" s="1"/>
  <c r="AL22" i="38" s="1"/>
  <c r="AH17" i="3"/>
  <c r="AI21" i="8" s="1"/>
  <c r="AL23" i="38" s="1"/>
  <c r="AH18" i="3"/>
  <c r="AI22" i="8" s="1"/>
  <c r="AL24" i="38" s="1"/>
  <c r="AG20" i="3"/>
  <c r="AB24" i="8" s="1"/>
  <c r="AD26" i="38" s="1"/>
  <c r="AG21" i="3"/>
  <c r="AB25" i="8" s="1"/>
  <c r="AD27" i="38" s="1"/>
  <c r="AG11" i="3"/>
  <c r="H25" i="8" s="1"/>
  <c r="H27" i="38" s="1"/>
  <c r="AG25" i="3"/>
  <c r="AG26" i="3"/>
  <c r="AG27" i="3"/>
  <c r="AG30" i="3"/>
  <c r="AG32" i="3"/>
  <c r="AH26" i="3"/>
  <c r="AH23" i="3"/>
  <c r="BC17" i="8" s="1"/>
  <c r="BH19" i="38" s="1"/>
  <c r="AH27" i="3"/>
  <c r="AH30" i="3"/>
  <c r="AH32" i="3"/>
  <c r="AG33" i="3"/>
  <c r="AH25" i="3"/>
  <c r="AH29" i="3"/>
  <c r="AH33" i="3"/>
  <c r="AG35" i="3"/>
  <c r="AH35" i="3"/>
  <c r="AG36" i="3"/>
  <c r="AH36" i="3"/>
  <c r="AG37" i="3"/>
  <c r="AG40" i="3"/>
  <c r="AG42" i="3"/>
  <c r="AG44" i="3"/>
  <c r="AH40" i="3"/>
  <c r="AH42" i="3"/>
  <c r="AH43" i="3"/>
  <c r="AH44" i="3"/>
  <c r="AG45" i="3"/>
  <c r="AH20" i="3"/>
  <c r="AI24" i="8" s="1"/>
  <c r="AL26" i="38" s="1"/>
  <c r="AG23" i="3"/>
  <c r="AV17" i="8" s="1"/>
  <c r="AZ19" i="38" s="1"/>
  <c r="AH22" i="3"/>
  <c r="AI26" i="8" s="1"/>
  <c r="AL28" i="38" s="1"/>
  <c r="AH34" i="3"/>
  <c r="H55" i="3"/>
  <c r="I21" i="3"/>
  <c r="J21" i="3" s="1"/>
  <c r="J55" i="3" s="1"/>
  <c r="AH28" i="3"/>
  <c r="AH37" i="3"/>
  <c r="J137" i="3"/>
  <c r="AG43" i="3"/>
  <c r="AH12" i="3"/>
  <c r="O26" i="8" s="1"/>
  <c r="P28" i="38" s="1"/>
  <c r="AG13" i="3"/>
  <c r="AB17" i="8" s="1"/>
  <c r="AD19" i="38" s="1"/>
  <c r="AG39" i="3"/>
  <c r="AH4" i="3"/>
  <c r="O18" i="8" s="1"/>
  <c r="P20" i="38" s="1"/>
  <c r="AH39" i="3"/>
  <c r="AH3" i="3"/>
  <c r="O17" i="8" s="1"/>
  <c r="AG17" i="3"/>
  <c r="AB21" i="8" s="1"/>
  <c r="AD23" i="38" s="1"/>
  <c r="AG18" i="3"/>
  <c r="AB22" i="8" s="1"/>
  <c r="AD24" i="38" s="1"/>
  <c r="J176" i="3"/>
  <c r="J211" i="3" s="1"/>
  <c r="I211" i="3"/>
  <c r="AG28" i="3"/>
  <c r="H133" i="3"/>
  <c r="H172" i="3"/>
  <c r="H211" i="3"/>
  <c r="AH14" i="3"/>
  <c r="AI18" i="8" s="1"/>
  <c r="AL20" i="38" s="1"/>
  <c r="AG31" i="3"/>
  <c r="CG8" i="8"/>
  <c r="CM9" i="38" s="1"/>
  <c r="I215" i="3"/>
  <c r="H250" i="3"/>
  <c r="AH13" i="3"/>
  <c r="AI17" i="8" s="1"/>
  <c r="AL19" i="38" s="1"/>
  <c r="AG24" i="3"/>
  <c r="AV18" i="8" s="1"/>
  <c r="AZ20" i="38" s="1"/>
  <c r="I99" i="3"/>
  <c r="AH24" i="3"/>
  <c r="BC18" i="8" s="1"/>
  <c r="BH20" i="38" s="1"/>
  <c r="AG34" i="3"/>
  <c r="AG8" i="3"/>
  <c r="H22" i="8" s="1"/>
  <c r="H24" i="38" s="1"/>
  <c r="AH21" i="3"/>
  <c r="AI25" i="8" s="1"/>
  <c r="AL27" i="38" s="1"/>
  <c r="AH31" i="3"/>
  <c r="AG41" i="3"/>
  <c r="AH8" i="3"/>
  <c r="O22" i="8" s="1"/>
  <c r="P24" i="38" s="1"/>
  <c r="AG9" i="3"/>
  <c r="H23" i="8" s="1"/>
  <c r="H25" i="38" s="1"/>
  <c r="AG38" i="3"/>
  <c r="AH41" i="3"/>
  <c r="AG22" i="3"/>
  <c r="AB26" i="8" s="1"/>
  <c r="AD28" i="38" s="1"/>
  <c r="AH38" i="3"/>
  <c r="AG19" i="3"/>
  <c r="AB23" i="8" s="1"/>
  <c r="AD25" i="38" s="1"/>
  <c r="H94" i="3"/>
  <c r="AH19" i="3"/>
  <c r="AI23" i="8" s="1"/>
  <c r="AL25" i="38" s="1"/>
  <c r="AG29" i="3"/>
  <c r="AH45" i="3"/>
  <c r="I59" i="3"/>
  <c r="BC26" i="8" l="1"/>
  <c r="P19" i="38"/>
  <c r="BH28" i="38" s="1"/>
  <c r="H19" i="38"/>
  <c r="AZ28" i="38" s="1"/>
  <c r="I55" i="3"/>
  <c r="AG46" i="3"/>
  <c r="J215" i="3"/>
  <c r="J250" i="3" s="1"/>
  <c r="I250" i="3"/>
  <c r="I133" i="3"/>
  <c r="J99" i="3"/>
  <c r="J133" i="3" s="1"/>
  <c r="I172" i="3"/>
  <c r="AH46" i="3"/>
  <c r="J172" i="3"/>
  <c r="I94" i="3"/>
  <c r="J59" i="3"/>
  <c r="J94" i="3" s="1"/>
  <c r="E254" i="3" l="1"/>
  <c r="CS8" i="8" s="1"/>
  <c r="DE8" i="8" s="1"/>
  <c r="DK9" i="38" s="1"/>
  <c r="D254" i="3"/>
  <c r="F254" i="3" l="1"/>
  <c r="CY9" i="38"/>
</calcChain>
</file>

<file path=xl/sharedStrings.xml><?xml version="1.0" encoding="utf-8"?>
<sst xmlns="http://schemas.openxmlformats.org/spreadsheetml/2006/main" count="2809" uniqueCount="260">
  <si>
    <t>基 本 情 報 入 力 シ ー ト</t>
    <phoneticPr fontId="3"/>
  </si>
  <si>
    <t>1.基本情報</t>
    <rPh sb="2" eb="6">
      <t>キホンジョウホウ</t>
    </rPh>
    <phoneticPr fontId="3"/>
  </si>
  <si>
    <t>事業者</t>
    <phoneticPr fontId="3"/>
  </si>
  <si>
    <t>フリガナ</t>
    <phoneticPr fontId="3"/>
  </si>
  <si>
    <t>名称</t>
    <rPh sb="0" eb="2">
      <t>メイショウ</t>
    </rPh>
    <phoneticPr fontId="3"/>
  </si>
  <si>
    <t>事業者
所在地</t>
    <rPh sb="0" eb="3">
      <t>ジギョウシャ</t>
    </rPh>
    <rPh sb="4" eb="7">
      <t>ショザイチ</t>
    </rPh>
    <phoneticPr fontId="3"/>
  </si>
  <si>
    <t>〒</t>
    <phoneticPr fontId="3"/>
  </si>
  <si>
    <t>-</t>
    <phoneticPr fontId="7"/>
  </si>
  <si>
    <t>住所１（番地・住居番号まで）</t>
    <rPh sb="0" eb="2">
      <t>ジュウショ</t>
    </rPh>
    <rPh sb="4" eb="6">
      <t>バンチ</t>
    </rPh>
    <rPh sb="7" eb="9">
      <t>ジュウキョ</t>
    </rPh>
    <rPh sb="9" eb="11">
      <t>バンゴウ</t>
    </rPh>
    <phoneticPr fontId="3"/>
  </si>
  <si>
    <t>住所２（建物名等）</t>
    <rPh sb="0" eb="2">
      <t>ジュウショ</t>
    </rPh>
    <rPh sb="4" eb="6">
      <t>タテモノ</t>
    </rPh>
    <rPh sb="6" eb="7">
      <t>メイ</t>
    </rPh>
    <rPh sb="7" eb="8">
      <t>トウ</t>
    </rPh>
    <phoneticPr fontId="3"/>
  </si>
  <si>
    <t>事業者
代表者</t>
    <phoneticPr fontId="7"/>
  </si>
  <si>
    <t>職名</t>
    <rPh sb="0" eb="2">
      <t>ショクメイ</t>
    </rPh>
    <phoneticPr fontId="7"/>
  </si>
  <si>
    <t>氏名</t>
    <rPh sb="0" eb="2">
      <t>シメイ</t>
    </rPh>
    <phoneticPr fontId="7"/>
  </si>
  <si>
    <t>法人番号</t>
    <rPh sb="0" eb="4">
      <t>ホウジンバンゴウ</t>
    </rPh>
    <phoneticPr fontId="3"/>
  </si>
  <si>
    <t>書類作成
担当者</t>
    <phoneticPr fontId="7"/>
  </si>
  <si>
    <t>フリガナ</t>
    <phoneticPr fontId="7"/>
  </si>
  <si>
    <t>連絡先</t>
    <phoneticPr fontId="7"/>
  </si>
  <si>
    <t>電話番号</t>
    <rPh sb="0" eb="2">
      <t>デンワ</t>
    </rPh>
    <rPh sb="2" eb="4">
      <t>バンゴウ</t>
    </rPh>
    <phoneticPr fontId="7"/>
  </si>
  <si>
    <t>E-mail</t>
    <phoneticPr fontId="7"/>
  </si>
  <si>
    <t>事業所名</t>
    <rPh sb="0" eb="3">
      <t>ジギョウショ</t>
    </rPh>
    <rPh sb="3" eb="4">
      <t>メイ</t>
    </rPh>
    <phoneticPr fontId="3"/>
  </si>
  <si>
    <t>事業所所在地</t>
    <rPh sb="0" eb="3">
      <t>ジギョウショ</t>
    </rPh>
    <rPh sb="3" eb="6">
      <t>ショザイチ</t>
    </rPh>
    <phoneticPr fontId="3"/>
  </si>
  <si>
    <t>サービス種別</t>
    <rPh sb="4" eb="6">
      <t>シュベツ</t>
    </rPh>
    <phoneticPr fontId="3"/>
  </si>
  <si>
    <t>訪問介護</t>
    <rPh sb="0" eb="4">
      <t>ホウモンカイゴ</t>
    </rPh>
    <phoneticPr fontId="3"/>
  </si>
  <si>
    <t>区分</t>
    <rPh sb="0" eb="2">
      <t>クブン</t>
    </rPh>
    <phoneticPr fontId="3"/>
  </si>
  <si>
    <t>地域名</t>
    <rPh sb="0" eb="2">
      <t>チイキ</t>
    </rPh>
    <rPh sb="2" eb="3">
      <t>メイ</t>
    </rPh>
    <phoneticPr fontId="3"/>
  </si>
  <si>
    <t>特別地域加算対象地域一覧</t>
    <rPh sb="0" eb="2">
      <t>トクベツ</t>
    </rPh>
    <rPh sb="2" eb="4">
      <t>チイキ</t>
    </rPh>
    <rPh sb="4" eb="6">
      <t>カサン</t>
    </rPh>
    <rPh sb="6" eb="10">
      <t>タイショウチイキ</t>
    </rPh>
    <rPh sb="10" eb="12">
      <t>イチラン</t>
    </rPh>
    <phoneticPr fontId="3"/>
  </si>
  <si>
    <t>令和　　　年　　　月　　　日</t>
    <phoneticPr fontId="3"/>
  </si>
  <si>
    <t>1.事業所情報</t>
    <rPh sb="2" eb="5">
      <t>ジギョウショ</t>
    </rPh>
    <rPh sb="5" eb="7">
      <t>ジョウホウ</t>
    </rPh>
    <phoneticPr fontId="3"/>
  </si>
  <si>
    <t>加算区分</t>
    <rPh sb="0" eb="4">
      <t>カサンクブン</t>
    </rPh>
    <phoneticPr fontId="3"/>
  </si>
  <si>
    <t>通常規模型通所介護費</t>
    <rPh sb="0" eb="2">
      <t>ツウジョウ</t>
    </rPh>
    <rPh sb="2" eb="4">
      <t>キボ</t>
    </rPh>
    <rPh sb="4" eb="5">
      <t>ガタ</t>
    </rPh>
    <rPh sb="5" eb="7">
      <t>ツウショ</t>
    </rPh>
    <rPh sb="7" eb="9">
      <t>カイゴ</t>
    </rPh>
    <rPh sb="9" eb="10">
      <t>ヒ</t>
    </rPh>
    <phoneticPr fontId="3"/>
  </si>
  <si>
    <t>（1）所要時間3時間以上4時間未満の場合</t>
    <rPh sb="3" eb="5">
      <t>ショヨウ</t>
    </rPh>
    <rPh sb="5" eb="7">
      <t>ジカン</t>
    </rPh>
    <rPh sb="8" eb="12">
      <t>ジカンイジョウ</t>
    </rPh>
    <rPh sb="13" eb="17">
      <t>ジカンミマン</t>
    </rPh>
    <rPh sb="18" eb="20">
      <t>バアイ</t>
    </rPh>
    <phoneticPr fontId="3"/>
  </si>
  <si>
    <t>（2）所要時間4時間以上5時間未満の場合</t>
    <rPh sb="3" eb="5">
      <t>ショヨウ</t>
    </rPh>
    <rPh sb="5" eb="7">
      <t>ジカン</t>
    </rPh>
    <rPh sb="8" eb="12">
      <t>ジカンイジョウ</t>
    </rPh>
    <rPh sb="13" eb="17">
      <t>ジカンミマン</t>
    </rPh>
    <rPh sb="18" eb="20">
      <t>バアイ</t>
    </rPh>
    <phoneticPr fontId="3"/>
  </si>
  <si>
    <t>（3）所要時間5時間以上6時間未満の場合</t>
    <rPh sb="3" eb="5">
      <t>ショヨウ</t>
    </rPh>
    <rPh sb="5" eb="7">
      <t>ジカン</t>
    </rPh>
    <rPh sb="8" eb="12">
      <t>ジカンイジョウ</t>
    </rPh>
    <rPh sb="13" eb="17">
      <t>ジカンミマン</t>
    </rPh>
    <rPh sb="18" eb="20">
      <t>バアイ</t>
    </rPh>
    <phoneticPr fontId="3"/>
  </si>
  <si>
    <t>（1）所要時間3時間以上4時間未満の場合</t>
  </si>
  <si>
    <t>地区名</t>
    <rPh sb="0" eb="2">
      <t>チク</t>
    </rPh>
    <rPh sb="2" eb="3">
      <t>メイ</t>
    </rPh>
    <phoneticPr fontId="3"/>
  </si>
  <si>
    <t>要介護度</t>
    <rPh sb="0" eb="3">
      <t>ヨウカイゴ</t>
    </rPh>
    <rPh sb="3" eb="4">
      <t>ド</t>
    </rPh>
    <phoneticPr fontId="3"/>
  </si>
  <si>
    <t>月間予定回数
(月平均回数)</t>
    <rPh sb="9" eb="11">
      <t>ヘイキン</t>
    </rPh>
    <rPh sb="11" eb="13">
      <t>カイスウ</t>
    </rPh>
    <phoneticPr fontId="3"/>
  </si>
  <si>
    <t>基本報酬
（月単位数）</t>
    <rPh sb="6" eb="7">
      <t>ツキ</t>
    </rPh>
    <rPh sb="7" eb="9">
      <t>タンイ</t>
    </rPh>
    <rPh sb="9" eb="10">
      <t>スウ</t>
    </rPh>
    <phoneticPr fontId="3"/>
  </si>
  <si>
    <t>①要介護1</t>
    <rPh sb="1" eb="4">
      <t>ヨウカイゴ</t>
    </rPh>
    <phoneticPr fontId="3"/>
  </si>
  <si>
    <t>④要介護4</t>
    <rPh sb="1" eb="4">
      <t>ヨウカイゴ</t>
    </rPh>
    <phoneticPr fontId="3"/>
  </si>
  <si>
    <t>合計</t>
    <rPh sb="0" eb="2">
      <t>ゴウケイ</t>
    </rPh>
    <phoneticPr fontId="3"/>
  </si>
  <si>
    <t>（2）所要時間4時間以上5時間未満の場合</t>
  </si>
  <si>
    <t>（3）所要時間5時間以上6時間未満の場合</t>
  </si>
  <si>
    <t>（4）所要時間6時間以上7時間未満の場合</t>
  </si>
  <si>
    <t>（5）所要時間7時間以上8時間未満の場合</t>
  </si>
  <si>
    <t>（6）所要時間8時間以上9時間未満の場合</t>
  </si>
  <si>
    <t>3.集計</t>
    <rPh sb="2" eb="4">
      <t>シュウケイ</t>
    </rPh>
    <phoneticPr fontId="3"/>
  </si>
  <si>
    <t>対象地区数</t>
    <rPh sb="0" eb="2">
      <t>タイショウ</t>
    </rPh>
    <rPh sb="2" eb="5">
      <t>チクスウ</t>
    </rPh>
    <phoneticPr fontId="3"/>
  </si>
  <si>
    <t>対象者数</t>
    <rPh sb="0" eb="3">
      <t>タイショウシャ</t>
    </rPh>
    <rPh sb="3" eb="4">
      <t>スウ</t>
    </rPh>
    <phoneticPr fontId="3"/>
  </si>
  <si>
    <t>被保険者番号</t>
    <rPh sb="0" eb="4">
      <t>ヒホケンシャ</t>
    </rPh>
    <rPh sb="4" eb="6">
      <t>バンゴウ</t>
    </rPh>
    <phoneticPr fontId="3"/>
  </si>
  <si>
    <t>サービス
提供回数</t>
    <rPh sb="5" eb="7">
      <t>テイキョウ</t>
    </rPh>
    <rPh sb="7" eb="9">
      <t>カイスウ</t>
    </rPh>
    <phoneticPr fontId="3"/>
  </si>
  <si>
    <t>サービス
提供回数</t>
    <phoneticPr fontId="3"/>
  </si>
  <si>
    <t>通所介護費</t>
    <rPh sb="0" eb="2">
      <t>ツウショ</t>
    </rPh>
    <rPh sb="2" eb="4">
      <t>カイゴ</t>
    </rPh>
    <rPh sb="4" eb="5">
      <t>ヒ</t>
    </rPh>
    <phoneticPr fontId="3"/>
  </si>
  <si>
    <t>介護度</t>
    <rPh sb="0" eb="3">
      <t>カイゴド</t>
    </rPh>
    <phoneticPr fontId="3"/>
  </si>
  <si>
    <t>イ　通常規模型通所介護費</t>
    <rPh sb="2" eb="4">
      <t>ツウジョウ</t>
    </rPh>
    <rPh sb="4" eb="6">
      <t>キボ</t>
    </rPh>
    <rPh sb="6" eb="7">
      <t>ガタ</t>
    </rPh>
    <rPh sb="7" eb="11">
      <t>ツウショカイゴ</t>
    </rPh>
    <rPh sb="11" eb="12">
      <t>ヒ</t>
    </rPh>
    <phoneticPr fontId="3"/>
  </si>
  <si>
    <t>ロ　大型規模型通所介護費（Ⅰ）</t>
    <rPh sb="2" eb="4">
      <t>オオガタ</t>
    </rPh>
    <rPh sb="4" eb="6">
      <t>キボ</t>
    </rPh>
    <rPh sb="6" eb="7">
      <t>ガタ</t>
    </rPh>
    <rPh sb="7" eb="9">
      <t>ツウショ</t>
    </rPh>
    <rPh sb="9" eb="11">
      <t>カイゴ</t>
    </rPh>
    <rPh sb="11" eb="12">
      <t>ヒ</t>
    </rPh>
    <phoneticPr fontId="3"/>
  </si>
  <si>
    <t>②要介護2</t>
    <rPh sb="1" eb="4">
      <t>ヨウカイゴ</t>
    </rPh>
    <phoneticPr fontId="3"/>
  </si>
  <si>
    <t>ハ　大型規模型通所介護費（Ⅱ）</t>
    <rPh sb="2" eb="4">
      <t>オオガタ</t>
    </rPh>
    <rPh sb="4" eb="6">
      <t>キボ</t>
    </rPh>
    <rPh sb="6" eb="7">
      <t>ガタ</t>
    </rPh>
    <rPh sb="7" eb="9">
      <t>ツウショ</t>
    </rPh>
    <rPh sb="9" eb="11">
      <t>カイゴ</t>
    </rPh>
    <rPh sb="11" eb="12">
      <t>ヒ</t>
    </rPh>
    <phoneticPr fontId="3"/>
  </si>
  <si>
    <t>③要介護3</t>
    <rPh sb="1" eb="4">
      <t>ヨウカイゴ</t>
    </rPh>
    <phoneticPr fontId="3"/>
  </si>
  <si>
    <t>サービス提供時間</t>
    <rPh sb="4" eb="8">
      <t>テイキョウジカン</t>
    </rPh>
    <phoneticPr fontId="3"/>
  </si>
  <si>
    <t>⑤要介護5</t>
    <rPh sb="1" eb="4">
      <t>ヨウカイゴ</t>
    </rPh>
    <phoneticPr fontId="3"/>
  </si>
  <si>
    <t>（4）所要時間6時間以上7時間未満の場合</t>
    <rPh sb="3" eb="5">
      <t>ショヨウ</t>
    </rPh>
    <rPh sb="5" eb="7">
      <t>ジカン</t>
    </rPh>
    <rPh sb="8" eb="12">
      <t>ジカンイジョウ</t>
    </rPh>
    <rPh sb="13" eb="17">
      <t>ジカンミマン</t>
    </rPh>
    <rPh sb="18" eb="20">
      <t>バアイ</t>
    </rPh>
    <phoneticPr fontId="3"/>
  </si>
  <si>
    <t>（5）所要時間7時間以上8時間未満の場合</t>
    <rPh sb="3" eb="5">
      <t>ショヨウ</t>
    </rPh>
    <rPh sb="5" eb="7">
      <t>ジカン</t>
    </rPh>
    <rPh sb="8" eb="12">
      <t>ジカンイジョウ</t>
    </rPh>
    <rPh sb="13" eb="17">
      <t>ジカンミマン</t>
    </rPh>
    <rPh sb="18" eb="20">
      <t>バアイ</t>
    </rPh>
    <phoneticPr fontId="3"/>
  </si>
  <si>
    <t>（6）所要時間8時間以上9時間未満の場合</t>
    <rPh sb="3" eb="5">
      <t>ショヨウ</t>
    </rPh>
    <rPh sb="5" eb="7">
      <t>ジカン</t>
    </rPh>
    <rPh sb="8" eb="12">
      <t>ジカンイジョウ</t>
    </rPh>
    <rPh sb="13" eb="17">
      <t>ジカンミマン</t>
    </rPh>
    <rPh sb="18" eb="20">
      <t>バアイ</t>
    </rPh>
    <phoneticPr fontId="3"/>
  </si>
  <si>
    <t>イ　通常規模型通所介護費</t>
    <phoneticPr fontId="3"/>
  </si>
  <si>
    <t>ロ　大型規模型通所介護費（Ⅰ）</t>
    <phoneticPr fontId="3"/>
  </si>
  <si>
    <t>ハ　大型規模型通所介護費（Ⅱ）</t>
  </si>
  <si>
    <t>（1）所要時間3時間以上4時間未満の場合</t>
    <phoneticPr fontId="3"/>
  </si>
  <si>
    <t>対象区分</t>
    <rPh sb="0" eb="2">
      <t>タイショウ</t>
    </rPh>
    <rPh sb="2" eb="4">
      <t>クブン</t>
    </rPh>
    <phoneticPr fontId="3"/>
  </si>
  <si>
    <t>対象サービス一覧</t>
  </si>
  <si>
    <t>訪問入浴介護</t>
    <rPh sb="0" eb="4">
      <t>ホウモンニュウヨク</t>
    </rPh>
    <rPh sb="4" eb="6">
      <t>カイゴ</t>
    </rPh>
    <phoneticPr fontId="3"/>
  </si>
  <si>
    <t>訪問看護</t>
    <rPh sb="0" eb="4">
      <t>ホウモンカンゴ</t>
    </rPh>
    <phoneticPr fontId="3"/>
  </si>
  <si>
    <t>訪問リハビリテーション</t>
    <rPh sb="0" eb="2">
      <t>ホウモン</t>
    </rPh>
    <phoneticPr fontId="3"/>
  </si>
  <si>
    <t>通所介護</t>
    <rPh sb="0" eb="2">
      <t>ツウショ</t>
    </rPh>
    <rPh sb="2" eb="4">
      <t>カイゴ</t>
    </rPh>
    <phoneticPr fontId="3"/>
  </si>
  <si>
    <t>通所リハビリテーション</t>
    <rPh sb="0" eb="2">
      <t>ツウショ</t>
    </rPh>
    <phoneticPr fontId="3"/>
  </si>
  <si>
    <t>地域密着型通所介護</t>
    <rPh sb="0" eb="9">
      <t>チイキミッチャクガタツウショカイゴ</t>
    </rPh>
    <phoneticPr fontId="3"/>
  </si>
  <si>
    <t>小規模多機能型居宅介護</t>
    <phoneticPr fontId="3"/>
  </si>
  <si>
    <t>移動に片道20分以上の時間を要するサービス（特別地域加算対象地域内に居住する利用者を対象に行う場合）</t>
    <phoneticPr fontId="3"/>
  </si>
  <si>
    <t>移動に片道20分以上の時間を要するサービス（特別地域加算対象地域内に所在する事業者が中山間地域等に居住する利用者を対象に行う場合）</t>
    <phoneticPr fontId="3"/>
  </si>
  <si>
    <t>対象者人数</t>
    <rPh sb="0" eb="3">
      <t>タイショウシャ</t>
    </rPh>
    <rPh sb="3" eb="5">
      <t>ニンズウ</t>
    </rPh>
    <phoneticPr fontId="3"/>
  </si>
  <si>
    <t>事業者名</t>
    <rPh sb="0" eb="3">
      <t>ジギョウシャ</t>
    </rPh>
    <rPh sb="3" eb="4">
      <t>メイ</t>
    </rPh>
    <phoneticPr fontId="3"/>
  </si>
  <si>
    <t>地区数</t>
  </si>
  <si>
    <t>サービス
提供回数</t>
    <rPh sb="5" eb="9">
      <t>テイキョウカイスウ</t>
    </rPh>
    <phoneticPr fontId="3"/>
  </si>
  <si>
    <t>基準額</t>
    <rPh sb="0" eb="3">
      <t>キジュンガク</t>
    </rPh>
    <phoneticPr fontId="3"/>
  </si>
  <si>
    <t>補助金所要額</t>
    <rPh sb="0" eb="3">
      <t>ホジョキン</t>
    </rPh>
    <rPh sb="3" eb="6">
      <t>ショヨウガク</t>
    </rPh>
    <phoneticPr fontId="3"/>
  </si>
  <si>
    <t>（注）補助金所要額欄は、事業所ごとに千円未満の額を切り捨てた額を記入すること。　</t>
  </si>
  <si>
    <t>年間計画内訳</t>
    <rPh sb="0" eb="2">
      <t>ネンカン</t>
    </rPh>
    <rPh sb="2" eb="4">
      <t>ケイカク</t>
    </rPh>
    <rPh sb="4" eb="6">
      <t>ウチワケ</t>
    </rPh>
    <phoneticPr fontId="3"/>
  </si>
  <si>
    <t>対象人数</t>
    <rPh sb="0" eb="4">
      <t>タイショウニンズウ</t>
    </rPh>
    <phoneticPr fontId="3"/>
  </si>
  <si>
    <t>2. 実績内訳</t>
    <phoneticPr fontId="3"/>
  </si>
  <si>
    <t>※片道のみ送迎を行った場合</t>
    <phoneticPr fontId="3"/>
  </si>
  <si>
    <t>※往復の送迎を行った場合　（片道のみ送迎を行った場合は下記別表に入力すること）</t>
    <rPh sb="1" eb="3">
      <t>オウフク</t>
    </rPh>
    <rPh sb="4" eb="6">
      <t>ソウゲイ</t>
    </rPh>
    <rPh sb="7" eb="8">
      <t>オコナ</t>
    </rPh>
    <rPh sb="10" eb="12">
      <t>バアイ</t>
    </rPh>
    <rPh sb="14" eb="16">
      <t>カタミチ</t>
    </rPh>
    <rPh sb="18" eb="20">
      <t>ソウゲイ</t>
    </rPh>
    <rPh sb="21" eb="22">
      <t>オコナ</t>
    </rPh>
    <rPh sb="24" eb="26">
      <t>バアイ</t>
    </rPh>
    <rPh sb="27" eb="29">
      <t>カキ</t>
    </rPh>
    <rPh sb="29" eb="31">
      <t>ベッピョウ</t>
    </rPh>
    <rPh sb="32" eb="34">
      <t>ニュウリョク</t>
    </rPh>
    <phoneticPr fontId="3"/>
  </si>
  <si>
    <t>４月</t>
    <rPh sb="1" eb="2">
      <t>ガツ</t>
    </rPh>
    <phoneticPr fontId="3"/>
  </si>
  <si>
    <t>５月</t>
  </si>
  <si>
    <t>６月</t>
  </si>
  <si>
    <t>７月</t>
  </si>
  <si>
    <t>８月</t>
  </si>
  <si>
    <t>９月</t>
  </si>
  <si>
    <t>１０月</t>
  </si>
  <si>
    <t>１１月</t>
  </si>
  <si>
    <t>１２月</t>
  </si>
  <si>
    <t>１月</t>
  </si>
  <si>
    <t>２月</t>
  </si>
  <si>
    <t>３月</t>
  </si>
  <si>
    <t>累積</t>
    <rPh sb="0" eb="2">
      <t>ルイセキ</t>
    </rPh>
    <phoneticPr fontId="3"/>
  </si>
  <si>
    <t>申請可否チェック</t>
    <rPh sb="2" eb="4">
      <t>カヒ</t>
    </rPh>
    <phoneticPr fontId="3"/>
  </si>
  <si>
    <t>実 施 状 況 報 告 明 細 書 （通所介護事業所用、通常規模型通所介護費）　令和８年４月分</t>
  </si>
  <si>
    <t>年 間 実 施 計 画  （通所介護事業所用、通常規模型通所介護費）</t>
    <phoneticPr fontId="3"/>
  </si>
  <si>
    <t>特別地域加算対象地域内に居住する利用者を対象に行う場合用</t>
  </si>
  <si>
    <t>（通所介護事業所用、通常規模型通所介護費）</t>
    <phoneticPr fontId="3"/>
  </si>
  <si>
    <t>別表第1の1　区分1　移動に片道20分以上の時間を要するサービス（特別地域加算対象地域内に居住する利用者を対象に行う場合）</t>
    <phoneticPr fontId="3"/>
  </si>
  <si>
    <t>補助対象事業区分</t>
    <rPh sb="0" eb="2">
      <t>ホジョ</t>
    </rPh>
    <rPh sb="2" eb="4">
      <t>タイショウ</t>
    </rPh>
    <rPh sb="4" eb="6">
      <t>ジギョウ</t>
    </rPh>
    <rPh sb="6" eb="8">
      <t>クブン</t>
    </rPh>
    <phoneticPr fontId="3"/>
  </si>
  <si>
    <t>附表１－３</t>
    <phoneticPr fontId="3"/>
  </si>
  <si>
    <t>①</t>
    <phoneticPr fontId="3"/>
  </si>
  <si>
    <t>②</t>
    <phoneticPr fontId="3"/>
  </si>
  <si>
    <t>③</t>
    <phoneticPr fontId="3"/>
  </si>
  <si>
    <t>④</t>
    <phoneticPr fontId="3"/>
  </si>
  <si>
    <t>⑤</t>
    <phoneticPr fontId="3"/>
  </si>
  <si>
    <t>⑥</t>
    <phoneticPr fontId="3"/>
  </si>
  <si>
    <t>2.年間実施計画明細</t>
    <phoneticPr fontId="3"/>
  </si>
  <si>
    <t>被保険者氏名</t>
  </si>
  <si>
    <t>基準額(月)</t>
    <rPh sb="0" eb="3">
      <t>キジュンガク</t>
    </rPh>
    <rPh sb="4" eb="5">
      <t>ツキ</t>
    </rPh>
    <phoneticPr fontId="3"/>
  </si>
  <si>
    <t>基準額(年)</t>
    <rPh sb="0" eb="3">
      <t>キジュンガク</t>
    </rPh>
    <rPh sb="4" eb="5">
      <t>ネン</t>
    </rPh>
    <phoneticPr fontId="3"/>
  </si>
  <si>
    <t>要介護3</t>
    <rPh sb="0" eb="3">
      <t>ヨウカイゴ</t>
    </rPh>
    <phoneticPr fontId="3"/>
  </si>
  <si>
    <t>月間
予定回数</t>
    <phoneticPr fontId="3"/>
  </si>
  <si>
    <t>申請額
チェック</t>
    <rPh sb="0" eb="2">
      <t>シンセイ</t>
    </rPh>
    <rPh sb="2" eb="3">
      <t>ガク</t>
    </rPh>
    <phoneticPr fontId="3"/>
  </si>
  <si>
    <t>要介護1</t>
    <rPh sb="0" eb="3">
      <t>ヨウカイゴ</t>
    </rPh>
    <phoneticPr fontId="3"/>
  </si>
  <si>
    <t>要介護2</t>
    <rPh sb="0" eb="3">
      <t>ヨウカイゴ</t>
    </rPh>
    <phoneticPr fontId="3"/>
  </si>
  <si>
    <t>要介護4</t>
    <rPh sb="0" eb="3">
      <t>ヨウカイゴ</t>
    </rPh>
    <phoneticPr fontId="3"/>
  </si>
  <si>
    <t>要介護5</t>
    <rPh sb="0" eb="3">
      <t>ヨウカイゴ</t>
    </rPh>
    <phoneticPr fontId="3"/>
  </si>
  <si>
    <t>附表１－１</t>
    <phoneticPr fontId="17"/>
  </si>
  <si>
    <t>附表１－２</t>
    <phoneticPr fontId="17"/>
  </si>
  <si>
    <t>附表2</t>
    <phoneticPr fontId="3"/>
  </si>
  <si>
    <t>所要時間3時間以上4時間未満の場合</t>
    <rPh sb="0" eb="2">
      <t>ショヨウ</t>
    </rPh>
    <rPh sb="2" eb="4">
      <t>ジカン</t>
    </rPh>
    <rPh sb="5" eb="9">
      <t>ジカンイジョウ</t>
    </rPh>
    <rPh sb="10" eb="12">
      <t>ジカン</t>
    </rPh>
    <rPh sb="12" eb="14">
      <t>ミマン</t>
    </rPh>
    <rPh sb="15" eb="17">
      <t>バアイ</t>
    </rPh>
    <phoneticPr fontId="3"/>
  </si>
  <si>
    <t>被保険者氏名</t>
    <rPh sb="0" eb="4">
      <t>ヒホケンシャ</t>
    </rPh>
    <rPh sb="4" eb="6">
      <t>シメイ</t>
    </rPh>
    <phoneticPr fontId="3"/>
  </si>
  <si>
    <r>
      <t xml:space="preserve">サービス
提供回数
</t>
    </r>
    <r>
      <rPr>
        <b/>
        <sz val="12"/>
        <color rgb="FFFF0000"/>
        <rFont val="BIZ UDPゴシック"/>
        <family val="3"/>
        <charset val="128"/>
      </rPr>
      <t>※片道のみ</t>
    </r>
    <phoneticPr fontId="3"/>
  </si>
  <si>
    <t>（2）所要時間4時間以上5時間未満の場合</t>
    <phoneticPr fontId="3"/>
  </si>
  <si>
    <t>所要時間4時間以上5時間未満の場合</t>
    <rPh sb="0" eb="2">
      <t>ショヨウ</t>
    </rPh>
    <rPh sb="2" eb="4">
      <t>ジカン</t>
    </rPh>
    <rPh sb="5" eb="9">
      <t>ジカンイジョウ</t>
    </rPh>
    <rPh sb="10" eb="12">
      <t>ジカン</t>
    </rPh>
    <rPh sb="12" eb="14">
      <t>ミマン</t>
    </rPh>
    <rPh sb="15" eb="17">
      <t>バアイ</t>
    </rPh>
    <phoneticPr fontId="3"/>
  </si>
  <si>
    <t>所要時間4時間以上5時間未満の場合</t>
    <phoneticPr fontId="3"/>
  </si>
  <si>
    <t>（3）所要時間5時間以上6時間未満の場合</t>
    <phoneticPr fontId="3"/>
  </si>
  <si>
    <t>所要時間5時間以上6時間未満の場合</t>
    <phoneticPr fontId="3"/>
  </si>
  <si>
    <t>所要時間5時間以上6時間未満の場合</t>
    <rPh sb="0" eb="2">
      <t>ショヨウ</t>
    </rPh>
    <rPh sb="2" eb="4">
      <t>ジカン</t>
    </rPh>
    <rPh sb="5" eb="9">
      <t>ジカンイジョウ</t>
    </rPh>
    <rPh sb="10" eb="12">
      <t>ジカン</t>
    </rPh>
    <rPh sb="12" eb="14">
      <t>ミマン</t>
    </rPh>
    <rPh sb="15" eb="17">
      <t>バアイ</t>
    </rPh>
    <phoneticPr fontId="3"/>
  </si>
  <si>
    <t>（4）所要時間6時間以上7時間未満の場合</t>
    <phoneticPr fontId="3"/>
  </si>
  <si>
    <t>所要時間6時間以上7時間未満の場合</t>
    <phoneticPr fontId="3"/>
  </si>
  <si>
    <t>（5）所要時間7時間以上8時間未満の場合</t>
    <phoneticPr fontId="3"/>
  </si>
  <si>
    <t>所要時間7時間以上8時間未満の場合</t>
    <phoneticPr fontId="3"/>
  </si>
  <si>
    <t>実 施 状 況 報 告 明 細 書 （通所介護事業所用、通常規模型通所介護費）　令和８年10月分</t>
    <phoneticPr fontId="3"/>
  </si>
  <si>
    <t>実 施 状 況 報 告 明 細 書 （通所介護事業所用、通常規模型通所介護費）　令和８年11月分</t>
    <phoneticPr fontId="3"/>
  </si>
  <si>
    <t>実 施 状 況 報 告 明 細 書 （通所介護事業所用、通常規模型通所介護費）　令和８年12月分</t>
    <phoneticPr fontId="3"/>
  </si>
  <si>
    <t>附表3</t>
    <phoneticPr fontId="3"/>
  </si>
  <si>
    <t>実施状況集計表</t>
    <rPh sb="0" eb="4">
      <t>ジッシジョウキョウ</t>
    </rPh>
    <rPh sb="4" eb="7">
      <t>シュウケイヒョウ</t>
    </rPh>
    <phoneticPr fontId="3"/>
  </si>
  <si>
    <t>事業者名</t>
    <phoneticPr fontId="3"/>
  </si>
  <si>
    <t>実施状況集計（月ごと）</t>
    <rPh sb="0" eb="4">
      <t>ジッシジョウキョウ</t>
    </rPh>
    <rPh sb="4" eb="6">
      <t>シュウケイ</t>
    </rPh>
    <rPh sb="7" eb="8">
      <t>ツキ</t>
    </rPh>
    <phoneticPr fontId="3"/>
  </si>
  <si>
    <t>基準額</t>
    <rPh sb="0" eb="2">
      <t>キジュン</t>
    </rPh>
    <rPh sb="2" eb="3">
      <t>ガク</t>
    </rPh>
    <phoneticPr fontId="3"/>
  </si>
  <si>
    <t>附表４－１</t>
    <phoneticPr fontId="3"/>
  </si>
  <si>
    <t>基準額</t>
  </si>
  <si>
    <t>補助金所要額</t>
    <phoneticPr fontId="3"/>
  </si>
  <si>
    <t>変更前</t>
    <rPh sb="0" eb="3">
      <t>ヘンコウマエ</t>
    </rPh>
    <phoneticPr fontId="3"/>
  </si>
  <si>
    <t>変更後</t>
    <rPh sb="0" eb="3">
      <t>ヘンコウゴ</t>
    </rPh>
    <phoneticPr fontId="3"/>
  </si>
  <si>
    <t>附表４－２</t>
    <phoneticPr fontId="3"/>
  </si>
  <si>
    <t>補助金所要額変更　内訳</t>
    <rPh sb="0" eb="3">
      <t>ホジョキン</t>
    </rPh>
    <rPh sb="3" eb="5">
      <t>ショヨウ</t>
    </rPh>
    <rPh sb="5" eb="6">
      <t>ガク</t>
    </rPh>
    <rPh sb="6" eb="8">
      <t>ヘンコウ</t>
    </rPh>
    <rPh sb="9" eb="11">
      <t>ウチワケ</t>
    </rPh>
    <phoneticPr fontId="3"/>
  </si>
  <si>
    <t>変更前</t>
    <rPh sb="0" eb="2">
      <t>ヘンコウ</t>
    </rPh>
    <rPh sb="2" eb="3">
      <t>マエ</t>
    </rPh>
    <phoneticPr fontId="3"/>
  </si>
  <si>
    <t>附表５－１</t>
    <phoneticPr fontId="3"/>
  </si>
  <si>
    <t>補助対象事業区分</t>
    <rPh sb="0" eb="8">
      <t>ホジョタイショウジギョウクブン</t>
    </rPh>
    <phoneticPr fontId="3"/>
  </si>
  <si>
    <t>附表５－２</t>
    <phoneticPr fontId="3"/>
  </si>
  <si>
    <t>年間実績報告　内訳</t>
    <rPh sb="0" eb="2">
      <t>ネンカン</t>
    </rPh>
    <rPh sb="2" eb="4">
      <t>ジッセキ</t>
    </rPh>
    <rPh sb="4" eb="6">
      <t>ホウコク</t>
    </rPh>
    <rPh sb="7" eb="9">
      <t>ウチワケ</t>
    </rPh>
    <phoneticPr fontId="3"/>
  </si>
  <si>
    <t>実 施 状 況 報 告 明 細 書 （通所介護事業所用、通常規模型通所介護費）　令和８年５月分</t>
    <phoneticPr fontId="3"/>
  </si>
  <si>
    <t>実 施 状 況 報 告 明 細 書 （通所介護事業所用、通常規模型通所介護費）　令和８年６月分</t>
    <phoneticPr fontId="3"/>
  </si>
  <si>
    <t>実 施 状 況 報 告 明 細 書 （通所介護事業所用、通常規模型通所介護費）　令和８年７月分</t>
    <phoneticPr fontId="3"/>
  </si>
  <si>
    <t>実 施 状 況 報 告 明 細 書 （通所介護事業所用、通常規模型通所介護費）　令和８年８月分</t>
    <phoneticPr fontId="3"/>
  </si>
  <si>
    <t>実 施 状 況 報 告 明 細 書 （通所介護事業所用、通常規模型通所介護費）　令和８年９月分</t>
    <phoneticPr fontId="3"/>
  </si>
  <si>
    <t>実 施 状 況 報 告 明 細 書 （通所介護事業所用、通常規模型通所介護費）　令和９年１月分</t>
    <phoneticPr fontId="3"/>
  </si>
  <si>
    <t>実 施 状 況 報 告 明 細 書 （通所介護事業所用、通常規模型通所介護費）　令和９年２月分</t>
    <phoneticPr fontId="3"/>
  </si>
  <si>
    <t>実 施 状 況 報 告 明 細 書 （通所介護事業所用、通常規模型通所介護費）　令和９年３月分</t>
    <phoneticPr fontId="3"/>
  </si>
  <si>
    <t>事業所から
利用者宅までの
距離（km）</t>
    <rPh sb="6" eb="9">
      <t>リヨウシャ</t>
    </rPh>
    <rPh sb="9" eb="10">
      <t>タク</t>
    </rPh>
    <phoneticPr fontId="3"/>
  </si>
  <si>
    <t>事業所から
利用者宅までの
所要時間（分）</t>
    <rPh sb="0" eb="3">
      <t>ジギョウショ</t>
    </rPh>
    <rPh sb="14" eb="16">
      <t>ショヨウ</t>
    </rPh>
    <rPh sb="16" eb="18">
      <t>ジカン</t>
    </rPh>
    <rPh sb="19" eb="20">
      <t>フン</t>
    </rPh>
    <phoneticPr fontId="3"/>
  </si>
  <si>
    <t>（6）所要時間8時間以上9時間未満の場合</t>
    <phoneticPr fontId="3"/>
  </si>
  <si>
    <t>所要時間8時間以上9時間未満の場合</t>
    <phoneticPr fontId="3"/>
  </si>
  <si>
    <t>　吉備中央町長　様</t>
    <rPh sb="1" eb="6">
      <t>キビチュウオウチョウ</t>
    </rPh>
    <phoneticPr fontId="3"/>
  </si>
  <si>
    <t>吉備中央町中山間特別地域訪問介護サービス等支援事業　補助金所要額調</t>
    <rPh sb="0" eb="5">
      <t>キビチュウオウチョウ</t>
    </rPh>
    <rPh sb="5" eb="8">
      <t>チュウサンカン</t>
    </rPh>
    <rPh sb="8" eb="10">
      <t>トクベツ</t>
    </rPh>
    <rPh sb="10" eb="12">
      <t>チイキ</t>
    </rPh>
    <rPh sb="12" eb="14">
      <t>ホウモン</t>
    </rPh>
    <rPh sb="14" eb="16">
      <t>カイゴ</t>
    </rPh>
    <rPh sb="20" eb="21">
      <t>ナド</t>
    </rPh>
    <rPh sb="21" eb="23">
      <t>シエン</t>
    </rPh>
    <rPh sb="23" eb="25">
      <t>ジギョウ</t>
    </rPh>
    <rPh sb="26" eb="29">
      <t>ホジョキン</t>
    </rPh>
    <rPh sb="29" eb="31">
      <t>ショヨウ</t>
    </rPh>
    <rPh sb="31" eb="32">
      <t>ガク</t>
    </rPh>
    <rPh sb="32" eb="33">
      <t>チョウ</t>
    </rPh>
    <phoneticPr fontId="11"/>
  </si>
  <si>
    <t>吉備中央町中山間特別地域訪問介護サービス等支援事業　補助金所要額変更調</t>
    <rPh sb="0" eb="5">
      <t>キビチュウオウチョウ</t>
    </rPh>
    <rPh sb="5" eb="8">
      <t>チュウサンカン</t>
    </rPh>
    <rPh sb="8" eb="10">
      <t>トクベツ</t>
    </rPh>
    <rPh sb="10" eb="12">
      <t>チイキ</t>
    </rPh>
    <rPh sb="12" eb="14">
      <t>ホウモン</t>
    </rPh>
    <rPh sb="14" eb="16">
      <t>カイゴ</t>
    </rPh>
    <rPh sb="20" eb="21">
      <t>ナド</t>
    </rPh>
    <rPh sb="21" eb="23">
      <t>シエン</t>
    </rPh>
    <rPh sb="23" eb="25">
      <t>ジギョウ</t>
    </rPh>
    <rPh sb="26" eb="29">
      <t>ホジョキン</t>
    </rPh>
    <rPh sb="29" eb="31">
      <t>ショヨウ</t>
    </rPh>
    <rPh sb="31" eb="32">
      <t>ガク</t>
    </rPh>
    <rPh sb="32" eb="34">
      <t>ヘンコウ</t>
    </rPh>
    <rPh sb="34" eb="35">
      <t>チョウ</t>
    </rPh>
    <phoneticPr fontId="11"/>
  </si>
  <si>
    <t>吉備中央町中山間特別地域訪問介護サービス等支援事業　年間実績報告</t>
    <rPh sb="0" eb="5">
      <t>キビチュウオウチョウ</t>
    </rPh>
    <rPh sb="5" eb="8">
      <t>チュウサンカン</t>
    </rPh>
    <rPh sb="8" eb="10">
      <t>トクベツ</t>
    </rPh>
    <rPh sb="10" eb="12">
      <t>チイキ</t>
    </rPh>
    <rPh sb="12" eb="14">
      <t>ホウモン</t>
    </rPh>
    <rPh sb="14" eb="16">
      <t>カイゴ</t>
    </rPh>
    <rPh sb="20" eb="21">
      <t>ナド</t>
    </rPh>
    <rPh sb="21" eb="23">
      <t>シエン</t>
    </rPh>
    <rPh sb="23" eb="25">
      <t>ジギョウ</t>
    </rPh>
    <rPh sb="26" eb="28">
      <t>ネンカン</t>
    </rPh>
    <rPh sb="28" eb="30">
      <t>ジッセキ</t>
    </rPh>
    <rPh sb="30" eb="32">
      <t>ホウコク</t>
    </rPh>
    <phoneticPr fontId="11"/>
  </si>
  <si>
    <t>広面</t>
  </si>
  <si>
    <t>上加茂</t>
  </si>
  <si>
    <t>下加茂</t>
  </si>
  <si>
    <t>美原</t>
  </si>
  <si>
    <t>加茂市場</t>
  </si>
  <si>
    <t>高谷</t>
  </si>
  <si>
    <t>平岡</t>
  </si>
  <si>
    <t>上野</t>
  </si>
  <si>
    <t>竹部</t>
  </si>
  <si>
    <t>上田東</t>
  </si>
  <si>
    <t>細田</t>
  </si>
  <si>
    <t>三納谷</t>
  </si>
  <si>
    <t>上田西</t>
  </si>
  <si>
    <t>円城</t>
  </si>
  <si>
    <t>案田</t>
  </si>
  <si>
    <t>高富</t>
  </si>
  <si>
    <t>神瀬</t>
  </si>
  <si>
    <t>小森</t>
  </si>
  <si>
    <t>尾原</t>
  </si>
  <si>
    <t>笹目</t>
  </si>
  <si>
    <t>福沢</t>
  </si>
  <si>
    <t>溝部</t>
  </si>
  <si>
    <t>広面</t>
    <rPh sb="0" eb="1">
      <t>ヒロ</t>
    </rPh>
    <rPh sb="1" eb="2">
      <t>メン</t>
    </rPh>
    <phoneticPr fontId="3"/>
  </si>
  <si>
    <t>上加茂</t>
    <rPh sb="0" eb="3">
      <t>カミガモ</t>
    </rPh>
    <phoneticPr fontId="3"/>
  </si>
  <si>
    <t>下加茂</t>
    <rPh sb="0" eb="3">
      <t>シモガモ</t>
    </rPh>
    <phoneticPr fontId="3"/>
  </si>
  <si>
    <t>美原</t>
    <rPh sb="0" eb="2">
      <t>ミハラ</t>
    </rPh>
    <phoneticPr fontId="3"/>
  </si>
  <si>
    <t>加茂市場</t>
    <rPh sb="0" eb="4">
      <t>カモイチバ</t>
    </rPh>
    <phoneticPr fontId="3"/>
  </si>
  <si>
    <t>高谷</t>
    <rPh sb="0" eb="2">
      <t>タカヤ</t>
    </rPh>
    <phoneticPr fontId="3"/>
  </si>
  <si>
    <t>平岡</t>
    <rPh sb="0" eb="2">
      <t>ヒラオカ</t>
    </rPh>
    <phoneticPr fontId="3"/>
  </si>
  <si>
    <t>上野</t>
    <rPh sb="0" eb="2">
      <t>ウエノ</t>
    </rPh>
    <phoneticPr fontId="3"/>
  </si>
  <si>
    <t>竹部</t>
    <rPh sb="0" eb="2">
      <t>タケベ</t>
    </rPh>
    <phoneticPr fontId="3"/>
  </si>
  <si>
    <t>三納谷</t>
    <rPh sb="0" eb="3">
      <t>ミノウタニ</t>
    </rPh>
    <phoneticPr fontId="3"/>
  </si>
  <si>
    <t>上田西</t>
    <rPh sb="0" eb="3">
      <t>ウエダニシ</t>
    </rPh>
    <phoneticPr fontId="3"/>
  </si>
  <si>
    <t>円城</t>
    <rPh sb="0" eb="2">
      <t>エンジョウ</t>
    </rPh>
    <phoneticPr fontId="3"/>
  </si>
  <si>
    <t>案田</t>
    <rPh sb="0" eb="2">
      <t>アンダ</t>
    </rPh>
    <phoneticPr fontId="3"/>
  </si>
  <si>
    <t>高富</t>
    <rPh sb="0" eb="2">
      <t>タカトミ</t>
    </rPh>
    <phoneticPr fontId="3"/>
  </si>
  <si>
    <t>神瀬</t>
    <rPh sb="0" eb="2">
      <t>カンセ</t>
    </rPh>
    <phoneticPr fontId="3"/>
  </si>
  <si>
    <t>小森</t>
    <rPh sb="0" eb="2">
      <t>コモリ</t>
    </rPh>
    <phoneticPr fontId="3"/>
  </si>
  <si>
    <t>尾原</t>
    <rPh sb="0" eb="2">
      <t>オバラ</t>
    </rPh>
    <phoneticPr fontId="3"/>
  </si>
  <si>
    <t>広面</t>
    <rPh sb="0" eb="1">
      <t>ヒロシ</t>
    </rPh>
    <rPh sb="1" eb="2">
      <t>メン</t>
    </rPh>
    <phoneticPr fontId="3"/>
  </si>
  <si>
    <t>上加茂</t>
    <rPh sb="0" eb="3">
      <t>カミガモ</t>
    </rPh>
    <phoneticPr fontId="3"/>
  </si>
  <si>
    <t>下加茂</t>
    <rPh sb="0" eb="3">
      <t>シモガモ</t>
    </rPh>
    <phoneticPr fontId="3"/>
  </si>
  <si>
    <t>美原</t>
    <rPh sb="0" eb="2">
      <t>ミハラ</t>
    </rPh>
    <phoneticPr fontId="3"/>
  </si>
  <si>
    <t>加茂市場</t>
    <rPh sb="0" eb="4">
      <t>カモイチバ</t>
    </rPh>
    <phoneticPr fontId="3"/>
  </si>
  <si>
    <t>高谷</t>
    <rPh sb="0" eb="2">
      <t>タカヤ</t>
    </rPh>
    <phoneticPr fontId="3"/>
  </si>
  <si>
    <t>平岡</t>
    <rPh sb="0" eb="2">
      <t>ヒラオカ</t>
    </rPh>
    <phoneticPr fontId="3"/>
  </si>
  <si>
    <t>上野</t>
    <rPh sb="0" eb="2">
      <t>ウエノ</t>
    </rPh>
    <phoneticPr fontId="3"/>
  </si>
  <si>
    <t>竹部</t>
    <rPh sb="0" eb="2">
      <t>タケベ</t>
    </rPh>
    <phoneticPr fontId="3"/>
  </si>
  <si>
    <t>広面</t>
    <rPh sb="0" eb="2">
      <t>ヒロシメン</t>
    </rPh>
    <phoneticPr fontId="3"/>
  </si>
  <si>
    <t>広面</t>
    <rPh sb="0" eb="1">
      <t>ヒロシ</t>
    </rPh>
    <rPh sb="1" eb="2">
      <t>メン</t>
    </rPh>
    <phoneticPr fontId="3"/>
  </si>
  <si>
    <t>上加茂</t>
    <rPh sb="0" eb="3">
      <t>カミガモ</t>
    </rPh>
    <phoneticPr fontId="3"/>
  </si>
  <si>
    <t>下加茂</t>
    <rPh sb="0" eb="1">
      <t>シモ</t>
    </rPh>
    <rPh sb="1" eb="3">
      <t>カモ</t>
    </rPh>
    <phoneticPr fontId="3"/>
  </si>
  <si>
    <t>美原</t>
    <rPh sb="0" eb="2">
      <t>ミハラ</t>
    </rPh>
    <phoneticPr fontId="3"/>
  </si>
  <si>
    <t>加茂市場</t>
    <rPh sb="0" eb="4">
      <t>カモイチバ</t>
    </rPh>
    <phoneticPr fontId="3"/>
  </si>
  <si>
    <t>高谷</t>
    <rPh sb="0" eb="2">
      <t>タカヤ</t>
    </rPh>
    <phoneticPr fontId="3"/>
  </si>
  <si>
    <t>平岡</t>
    <rPh sb="0" eb="2">
      <t>ヒラオカ</t>
    </rPh>
    <phoneticPr fontId="3"/>
  </si>
  <si>
    <t>上野</t>
    <rPh sb="0" eb="2">
      <t>ウエノ</t>
    </rPh>
    <phoneticPr fontId="3"/>
  </si>
  <si>
    <t>竹部</t>
    <rPh sb="0" eb="2">
      <t>タケベ</t>
    </rPh>
    <phoneticPr fontId="3"/>
  </si>
  <si>
    <t>上田東</t>
    <rPh sb="0" eb="3">
      <t>ウエダヒガシ</t>
    </rPh>
    <phoneticPr fontId="3"/>
  </si>
  <si>
    <t>細田</t>
    <rPh sb="0" eb="2">
      <t>ホソダ</t>
    </rPh>
    <phoneticPr fontId="3"/>
  </si>
  <si>
    <t>三納谷</t>
    <rPh sb="0" eb="3">
      <t>ミノウタニ</t>
    </rPh>
    <phoneticPr fontId="3"/>
  </si>
  <si>
    <t>上田西</t>
    <rPh sb="0" eb="3">
      <t>ウエダニシ</t>
    </rPh>
    <phoneticPr fontId="3"/>
  </si>
  <si>
    <t>円城</t>
    <rPh sb="0" eb="2">
      <t>エンジョウ</t>
    </rPh>
    <phoneticPr fontId="3"/>
  </si>
  <si>
    <t>案田</t>
    <rPh sb="0" eb="2">
      <t>アンダ</t>
    </rPh>
    <phoneticPr fontId="3"/>
  </si>
  <si>
    <t>高富</t>
    <rPh sb="0" eb="2">
      <t>タカトミ</t>
    </rPh>
    <phoneticPr fontId="3"/>
  </si>
  <si>
    <t>神瀬</t>
    <rPh sb="0" eb="2">
      <t>カンセ</t>
    </rPh>
    <phoneticPr fontId="3"/>
  </si>
  <si>
    <t>小森</t>
    <rPh sb="0" eb="2">
      <t>コモリ</t>
    </rPh>
    <phoneticPr fontId="3"/>
  </si>
  <si>
    <t>尾原</t>
    <rPh sb="0" eb="2">
      <t>オバラ</t>
    </rPh>
    <phoneticPr fontId="3"/>
  </si>
  <si>
    <t>笹目</t>
    <rPh sb="0" eb="2">
      <t>ササメ</t>
    </rPh>
    <phoneticPr fontId="3"/>
  </si>
  <si>
    <t>福沢</t>
    <rPh sb="0" eb="2">
      <t>フクザワ</t>
    </rPh>
    <phoneticPr fontId="3"/>
  </si>
  <si>
    <t>溝部</t>
    <rPh sb="0" eb="2">
      <t>ミゾベ</t>
    </rPh>
    <phoneticPr fontId="3"/>
  </si>
  <si>
    <t>　吉備中央町長　様</t>
    <rPh sb="1" eb="6">
      <t>キビチュウオウチョウ</t>
    </rPh>
    <rPh sb="6" eb="7">
      <t>チョウ</t>
    </rPh>
    <phoneticPr fontId="3"/>
  </si>
  <si>
    <t>上田東</t>
    <rPh sb="0" eb="3">
      <t>ウエダヒガシ</t>
    </rPh>
    <phoneticPr fontId="3"/>
  </si>
  <si>
    <t>細田</t>
    <rPh sb="0" eb="2">
      <t>ホソダ</t>
    </rPh>
    <phoneticPr fontId="3"/>
  </si>
  <si>
    <t>案田</t>
    <rPh sb="0" eb="2">
      <t>アンタ</t>
    </rPh>
    <phoneticPr fontId="3"/>
  </si>
  <si>
    <t>笹目</t>
    <rPh sb="0" eb="2">
      <t>ササメ</t>
    </rPh>
    <phoneticPr fontId="3"/>
  </si>
  <si>
    <t>福沢</t>
    <rPh sb="0" eb="2">
      <t>フクサワ</t>
    </rPh>
    <phoneticPr fontId="3"/>
  </si>
  <si>
    <t>溝部</t>
    <rPh sb="0" eb="2">
      <t>ミゾベ</t>
    </rPh>
    <phoneticPr fontId="3"/>
  </si>
  <si>
    <t>福沢</t>
    <rPh sb="0" eb="2">
      <t>フクザワ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</si>
</sst>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游ゴシック"/>
      <family val="2"/>
      <scheme val="minor"/>
    </font>
    <font>
      <sz val="11"/>
      <color theme="1"/>
      <name val="游ゴシック"/>
      <family val="2"/>
      <scheme val="minor"/>
    </font>
    <font>
      <sz val="12"/>
      <color theme="1"/>
      <name val="BIZ UDPゴシック"/>
      <family val="3"/>
      <charset val="128"/>
    </font>
    <font>
      <sz val="6"/>
      <name val="游ゴシック"/>
      <family val="3"/>
      <charset val="128"/>
      <scheme val="minor"/>
    </font>
    <font>
      <sz val="16"/>
      <color theme="1"/>
      <name val="BIZ UDPゴシック"/>
      <family val="3"/>
      <charset val="128"/>
    </font>
    <font>
      <b/>
      <sz val="12"/>
      <color theme="1"/>
      <name val="BIZ UDPゴシック"/>
      <family val="3"/>
      <charset val="128"/>
    </font>
    <font>
      <sz val="11"/>
      <color theme="1"/>
      <name val="BIZ UDPゴシック"/>
      <family val="3"/>
      <charset val="128"/>
    </font>
    <font>
      <sz val="6"/>
      <name val="ＭＳ Ｐゴシック"/>
      <family val="3"/>
      <charset val="128"/>
    </font>
    <font>
      <b/>
      <sz val="16"/>
      <color theme="1"/>
      <name val="BIZ UDPゴシック"/>
      <family val="3"/>
      <charset val="128"/>
    </font>
    <font>
      <sz val="10"/>
      <name val="BIZ UDゴシック"/>
      <family val="3"/>
    </font>
    <font>
      <b/>
      <sz val="11"/>
      <name val="BIZ UDゴシック"/>
      <family val="3"/>
      <charset val="128"/>
    </font>
    <font>
      <sz val="6"/>
      <name val="ＭＳ Ｐゴシック"/>
      <family val="3"/>
    </font>
    <font>
      <sz val="11"/>
      <name val="BIZ UDゴシック"/>
      <family val="3"/>
    </font>
    <font>
      <b/>
      <sz val="10"/>
      <name val="BIZ UDゴシック"/>
      <family val="3"/>
      <charset val="128"/>
    </font>
    <font>
      <sz val="10"/>
      <color theme="1"/>
      <name val="BIZ UDPゴシック"/>
      <family val="3"/>
      <charset val="128"/>
    </font>
    <font>
      <b/>
      <sz val="12"/>
      <color rgb="FFFF0000"/>
      <name val="BIZ UDPゴシック"/>
      <family val="3"/>
      <charset val="128"/>
    </font>
    <font>
      <b/>
      <sz val="14"/>
      <color rgb="FFFF0000"/>
      <name val="BIZ UDPゴシック"/>
      <family val="3"/>
      <charset val="128"/>
    </font>
    <font>
      <sz val="6"/>
      <name val="游ゴシック"/>
      <family val="2"/>
      <charset val="128"/>
      <scheme val="minor"/>
    </font>
    <font>
      <sz val="9"/>
      <color theme="1"/>
      <name val="BIZ UDPゴシック"/>
      <family val="3"/>
      <charset val="128"/>
    </font>
    <font>
      <sz val="14"/>
      <color theme="1"/>
      <name val="BIZ UDPゴシック"/>
      <family val="3"/>
      <charset val="128"/>
    </font>
    <font>
      <b/>
      <sz val="14"/>
      <color theme="1"/>
      <name val="BIZ UDPゴシック"/>
      <family val="3"/>
      <charset val="128"/>
    </font>
    <font>
      <b/>
      <sz val="10"/>
      <color theme="1"/>
      <name val="BIZ UDPゴシック"/>
      <family val="3"/>
      <charset val="128"/>
    </font>
    <font>
      <sz val="9"/>
      <color rgb="FF141414"/>
      <name val="BIZ UDPゴシック"/>
      <family val="3"/>
      <charset val="128"/>
    </font>
    <font>
      <sz val="8"/>
      <color theme="1"/>
      <name val="BIZ UDPゴシック"/>
      <family val="3"/>
      <charset val="128"/>
    </font>
    <font>
      <sz val="8"/>
      <name val="BIZ UDPゴシック"/>
      <family val="3"/>
      <charset val="128"/>
    </font>
  </fonts>
  <fills count="3">
    <fill>
      <patternFill patternType="none"/>
    </fill>
    <fill>
      <patternFill patternType="gray125"/>
    </fill>
    <fill>
      <patternFill patternType="solid">
        <fgColor rgb="FFCAEDFB"/>
        <bgColor indexed="64"/>
      </patternFill>
    </fill>
  </fills>
  <borders count="31">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double">
        <color indexed="64"/>
      </left>
      <right/>
      <top style="thin">
        <color indexed="64"/>
      </top>
      <bottom/>
      <diagonal/>
    </border>
  </borders>
  <cellStyleXfs count="2">
    <xf numFmtId="0" fontId="0" fillId="0" borderId="0"/>
    <xf numFmtId="38" fontId="1" fillId="0" borderId="0" applyFont="0" applyFill="0" applyBorder="0" applyAlignment="0" applyProtection="0">
      <alignment vertical="center"/>
    </xf>
  </cellStyleXfs>
  <cellXfs count="215">
    <xf numFmtId="0" fontId="0" fillId="0" borderId="0" xfId="0"/>
    <xf numFmtId="0" fontId="6" fillId="0" borderId="0" xfId="0" applyFont="1" applyAlignment="1">
      <alignment vertical="center"/>
    </xf>
    <xf numFmtId="0" fontId="6" fillId="0" borderId="8" xfId="0" applyFont="1" applyBorder="1" applyAlignment="1">
      <alignment vertical="center"/>
    </xf>
    <xf numFmtId="0" fontId="0" fillId="0" borderId="8" xfId="0" applyBorder="1"/>
    <xf numFmtId="38" fontId="0" fillId="0" borderId="8" xfId="1" applyFont="1" applyBorder="1" applyAlignment="1"/>
    <xf numFmtId="38" fontId="0" fillId="0" borderId="0" xfId="1" applyFont="1" applyAlignment="1"/>
    <xf numFmtId="0" fontId="9" fillId="0" borderId="0" xfId="0" applyFont="1" applyAlignment="1">
      <alignment vertical="center"/>
    </xf>
    <xf numFmtId="0" fontId="12" fillId="0" borderId="0" xfId="0" applyFont="1" applyAlignment="1">
      <alignment horizontal="center" vertical="center"/>
    </xf>
    <xf numFmtId="0" fontId="9" fillId="0" borderId="0" xfId="0" applyFont="1" applyAlignment="1">
      <alignment horizontal="right" vertical="center"/>
    </xf>
    <xf numFmtId="0" fontId="13" fillId="0" borderId="0" xfId="0" applyFont="1" applyAlignment="1">
      <alignment horizontal="left" vertical="center"/>
    </xf>
    <xf numFmtId="0" fontId="14" fillId="0" borderId="8" xfId="0" applyFont="1" applyBorder="1" applyAlignment="1">
      <alignment horizontal="center" vertical="center"/>
    </xf>
    <xf numFmtId="0" fontId="9" fillId="0" borderId="0" xfId="0" applyFont="1" applyAlignment="1">
      <alignment horizontal="center" vertical="center"/>
    </xf>
    <xf numFmtId="0" fontId="14" fillId="0" borderId="0" xfId="0" applyFont="1" applyAlignment="1">
      <alignment vertical="center"/>
    </xf>
    <xf numFmtId="0" fontId="14" fillId="0" borderId="8" xfId="0" applyFont="1" applyBorder="1" applyAlignment="1">
      <alignment vertical="center"/>
    </xf>
    <xf numFmtId="38" fontId="14" fillId="0" borderId="8" xfId="0" applyNumberFormat="1" applyFont="1" applyBorder="1" applyAlignment="1">
      <alignment vertical="center" shrinkToFit="1"/>
    </xf>
    <xf numFmtId="0" fontId="21" fillId="0" borderId="8" xfId="0" applyFont="1" applyBorder="1" applyAlignment="1">
      <alignment horizontal="center" vertical="center"/>
    </xf>
    <xf numFmtId="0" fontId="22" fillId="0" borderId="0" xfId="0" applyFont="1" applyAlignment="1">
      <alignment horizontal="left" vertical="center"/>
    </xf>
    <xf numFmtId="0" fontId="9" fillId="0" borderId="11" xfId="0" applyFont="1" applyBorder="1" applyAlignment="1">
      <alignment vertical="center"/>
    </xf>
    <xf numFmtId="0" fontId="9" fillId="0" borderId="11" xfId="0" applyFont="1" applyBorder="1" applyAlignment="1">
      <alignment horizontal="center" vertical="center"/>
    </xf>
    <xf numFmtId="38" fontId="9" fillId="0" borderId="11" xfId="1" applyFont="1" applyBorder="1" applyAlignment="1">
      <alignment vertical="center"/>
    </xf>
    <xf numFmtId="38" fontId="9" fillId="0" borderId="0" xfId="1" applyFont="1" applyBorder="1" applyAlignment="1">
      <alignment vertical="center"/>
    </xf>
    <xf numFmtId="0" fontId="22" fillId="0" borderId="0" xfId="0" applyFont="1"/>
    <xf numFmtId="0" fontId="2" fillId="0" borderId="0" xfId="0" applyFont="1" applyFill="1" applyBorder="1" applyAlignment="1">
      <alignment horizontal="center" vertical="center"/>
    </xf>
    <xf numFmtId="38" fontId="2" fillId="0" borderId="0" xfId="0" applyNumberFormat="1" applyFont="1" applyFill="1" applyBorder="1" applyAlignment="1">
      <alignment vertical="center"/>
    </xf>
    <xf numFmtId="0" fontId="2" fillId="0" borderId="0" xfId="0" applyFont="1" applyFill="1" applyAlignment="1">
      <alignment horizontal="center" vertical="center"/>
    </xf>
    <xf numFmtId="0" fontId="2" fillId="0" borderId="0" xfId="0" applyFont="1" applyFill="1" applyAlignment="1">
      <alignment horizontal="left" vertical="center"/>
    </xf>
    <xf numFmtId="49" fontId="6" fillId="0" borderId="1" xfId="0" applyNumberFormat="1" applyFont="1" applyFill="1" applyBorder="1" applyAlignment="1">
      <alignment horizontal="center" vertical="center"/>
    </xf>
    <xf numFmtId="0" fontId="2" fillId="0" borderId="0" xfId="0" applyFont="1" applyFill="1" applyAlignment="1">
      <alignment vertical="center"/>
    </xf>
    <xf numFmtId="0" fontId="6" fillId="0" borderId="0" xfId="0" applyFont="1" applyFill="1" applyAlignment="1">
      <alignment vertical="center"/>
    </xf>
    <xf numFmtId="0" fontId="19" fillId="0" borderId="0" xfId="0" applyFont="1" applyFill="1" applyAlignment="1">
      <alignment vertical="center"/>
    </xf>
    <xf numFmtId="0" fontId="6" fillId="0" borderId="8" xfId="0" applyFont="1" applyFill="1" applyBorder="1" applyAlignment="1">
      <alignment vertical="center"/>
    </xf>
    <xf numFmtId="0" fontId="6" fillId="0" borderId="8" xfId="0" applyFont="1" applyFill="1" applyBorder="1" applyAlignment="1">
      <alignment horizontal="center" vertical="center" wrapText="1"/>
    </xf>
    <xf numFmtId="0" fontId="2" fillId="0" borderId="8" xfId="0" applyFont="1" applyFill="1" applyBorder="1" applyAlignment="1">
      <alignment vertical="center"/>
    </xf>
    <xf numFmtId="0" fontId="20" fillId="0" borderId="0" xfId="0" applyFont="1" applyFill="1" applyAlignment="1">
      <alignment horizontal="left" vertical="center"/>
    </xf>
    <xf numFmtId="0" fontId="20" fillId="0" borderId="0" xfId="0" applyFont="1" applyFill="1" applyAlignment="1">
      <alignment vertical="center"/>
    </xf>
    <xf numFmtId="0" fontId="2" fillId="0" borderId="8" xfId="0" applyFont="1" applyFill="1" applyBorder="1" applyAlignment="1">
      <alignment horizontal="center" vertical="center"/>
    </xf>
    <xf numFmtId="0" fontId="2" fillId="0" borderId="8" xfId="0" applyFont="1" applyFill="1" applyBorder="1" applyAlignment="1">
      <alignment horizontal="center" vertical="center" wrapText="1"/>
    </xf>
    <xf numFmtId="38" fontId="2" fillId="0" borderId="8" xfId="1" applyFont="1" applyFill="1" applyBorder="1" applyAlignment="1">
      <alignment vertical="center"/>
    </xf>
    <xf numFmtId="0" fontId="5" fillId="0" borderId="0" xfId="0" applyFont="1" applyFill="1" applyAlignment="1">
      <alignment vertical="center"/>
    </xf>
    <xf numFmtId="38" fontId="2" fillId="0" borderId="8" xfId="0" applyNumberFormat="1" applyFont="1" applyFill="1" applyBorder="1" applyAlignment="1">
      <alignment vertical="center"/>
    </xf>
    <xf numFmtId="0" fontId="5" fillId="0" borderId="8" xfId="0" applyFont="1" applyFill="1" applyBorder="1" applyAlignment="1">
      <alignment horizontal="center" vertical="center"/>
    </xf>
    <xf numFmtId="0" fontId="5" fillId="0" borderId="8" xfId="0" applyFont="1" applyFill="1" applyBorder="1" applyAlignment="1">
      <alignment horizontal="center" vertical="center" wrapText="1"/>
    </xf>
    <xf numFmtId="0" fontId="5" fillId="0" borderId="8" xfId="0" applyFont="1" applyFill="1" applyBorder="1" applyAlignment="1">
      <alignment vertical="center"/>
    </xf>
    <xf numFmtId="38" fontId="5" fillId="0" borderId="8" xfId="0" applyNumberFormat="1" applyFont="1" applyFill="1" applyBorder="1" applyAlignment="1">
      <alignment vertical="center"/>
    </xf>
    <xf numFmtId="38" fontId="2" fillId="0" borderId="0" xfId="0" applyNumberFormat="1" applyFont="1" applyFill="1" applyAlignment="1">
      <alignment vertical="center"/>
    </xf>
    <xf numFmtId="0" fontId="2" fillId="2" borderId="8" xfId="0" applyFont="1" applyFill="1" applyBorder="1" applyAlignment="1" applyProtection="1">
      <alignment horizontal="center" vertical="center"/>
      <protection locked="0"/>
    </xf>
    <xf numFmtId="0" fontId="2" fillId="2" borderId="8" xfId="0" applyFont="1" applyFill="1" applyBorder="1" applyAlignment="1" applyProtection="1">
      <alignment vertical="center"/>
      <protection locked="0"/>
    </xf>
    <xf numFmtId="0" fontId="2" fillId="2" borderId="8" xfId="0" applyFont="1" applyFill="1" applyBorder="1" applyAlignment="1" applyProtection="1">
      <alignment horizontal="right" vertical="center"/>
      <protection locked="0"/>
    </xf>
    <xf numFmtId="38" fontId="2" fillId="0" borderId="8" xfId="0" applyNumberFormat="1" applyFont="1" applyFill="1" applyBorder="1" applyAlignment="1">
      <alignment horizontal="right" vertical="center"/>
    </xf>
    <xf numFmtId="0" fontId="9" fillId="0" borderId="0" xfId="0" applyFont="1" applyAlignment="1">
      <alignment vertical="center" shrinkToFit="1"/>
    </xf>
    <xf numFmtId="0" fontId="16" fillId="0" borderId="0" xfId="0" applyFont="1" applyFill="1" applyAlignment="1">
      <alignment vertical="center"/>
    </xf>
    <xf numFmtId="0" fontId="16" fillId="0" borderId="0" xfId="0" applyFont="1" applyFill="1" applyAlignment="1">
      <alignment horizontal="left" vertical="center"/>
    </xf>
    <xf numFmtId="0" fontId="6" fillId="0" borderId="3" xfId="0" applyFont="1" applyBorder="1" applyAlignment="1">
      <alignment vertical="center"/>
    </xf>
    <xf numFmtId="0" fontId="6" fillId="0" borderId="0" xfId="0" applyFont="1" applyBorder="1" applyAlignment="1">
      <alignment vertical="center"/>
    </xf>
    <xf numFmtId="0" fontId="2" fillId="0" borderId="3" xfId="0" applyFont="1" applyFill="1" applyBorder="1" applyAlignment="1" applyProtection="1">
      <alignment vertical="center"/>
    </xf>
    <xf numFmtId="0" fontId="2" fillId="0" borderId="0" xfId="0" applyFont="1" applyFill="1" applyAlignment="1" applyProtection="1">
      <alignment vertical="center"/>
    </xf>
    <xf numFmtId="0" fontId="2" fillId="0" borderId="0" xfId="0" applyFont="1" applyFill="1" applyBorder="1" applyAlignment="1" applyProtection="1">
      <alignment vertical="center" wrapText="1"/>
    </xf>
    <xf numFmtId="0" fontId="2" fillId="0" borderId="8" xfId="0" applyFont="1" applyFill="1" applyBorder="1" applyAlignment="1">
      <alignment horizontal="left" vertical="center"/>
    </xf>
    <xf numFmtId="0" fontId="2" fillId="0" borderId="8" xfId="0" applyFont="1" applyFill="1" applyBorder="1" applyAlignment="1">
      <alignment vertical="center" shrinkToFit="1"/>
    </xf>
    <xf numFmtId="0" fontId="2" fillId="0" borderId="2" xfId="0" applyFont="1" applyFill="1" applyBorder="1" applyAlignment="1">
      <alignment horizontal="left" vertical="center"/>
    </xf>
    <xf numFmtId="0" fontId="2" fillId="0" borderId="3" xfId="0" applyFont="1" applyFill="1" applyBorder="1" applyAlignment="1">
      <alignment horizontal="left" vertical="center"/>
    </xf>
    <xf numFmtId="0" fontId="2" fillId="0" borderId="4" xfId="0" applyFont="1" applyFill="1" applyBorder="1" applyAlignment="1">
      <alignment horizontal="left" vertical="center"/>
    </xf>
    <xf numFmtId="0" fontId="2" fillId="0" borderId="9" xfId="0" applyFont="1" applyFill="1" applyBorder="1" applyAlignment="1">
      <alignment horizontal="left" vertical="center"/>
    </xf>
    <xf numFmtId="0" fontId="2" fillId="0" borderId="1" xfId="0" applyFont="1" applyFill="1" applyBorder="1" applyAlignment="1">
      <alignment horizontal="left" vertical="center"/>
    </xf>
    <xf numFmtId="0" fontId="2" fillId="0" borderId="10" xfId="0" applyFont="1" applyFill="1" applyBorder="1" applyAlignment="1">
      <alignment horizontal="left" vertical="center"/>
    </xf>
    <xf numFmtId="0" fontId="2" fillId="0" borderId="5" xfId="0" applyFont="1" applyFill="1" applyBorder="1" applyAlignment="1">
      <alignment horizontal="left" vertical="center"/>
    </xf>
    <xf numFmtId="0" fontId="2" fillId="0" borderId="6" xfId="0" applyFont="1" applyFill="1" applyBorder="1" applyAlignment="1">
      <alignment horizontal="left" vertical="center"/>
    </xf>
    <xf numFmtId="0" fontId="2" fillId="0" borderId="7" xfId="0" applyFont="1" applyFill="1" applyBorder="1" applyAlignment="1">
      <alignment horizontal="left" vertical="center"/>
    </xf>
    <xf numFmtId="0" fontId="2" fillId="2" borderId="8" xfId="0" applyFont="1" applyFill="1" applyBorder="1" applyAlignment="1" applyProtection="1">
      <alignment horizontal="left" vertical="center"/>
      <protection locked="0"/>
    </xf>
    <xf numFmtId="0" fontId="2" fillId="2" borderId="5" xfId="0" applyFont="1" applyFill="1" applyBorder="1" applyAlignment="1" applyProtection="1">
      <alignment horizontal="left" vertical="center"/>
      <protection locked="0"/>
    </xf>
    <xf numFmtId="0" fontId="2" fillId="2" borderId="6" xfId="0" applyFont="1" applyFill="1" applyBorder="1" applyAlignment="1" applyProtection="1">
      <alignment horizontal="left" vertical="center"/>
      <protection locked="0"/>
    </xf>
    <xf numFmtId="0" fontId="2" fillId="2" borderId="7" xfId="0" applyFont="1" applyFill="1" applyBorder="1" applyAlignment="1" applyProtection="1">
      <alignment horizontal="left" vertical="center"/>
      <protection locked="0"/>
    </xf>
    <xf numFmtId="0" fontId="2" fillId="2" borderId="8" xfId="0" applyFont="1" applyFill="1" applyBorder="1" applyAlignment="1" applyProtection="1">
      <alignment vertical="center"/>
      <protection locked="0"/>
    </xf>
    <xf numFmtId="0" fontId="2" fillId="0" borderId="8" xfId="0" applyFont="1" applyFill="1" applyBorder="1" applyAlignment="1">
      <alignment horizontal="left" vertical="center" wrapText="1"/>
    </xf>
    <xf numFmtId="0" fontId="2" fillId="2" borderId="8" xfId="0" applyFont="1" applyFill="1" applyBorder="1" applyAlignment="1" applyProtection="1">
      <alignment vertical="center" wrapText="1"/>
      <protection locked="0"/>
    </xf>
    <xf numFmtId="0" fontId="2" fillId="0" borderId="8" xfId="0" applyFont="1" applyFill="1" applyBorder="1" applyAlignment="1">
      <alignment vertical="center"/>
    </xf>
    <xf numFmtId="0" fontId="2" fillId="0" borderId="2" xfId="0" applyFont="1" applyFill="1" applyBorder="1" applyAlignment="1">
      <alignment horizontal="left" vertical="center" wrapText="1" shrinkToFit="1"/>
    </xf>
    <xf numFmtId="0" fontId="2" fillId="0" borderId="3" xfId="0" applyFont="1" applyFill="1" applyBorder="1" applyAlignment="1">
      <alignment horizontal="left" vertical="center" wrapText="1" shrinkToFit="1"/>
    </xf>
    <xf numFmtId="0" fontId="2" fillId="0" borderId="4" xfId="0" applyFont="1" applyFill="1" applyBorder="1" applyAlignment="1">
      <alignment horizontal="left" vertical="center" wrapText="1" shrinkToFit="1"/>
    </xf>
    <xf numFmtId="0" fontId="2" fillId="0" borderId="9" xfId="0" applyFont="1" applyFill="1" applyBorder="1" applyAlignment="1">
      <alignment horizontal="left" vertical="center" wrapText="1" shrinkToFit="1"/>
    </xf>
    <xf numFmtId="0" fontId="2" fillId="0" borderId="1" xfId="0" applyFont="1" applyFill="1" applyBorder="1" applyAlignment="1">
      <alignment horizontal="left" vertical="center" wrapText="1" shrinkToFit="1"/>
    </xf>
    <xf numFmtId="0" fontId="2" fillId="0" borderId="10" xfId="0" applyFont="1" applyFill="1" applyBorder="1" applyAlignment="1">
      <alignment horizontal="left" vertical="center" wrapText="1" shrinkToFit="1"/>
    </xf>
    <xf numFmtId="0" fontId="2" fillId="2" borderId="8" xfId="0" applyFont="1" applyFill="1" applyBorder="1" applyAlignment="1" applyProtection="1">
      <alignment horizontal="left" vertical="center" wrapText="1"/>
      <protection locked="0"/>
    </xf>
    <xf numFmtId="0" fontId="2" fillId="0" borderId="2"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0" borderId="4" xfId="0" applyFont="1" applyFill="1" applyBorder="1" applyAlignment="1">
      <alignment horizontal="left" vertical="center" wrapText="1"/>
    </xf>
    <xf numFmtId="0" fontId="2" fillId="0" borderId="11" xfId="0" applyFont="1" applyFill="1" applyBorder="1" applyAlignment="1">
      <alignment horizontal="left" vertical="center" wrapText="1"/>
    </xf>
    <xf numFmtId="0" fontId="2" fillId="0" borderId="0" xfId="0" applyFont="1" applyFill="1" applyAlignment="1">
      <alignment horizontal="left" vertical="center" wrapText="1"/>
    </xf>
    <xf numFmtId="0" fontId="2" fillId="0" borderId="12" xfId="0" applyFont="1" applyFill="1" applyBorder="1" applyAlignment="1">
      <alignment horizontal="left" vertical="center" wrapText="1"/>
    </xf>
    <xf numFmtId="0" fontId="2" fillId="0" borderId="9" xfId="0" applyFont="1" applyFill="1" applyBorder="1" applyAlignment="1">
      <alignment horizontal="left" vertical="center" wrapText="1"/>
    </xf>
    <xf numFmtId="0" fontId="2" fillId="0" borderId="1" xfId="0" applyFont="1" applyFill="1" applyBorder="1" applyAlignment="1">
      <alignment horizontal="left" vertical="center" wrapText="1"/>
    </xf>
    <xf numFmtId="0" fontId="2" fillId="0" borderId="10" xfId="0" applyFont="1" applyFill="1" applyBorder="1" applyAlignment="1">
      <alignment horizontal="left" vertical="center" wrapText="1"/>
    </xf>
    <xf numFmtId="49" fontId="6" fillId="2" borderId="5" xfId="0" applyNumberFormat="1" applyFont="1" applyFill="1" applyBorder="1" applyAlignment="1" applyProtection="1">
      <alignment horizontal="center" vertical="center"/>
      <protection locked="0"/>
    </xf>
    <xf numFmtId="49" fontId="6" fillId="2" borderId="6" xfId="0" applyNumberFormat="1" applyFont="1" applyFill="1" applyBorder="1" applyAlignment="1" applyProtection="1">
      <alignment horizontal="center" vertical="center"/>
      <protection locked="0"/>
    </xf>
    <xf numFmtId="49" fontId="6" fillId="2" borderId="7" xfId="0" applyNumberFormat="1" applyFont="1" applyFill="1" applyBorder="1" applyAlignment="1" applyProtection="1">
      <alignment horizontal="center" vertical="center"/>
      <protection locked="0"/>
    </xf>
    <xf numFmtId="49" fontId="6" fillId="2" borderId="8" xfId="0" quotePrefix="1" applyNumberFormat="1" applyFont="1" applyFill="1" applyBorder="1" applyAlignment="1" applyProtection="1">
      <alignment horizontal="center" vertical="center"/>
      <protection locked="0"/>
    </xf>
    <xf numFmtId="0" fontId="2" fillId="0" borderId="5" xfId="0" applyFont="1" applyFill="1" applyBorder="1" applyAlignment="1">
      <alignment horizontal="left" vertical="center" wrapText="1"/>
    </xf>
    <xf numFmtId="0" fontId="2" fillId="0" borderId="6" xfId="0" applyFont="1" applyFill="1" applyBorder="1" applyAlignment="1">
      <alignment horizontal="left" vertical="center" wrapText="1"/>
    </xf>
    <xf numFmtId="0" fontId="2" fillId="0" borderId="7" xfId="0" applyFont="1" applyFill="1" applyBorder="1" applyAlignment="1">
      <alignment horizontal="left" vertical="center" wrapText="1"/>
    </xf>
    <xf numFmtId="0" fontId="4" fillId="0" borderId="0" xfId="0" applyFont="1" applyFill="1" applyAlignment="1">
      <alignment horizontal="center" vertical="center"/>
    </xf>
    <xf numFmtId="0" fontId="5" fillId="0" borderId="1" xfId="0" applyFont="1" applyFill="1" applyBorder="1" applyAlignment="1">
      <alignment horizontal="left" vertical="center"/>
    </xf>
    <xf numFmtId="0" fontId="2" fillId="0" borderId="5"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8" xfId="0" applyFont="1" applyFill="1" applyBorder="1" applyAlignment="1">
      <alignment horizontal="left" vertical="center" shrinkToFit="1"/>
    </xf>
    <xf numFmtId="0" fontId="2" fillId="0" borderId="0" xfId="0" applyFont="1" applyFill="1" applyBorder="1" applyAlignment="1" applyProtection="1">
      <alignment horizontal="left" vertical="center"/>
    </xf>
    <xf numFmtId="0" fontId="8" fillId="0" borderId="0" xfId="0" applyFont="1" applyFill="1" applyAlignment="1">
      <alignment horizontal="center" vertical="center"/>
    </xf>
    <xf numFmtId="0" fontId="2" fillId="0" borderId="3" xfId="0" applyFont="1" applyFill="1" applyBorder="1" applyAlignment="1" applyProtection="1">
      <alignment horizontal="left" vertical="center"/>
    </xf>
    <xf numFmtId="0" fontId="2" fillId="2" borderId="0" xfId="0" applyFont="1" applyFill="1" applyAlignment="1" applyProtection="1">
      <alignment horizontal="right" vertical="center"/>
      <protection locked="0"/>
    </xf>
    <xf numFmtId="38" fontId="9" fillId="0" borderId="8" xfId="1" applyFont="1" applyFill="1" applyBorder="1" applyAlignment="1">
      <alignment horizontal="center" vertical="center" shrinkToFit="1"/>
    </xf>
    <xf numFmtId="38" fontId="14" fillId="0" borderId="14" xfId="1" applyFont="1" applyFill="1" applyBorder="1" applyAlignment="1">
      <alignment horizontal="center" vertical="center" shrinkToFit="1"/>
    </xf>
    <xf numFmtId="38" fontId="14" fillId="0" borderId="6" xfId="1" applyFont="1" applyFill="1" applyBorder="1" applyAlignment="1">
      <alignment horizontal="center" vertical="center" shrinkToFit="1"/>
    </xf>
    <xf numFmtId="38" fontId="14" fillId="0" borderId="7" xfId="1" applyFont="1" applyFill="1" applyBorder="1" applyAlignment="1">
      <alignment horizontal="center" vertical="center" shrinkToFit="1"/>
    </xf>
    <xf numFmtId="38" fontId="9" fillId="0" borderId="5" xfId="1" applyFont="1" applyFill="1" applyBorder="1" applyAlignment="1">
      <alignment horizontal="center" vertical="center" shrinkToFit="1"/>
    </xf>
    <xf numFmtId="38" fontId="9" fillId="0" borderId="6" xfId="1" applyFont="1" applyFill="1" applyBorder="1" applyAlignment="1">
      <alignment horizontal="center" vertical="center" shrinkToFit="1"/>
    </xf>
    <xf numFmtId="38" fontId="9" fillId="0" borderId="7" xfId="1" applyFont="1" applyFill="1" applyBorder="1" applyAlignment="1">
      <alignment horizontal="center" vertical="center" shrinkToFit="1"/>
    </xf>
    <xf numFmtId="38" fontId="9" fillId="0" borderId="21" xfId="1" applyFont="1" applyFill="1" applyBorder="1" applyAlignment="1">
      <alignment horizontal="center" vertical="center" shrinkToFit="1"/>
    </xf>
    <xf numFmtId="38" fontId="9" fillId="0" borderId="18" xfId="1" applyFont="1" applyFill="1" applyBorder="1" applyAlignment="1">
      <alignment horizontal="center" vertical="center" shrinkToFit="1"/>
    </xf>
    <xf numFmtId="0" fontId="14" fillId="0" borderId="8" xfId="0" applyFont="1" applyBorder="1" applyAlignment="1">
      <alignment horizontal="center" vertical="center" shrinkToFit="1"/>
    </xf>
    <xf numFmtId="0" fontId="9" fillId="0" borderId="8" xfId="0" applyFont="1" applyBorder="1" applyAlignment="1">
      <alignment horizontal="center" vertical="center" shrinkToFit="1"/>
    </xf>
    <xf numFmtId="0" fontId="9" fillId="0" borderId="8" xfId="0" applyFont="1" applyBorder="1" applyAlignment="1">
      <alignment horizontal="center" vertical="center" wrapText="1" shrinkToFit="1"/>
    </xf>
    <xf numFmtId="0" fontId="9" fillId="0" borderId="5" xfId="0" applyFont="1" applyBorder="1" applyAlignment="1">
      <alignment horizontal="center" vertical="center" wrapText="1" shrinkToFit="1"/>
    </xf>
    <xf numFmtId="0" fontId="14" fillId="0" borderId="15" xfId="0" applyFont="1" applyBorder="1" applyAlignment="1">
      <alignment horizontal="center" vertical="center" shrinkToFit="1"/>
    </xf>
    <xf numFmtId="0" fontId="14" fillId="0" borderId="14" xfId="0" applyFont="1" applyBorder="1" applyAlignment="1">
      <alignment horizontal="center" vertical="center" shrinkToFit="1"/>
    </xf>
    <xf numFmtId="0" fontId="14" fillId="0" borderId="6" xfId="0" applyFont="1" applyBorder="1" applyAlignment="1">
      <alignment horizontal="center" vertical="center" shrinkToFit="1"/>
    </xf>
    <xf numFmtId="0" fontId="14" fillId="0" borderId="7" xfId="0" applyFont="1" applyBorder="1" applyAlignment="1">
      <alignment horizontal="center" vertical="center" shrinkToFit="1"/>
    </xf>
    <xf numFmtId="0" fontId="10" fillId="0" borderId="0" xfId="0" applyFont="1" applyAlignment="1">
      <alignment horizontal="center" vertical="center"/>
    </xf>
    <xf numFmtId="0" fontId="9" fillId="0" borderId="1" xfId="0" applyFont="1" applyBorder="1" applyAlignment="1">
      <alignment horizontal="center" vertical="center"/>
    </xf>
    <xf numFmtId="0" fontId="9" fillId="0" borderId="1" xfId="0" applyFont="1" applyBorder="1" applyAlignment="1">
      <alignment horizontal="left" vertical="center" shrinkToFit="1"/>
    </xf>
    <xf numFmtId="0" fontId="9" fillId="0" borderId="8" xfId="0" applyFont="1" applyBorder="1" applyAlignment="1">
      <alignment horizontal="center" vertical="center"/>
    </xf>
    <xf numFmtId="0" fontId="9" fillId="0" borderId="8" xfId="0" applyFont="1" applyBorder="1" applyAlignment="1">
      <alignment horizontal="center" vertical="center" wrapText="1"/>
    </xf>
    <xf numFmtId="0" fontId="9" fillId="0" borderId="8" xfId="0" applyFont="1" applyBorder="1" applyAlignment="1">
      <alignment horizontal="left" vertical="center" wrapText="1"/>
    </xf>
    <xf numFmtId="38" fontId="9" fillId="0" borderId="8" xfId="1" applyFont="1" applyBorder="1" applyAlignment="1">
      <alignment horizontal="center" vertical="center" shrinkToFit="1"/>
    </xf>
    <xf numFmtId="0" fontId="9" fillId="0" borderId="5" xfId="0" applyFont="1" applyBorder="1" applyAlignment="1">
      <alignment horizontal="center" vertical="center"/>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9" fillId="0" borderId="9" xfId="0" applyFont="1" applyBorder="1" applyAlignment="1">
      <alignment horizontal="left" vertical="center" wrapText="1"/>
    </xf>
    <xf numFmtId="0" fontId="9" fillId="0" borderId="1" xfId="0" applyFont="1" applyBorder="1" applyAlignment="1">
      <alignment horizontal="left" vertical="center" wrapText="1"/>
    </xf>
    <xf numFmtId="0" fontId="9" fillId="0" borderId="10" xfId="0" applyFont="1" applyBorder="1" applyAlignment="1">
      <alignment horizontal="left" vertical="center" wrapText="1"/>
    </xf>
    <xf numFmtId="38" fontId="14" fillId="0" borderId="30" xfId="1" applyFont="1" applyFill="1" applyBorder="1" applyAlignment="1">
      <alignment horizontal="center" vertical="center" shrinkToFit="1"/>
    </xf>
    <xf numFmtId="38" fontId="14" fillId="0" borderId="3" xfId="1" applyFont="1" applyFill="1" applyBorder="1" applyAlignment="1">
      <alignment horizontal="center" vertical="center" shrinkToFit="1"/>
    </xf>
    <xf numFmtId="38" fontId="14" fillId="0" borderId="4" xfId="1" applyFont="1" applyFill="1" applyBorder="1" applyAlignment="1">
      <alignment horizontal="center" vertical="center" shrinkToFit="1"/>
    </xf>
    <xf numFmtId="38" fontId="9" fillId="0" borderId="26" xfId="1" applyFont="1" applyFill="1" applyBorder="1" applyAlignment="1">
      <alignment horizontal="center" vertical="center" shrinkToFit="1"/>
    </xf>
    <xf numFmtId="38" fontId="9" fillId="0" borderId="5" xfId="1" applyFont="1" applyBorder="1" applyAlignment="1">
      <alignment horizontal="center" vertical="center" shrinkToFit="1"/>
    </xf>
    <xf numFmtId="38" fontId="9" fillId="0" borderId="6" xfId="1" applyFont="1" applyBorder="1" applyAlignment="1">
      <alignment horizontal="center" vertical="center" shrinkToFit="1"/>
    </xf>
    <xf numFmtId="38" fontId="9" fillId="0" borderId="7" xfId="1" applyFont="1" applyBorder="1" applyAlignment="1">
      <alignment horizontal="center" vertical="center" shrinkToFit="1"/>
    </xf>
    <xf numFmtId="38" fontId="9" fillId="0" borderId="15" xfId="1" applyFont="1" applyFill="1" applyBorder="1" applyAlignment="1">
      <alignment horizontal="center" vertical="center" shrinkToFit="1"/>
    </xf>
    <xf numFmtId="38" fontId="14" fillId="0" borderId="19" xfId="1" applyFont="1" applyFill="1" applyBorder="1" applyAlignment="1">
      <alignment horizontal="center" vertical="center" shrinkToFit="1"/>
    </xf>
    <xf numFmtId="38" fontId="14" fillId="0" borderId="20" xfId="1" applyFont="1" applyFill="1" applyBorder="1" applyAlignment="1">
      <alignment horizontal="center" vertical="center" shrinkToFit="1"/>
    </xf>
    <xf numFmtId="38" fontId="14" fillId="0" borderId="16" xfId="1" applyFont="1" applyFill="1" applyBorder="1" applyAlignment="1">
      <alignment horizontal="center" vertical="center" shrinkToFit="1"/>
    </xf>
    <xf numFmtId="38" fontId="9" fillId="0" borderId="17" xfId="1" applyFont="1" applyFill="1" applyBorder="1" applyAlignment="1">
      <alignment horizontal="center" vertical="center" shrinkToFit="1"/>
    </xf>
    <xf numFmtId="38" fontId="9" fillId="0" borderId="29" xfId="1" applyFont="1" applyFill="1" applyBorder="1" applyAlignment="1">
      <alignment horizontal="center" vertical="center" shrinkToFit="1"/>
    </xf>
    <xf numFmtId="0" fontId="14" fillId="0" borderId="14" xfId="0" applyFont="1" applyBorder="1" applyAlignment="1">
      <alignment horizontal="center" vertical="center"/>
    </xf>
    <xf numFmtId="0" fontId="14" fillId="0" borderId="6" xfId="0" applyFont="1" applyBorder="1" applyAlignment="1">
      <alignment horizontal="center" vertical="center"/>
    </xf>
    <xf numFmtId="0" fontId="14" fillId="0" borderId="7" xfId="0" applyFont="1" applyBorder="1" applyAlignment="1">
      <alignment horizontal="center" vertical="center"/>
    </xf>
    <xf numFmtId="0" fontId="2" fillId="0" borderId="26" xfId="0" applyFont="1" applyFill="1" applyBorder="1" applyAlignment="1">
      <alignment horizontal="center" vertical="center" textRotation="255"/>
    </xf>
    <xf numFmtId="0" fontId="2" fillId="0" borderId="27" xfId="0" applyFont="1" applyFill="1" applyBorder="1" applyAlignment="1">
      <alignment horizontal="center" vertical="center" textRotation="255"/>
    </xf>
    <xf numFmtId="0" fontId="2" fillId="0" borderId="18" xfId="0" applyFont="1" applyFill="1" applyBorder="1" applyAlignment="1">
      <alignment horizontal="center" vertical="center" textRotation="255"/>
    </xf>
    <xf numFmtId="0" fontId="18" fillId="0" borderId="26" xfId="0" applyFont="1" applyFill="1" applyBorder="1" applyAlignment="1">
      <alignment horizontal="center" vertical="center" textRotation="255" wrapText="1"/>
    </xf>
    <xf numFmtId="0" fontId="18" fillId="0" borderId="27" xfId="0" applyFont="1" applyFill="1" applyBorder="1" applyAlignment="1">
      <alignment horizontal="center" vertical="center" textRotation="255" wrapText="1"/>
    </xf>
    <xf numFmtId="0" fontId="18" fillId="0" borderId="18" xfId="0" applyFont="1" applyFill="1" applyBorder="1" applyAlignment="1">
      <alignment horizontal="center" vertical="center" textRotation="255" wrapText="1"/>
    </xf>
    <xf numFmtId="0" fontId="2" fillId="0" borderId="5" xfId="0" applyFont="1" applyFill="1" applyBorder="1" applyAlignment="1">
      <alignment horizontal="left" vertical="center" shrinkToFit="1"/>
    </xf>
    <xf numFmtId="0" fontId="2" fillId="0" borderId="6" xfId="0" applyFont="1" applyFill="1" applyBorder="1" applyAlignment="1">
      <alignment horizontal="left" vertical="center" shrinkToFit="1"/>
    </xf>
    <xf numFmtId="0" fontId="2" fillId="0" borderId="7" xfId="0" applyFont="1" applyFill="1" applyBorder="1" applyAlignment="1">
      <alignment horizontal="left" vertical="center" shrinkToFit="1"/>
    </xf>
    <xf numFmtId="0" fontId="5" fillId="0" borderId="8" xfId="0" applyFont="1" applyFill="1" applyBorder="1" applyAlignment="1">
      <alignment horizontal="center" vertical="center"/>
    </xf>
    <xf numFmtId="0" fontId="5" fillId="0" borderId="8" xfId="0" applyFont="1" applyFill="1" applyBorder="1" applyAlignment="1">
      <alignment horizontal="right" vertical="center"/>
    </xf>
    <xf numFmtId="0" fontId="2" fillId="0" borderId="0" xfId="0" applyFont="1" applyFill="1" applyBorder="1" applyAlignment="1" applyProtection="1">
      <alignment horizontal="left" vertical="center" wrapText="1"/>
    </xf>
    <xf numFmtId="0" fontId="14" fillId="0" borderId="8" xfId="0" applyFont="1" applyBorder="1" applyAlignment="1">
      <alignment horizontal="left" vertical="center"/>
    </xf>
    <xf numFmtId="0" fontId="14" fillId="0" borderId="8" xfId="0" applyFont="1" applyBorder="1" applyAlignment="1">
      <alignment horizontal="left" vertical="center" shrinkToFit="1"/>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9" fillId="0" borderId="9" xfId="0" applyFont="1" applyBorder="1" applyAlignment="1">
      <alignment horizontal="center" vertical="center"/>
    </xf>
    <xf numFmtId="0" fontId="9" fillId="0" borderId="10" xfId="0" applyFont="1" applyBorder="1" applyAlignment="1">
      <alignment horizontal="center" vertical="center"/>
    </xf>
    <xf numFmtId="38" fontId="9" fillId="0" borderId="5" xfId="0" applyNumberFormat="1" applyFont="1" applyBorder="1" applyAlignment="1">
      <alignment horizontal="center" vertical="center" shrinkToFit="1"/>
    </xf>
    <xf numFmtId="0" fontId="9" fillId="0" borderId="6" xfId="0" applyFont="1" applyBorder="1" applyAlignment="1">
      <alignment horizontal="center" vertical="center" shrinkToFit="1"/>
    </xf>
    <xf numFmtId="0" fontId="9" fillId="0" borderId="7" xfId="0" applyFont="1" applyBorder="1" applyAlignment="1">
      <alignment horizontal="center" vertical="center" shrinkToFit="1"/>
    </xf>
    <xf numFmtId="0" fontId="23" fillId="0" borderId="8" xfId="0" applyFont="1" applyBorder="1" applyAlignment="1">
      <alignment horizontal="center" vertical="center" shrinkToFit="1"/>
    </xf>
    <xf numFmtId="0" fontId="23" fillId="0" borderId="17" xfId="0" applyFont="1" applyBorder="1" applyAlignment="1">
      <alignment horizontal="center" vertical="center" shrinkToFit="1"/>
    </xf>
    <xf numFmtId="0" fontId="24" fillId="0" borderId="5" xfId="0" applyFont="1" applyBorder="1" applyAlignment="1">
      <alignment horizontal="center" vertical="center" shrinkToFit="1"/>
    </xf>
    <xf numFmtId="0" fontId="24" fillId="0" borderId="6" xfId="0" applyFont="1" applyBorder="1" applyAlignment="1">
      <alignment horizontal="center" vertical="center" shrinkToFit="1"/>
    </xf>
    <xf numFmtId="0" fontId="24" fillId="0" borderId="7" xfId="0" applyFont="1" applyBorder="1" applyAlignment="1">
      <alignment horizontal="center" vertical="center" shrinkToFit="1"/>
    </xf>
    <xf numFmtId="0" fontId="24" fillId="0" borderId="5" xfId="0" applyFont="1" applyBorder="1" applyAlignment="1">
      <alignment horizontal="center" vertical="center" wrapText="1" shrinkToFit="1"/>
    </xf>
    <xf numFmtId="0" fontId="24" fillId="0" borderId="6" xfId="0" applyFont="1" applyBorder="1" applyAlignment="1">
      <alignment horizontal="center" vertical="center" wrapText="1" shrinkToFit="1"/>
    </xf>
    <xf numFmtId="0" fontId="24" fillId="0" borderId="13" xfId="0" applyFont="1" applyBorder="1" applyAlignment="1">
      <alignment horizontal="center" vertical="center" wrapText="1" shrinkToFit="1"/>
    </xf>
    <xf numFmtId="0" fontId="23" fillId="0" borderId="15" xfId="0" applyFont="1" applyBorder="1" applyAlignment="1">
      <alignment horizontal="center" vertical="center"/>
    </xf>
    <xf numFmtId="0" fontId="23" fillId="0" borderId="8" xfId="0" applyFont="1" applyBorder="1" applyAlignment="1">
      <alignment horizontal="center" vertical="center"/>
    </xf>
    <xf numFmtId="0" fontId="23" fillId="0" borderId="22" xfId="0" applyFont="1" applyBorder="1" applyAlignment="1">
      <alignment horizontal="center" vertical="center"/>
    </xf>
    <xf numFmtId="0" fontId="23" fillId="0" borderId="17" xfId="0" applyFont="1" applyBorder="1" applyAlignment="1">
      <alignment horizontal="center" vertical="center"/>
    </xf>
    <xf numFmtId="0" fontId="24" fillId="0" borderId="7" xfId="0" applyFont="1" applyBorder="1" applyAlignment="1">
      <alignment horizontal="center" vertical="center" wrapText="1" shrinkToFit="1"/>
    </xf>
    <xf numFmtId="0" fontId="24" fillId="0" borderId="28" xfId="0" applyFont="1" applyBorder="1" applyAlignment="1">
      <alignment horizontal="center" vertical="center" shrinkToFit="1"/>
    </xf>
    <xf numFmtId="0" fontId="24" fillId="0" borderId="20" xfId="0" applyFont="1" applyBorder="1" applyAlignment="1">
      <alignment horizontal="center" vertical="center" shrinkToFit="1"/>
    </xf>
    <xf numFmtId="0" fontId="24" fillId="0" borderId="16" xfId="0" applyFont="1" applyBorder="1" applyAlignment="1">
      <alignment horizontal="center" vertical="center" shrinkToFit="1"/>
    </xf>
    <xf numFmtId="0" fontId="24" fillId="0" borderId="17" xfId="0" applyFont="1" applyBorder="1" applyAlignment="1">
      <alignment horizontal="center" vertical="center" shrinkToFit="1"/>
    </xf>
    <xf numFmtId="38" fontId="24" fillId="0" borderId="18" xfId="1" applyFont="1" applyFill="1" applyBorder="1" applyAlignment="1">
      <alignment horizontal="center" vertical="center" shrinkToFit="1"/>
    </xf>
    <xf numFmtId="38" fontId="24" fillId="0" borderId="9" xfId="1" applyFont="1" applyFill="1" applyBorder="1" applyAlignment="1">
      <alignment horizontal="center" vertical="center" shrinkToFit="1"/>
    </xf>
    <xf numFmtId="0" fontId="24" fillId="0" borderId="0" xfId="0" applyFont="1" applyAlignment="1">
      <alignment horizontal="center" vertical="center" shrinkToFit="1"/>
    </xf>
    <xf numFmtId="38" fontId="24" fillId="0" borderId="5" xfId="1" applyFont="1" applyFill="1" applyBorder="1" applyAlignment="1">
      <alignment horizontal="center" vertical="center" shrinkToFit="1"/>
    </xf>
    <xf numFmtId="38" fontId="24" fillId="0" borderId="6" xfId="1" applyFont="1" applyFill="1" applyBorder="1" applyAlignment="1">
      <alignment horizontal="center" vertical="center" shrinkToFit="1"/>
    </xf>
    <xf numFmtId="38" fontId="24" fillId="0" borderId="13" xfId="1" applyFont="1" applyFill="1" applyBorder="1" applyAlignment="1">
      <alignment horizontal="center" vertical="center" shrinkToFit="1"/>
    </xf>
    <xf numFmtId="38" fontId="24" fillId="0" borderId="0" xfId="1" applyFont="1" applyFill="1" applyBorder="1" applyAlignment="1">
      <alignment horizontal="center" vertical="center"/>
    </xf>
    <xf numFmtId="0" fontId="23" fillId="0" borderId="0" xfId="0" applyFont="1" applyAlignment="1">
      <alignment horizontal="center" vertical="center"/>
    </xf>
    <xf numFmtId="0" fontId="24" fillId="0" borderId="0" xfId="0" applyFont="1" applyAlignment="1">
      <alignment horizontal="center" vertical="center" wrapText="1" shrinkToFit="1"/>
    </xf>
    <xf numFmtId="38" fontId="24" fillId="0" borderId="7" xfId="1" applyFont="1" applyFill="1" applyBorder="1" applyAlignment="1">
      <alignment horizontal="center" vertical="center" shrinkToFit="1"/>
    </xf>
    <xf numFmtId="38" fontId="24" fillId="0" borderId="23" xfId="1" applyFont="1" applyFill="1" applyBorder="1" applyAlignment="1">
      <alignment horizontal="center" vertical="center" shrinkToFit="1"/>
    </xf>
    <xf numFmtId="38" fontId="24" fillId="0" borderId="24" xfId="1" applyFont="1" applyFill="1" applyBorder="1" applyAlignment="1">
      <alignment horizontal="center" vertical="center" shrinkToFit="1"/>
    </xf>
    <xf numFmtId="38" fontId="24" fillId="0" borderId="25" xfId="1" applyFont="1" applyFill="1" applyBorder="1" applyAlignment="1">
      <alignment horizontal="center" vertical="center" shrinkToFit="1"/>
    </xf>
    <xf numFmtId="38" fontId="24" fillId="0" borderId="26" xfId="1" applyFont="1" applyFill="1" applyBorder="1" applyAlignment="1">
      <alignment horizontal="center" vertical="center" shrinkToFit="1"/>
    </xf>
    <xf numFmtId="38" fontId="24" fillId="0" borderId="8" xfId="1" applyFont="1" applyFill="1" applyBorder="1" applyAlignment="1">
      <alignment horizontal="center" vertical="center" shrinkToFit="1"/>
    </xf>
    <xf numFmtId="38" fontId="24" fillId="0" borderId="0" xfId="1" applyFont="1" applyFill="1" applyBorder="1" applyAlignment="1">
      <alignment horizontal="center" vertical="center" shrinkToFit="1"/>
    </xf>
    <xf numFmtId="0" fontId="23" fillId="0" borderId="0" xfId="0" applyFont="1" applyAlignment="1">
      <alignment horizontal="center" vertical="center" shrinkToFit="1"/>
    </xf>
    <xf numFmtId="38" fontId="24" fillId="0" borderId="17" xfId="1" applyFont="1" applyFill="1" applyBorder="1" applyAlignment="1">
      <alignment horizontal="center" vertical="center" shrinkToFit="1"/>
    </xf>
    <xf numFmtId="38" fontId="24" fillId="0" borderId="29" xfId="1" applyFont="1" applyFill="1" applyBorder="1" applyAlignment="1">
      <alignment horizontal="center" vertical="center" shrinkToFit="1"/>
    </xf>
    <xf numFmtId="38" fontId="14" fillId="0" borderId="22" xfId="1" applyFont="1" applyFill="1" applyBorder="1" applyAlignment="1">
      <alignment horizontal="center" vertical="center" shrinkToFit="1"/>
    </xf>
    <xf numFmtId="38" fontId="14" fillId="0" borderId="17" xfId="1" applyFont="1" applyFill="1" applyBorder="1" applyAlignment="1">
      <alignment horizontal="center" vertical="center" shrinkToFit="1"/>
    </xf>
  </cellXfs>
  <cellStyles count="2">
    <cellStyle name="桁区切り" xfId="1" builtinId="6"/>
    <cellStyle name="標準" xfId="0" builtinId="0"/>
  </cellStyles>
  <dxfs count="12">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colors>
    <mruColors>
      <color rgb="FFCAEDF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75</xdr:col>
      <xdr:colOff>177421</xdr:colOff>
      <xdr:row>0</xdr:row>
      <xdr:rowOff>184245</xdr:rowOff>
    </xdr:from>
    <xdr:to>
      <xdr:col>78</xdr:col>
      <xdr:colOff>702860</xdr:colOff>
      <xdr:row>5</xdr:row>
      <xdr:rowOff>191068</xdr:rowOff>
    </xdr:to>
    <xdr:sp macro="" textlink="">
      <xdr:nvSpPr>
        <xdr:cNvPr id="2" name="正方形/長方形 1">
          <a:extLst>
            <a:ext uri="{FF2B5EF4-FFF2-40B4-BE49-F238E27FC236}">
              <a16:creationId xmlns:a16="http://schemas.microsoft.com/office/drawing/2014/main" id="{0822FDB1-70C6-4F34-8268-2DCDBD61D528}"/>
            </a:ext>
          </a:extLst>
        </xdr:cNvPr>
        <xdr:cNvSpPr/>
      </xdr:nvSpPr>
      <xdr:spPr bwMode="auto">
        <a:xfrm>
          <a:off x="9389660" y="184245"/>
          <a:ext cx="2920621" cy="1576316"/>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400">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400">
            <a:latin typeface="BIZ UDPゴシック" panose="020B0400000000000000" pitchFamily="50" charset="-128"/>
            <a:ea typeface="BIZ UDPゴシック" panose="020B0400000000000000" pitchFamily="50" charset="-128"/>
          </a:endParaRPr>
        </a:p>
        <a:p>
          <a:pPr algn="l"/>
          <a:endParaRPr kumimoji="1" lang="en-US" altLang="ja-JP" sz="1400">
            <a:latin typeface="BIZ UDPゴシック" panose="020B0400000000000000" pitchFamily="50" charset="-128"/>
            <a:ea typeface="BIZ UDPゴシック" panose="020B0400000000000000" pitchFamily="50" charset="-128"/>
          </a:endParaRPr>
        </a:p>
        <a:p>
          <a:pPr algn="l"/>
          <a:r>
            <a:rPr kumimoji="1" lang="en-US" altLang="ja-JP" sz="1400">
              <a:latin typeface="BIZ UDPゴシック" panose="020B0400000000000000" pitchFamily="50" charset="-128"/>
              <a:ea typeface="BIZ UDPゴシック" panose="020B0400000000000000" pitchFamily="50" charset="-128"/>
            </a:rPr>
            <a:t> </a:t>
          </a:r>
          <a:r>
            <a:rPr kumimoji="1" lang="ja-JP" altLang="en-US" sz="1400">
              <a:latin typeface="BIZ UDPゴシック" panose="020B0400000000000000" pitchFamily="50" charset="-128"/>
              <a:ea typeface="BIZ UDPゴシック" panose="020B0400000000000000" pitchFamily="50" charset="-128"/>
            </a:rPr>
            <a:t>　　　　　　</a:t>
          </a:r>
          <a:r>
            <a:rPr kumimoji="1" lang="ja-JP" altLang="ja-JP" sz="1400">
              <a:solidFill>
                <a:schemeClr val="dk1"/>
              </a:solidFill>
              <a:effectLst/>
              <a:latin typeface="BIZ UDPゴシック" panose="020B0400000000000000" pitchFamily="50" charset="-128"/>
              <a:ea typeface="BIZ UDPゴシック" panose="020B0400000000000000" pitchFamily="50" charset="-128"/>
              <a:cs typeface="+mn-cs"/>
            </a:rPr>
            <a:t>入力セル　</a:t>
          </a:r>
          <a:r>
            <a:rPr kumimoji="1" lang="ja-JP" altLang="ja-JP" sz="1100">
              <a:solidFill>
                <a:schemeClr val="dk1"/>
              </a:solidFill>
              <a:effectLst/>
              <a:latin typeface="+mn-lt"/>
              <a:ea typeface="+mn-ea"/>
              <a:cs typeface="+mn-cs"/>
            </a:rPr>
            <a:t>　</a:t>
          </a:r>
          <a:endParaRPr kumimoji="1" lang="en-US" altLang="ja-JP" sz="900"/>
        </a:p>
      </xdr:txBody>
    </xdr:sp>
    <xdr:clientData/>
  </xdr:twoCellAnchor>
  <xdr:twoCellAnchor>
    <xdr:from>
      <xdr:col>75</xdr:col>
      <xdr:colOff>300251</xdr:colOff>
      <xdr:row>3</xdr:row>
      <xdr:rowOff>272956</xdr:rowOff>
    </xdr:from>
    <xdr:to>
      <xdr:col>76</xdr:col>
      <xdr:colOff>95534</xdr:colOff>
      <xdr:row>4</xdr:row>
      <xdr:rowOff>156950</xdr:rowOff>
    </xdr:to>
    <xdr:sp macro="" textlink="">
      <xdr:nvSpPr>
        <xdr:cNvPr id="3" name="正方形/長方形 2">
          <a:extLst>
            <a:ext uri="{FF2B5EF4-FFF2-40B4-BE49-F238E27FC236}">
              <a16:creationId xmlns:a16="http://schemas.microsoft.com/office/drawing/2014/main" id="{AC8D10F7-C7AA-4EE9-B464-1EAE5859167B}"/>
            </a:ext>
          </a:extLst>
        </xdr:cNvPr>
        <xdr:cNvSpPr/>
      </xdr:nvSpPr>
      <xdr:spPr bwMode="auto">
        <a:xfrm>
          <a:off x="9512490" y="1214652"/>
          <a:ext cx="593677" cy="197892"/>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473657</xdr:colOff>
      <xdr:row>3</xdr:row>
      <xdr:rowOff>0</xdr:rowOff>
    </xdr:from>
    <xdr:to>
      <xdr:col>18</xdr:col>
      <xdr:colOff>33618</xdr:colOff>
      <xdr:row>14</xdr:row>
      <xdr:rowOff>112059</xdr:rowOff>
    </xdr:to>
    <xdr:sp macro="" textlink="">
      <xdr:nvSpPr>
        <xdr:cNvPr id="2" name="正方形/長方形 1">
          <a:extLst>
            <a:ext uri="{FF2B5EF4-FFF2-40B4-BE49-F238E27FC236}">
              <a16:creationId xmlns:a16="http://schemas.microsoft.com/office/drawing/2014/main" id="{7AB0C1D2-854C-4C7D-A3FC-1C3ED2031FF2}"/>
            </a:ext>
          </a:extLst>
        </xdr:cNvPr>
        <xdr:cNvSpPr/>
      </xdr:nvSpPr>
      <xdr:spPr bwMode="auto">
        <a:xfrm>
          <a:off x="10984775" y="818029"/>
          <a:ext cx="4938784" cy="3731559"/>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800" b="1">
            <a:latin typeface="BIZ UDPゴシック" panose="020B0400000000000000" pitchFamily="50" charset="-128"/>
            <a:ea typeface="BIZ UDPゴシック" panose="020B0400000000000000" pitchFamily="50" charset="-128"/>
          </a:endParaRPr>
        </a:p>
        <a:p>
          <a:pPr algn="l"/>
          <a:endParaRPr kumimoji="1" lang="en-US" altLang="ja-JP" sz="1800" b="1">
            <a:latin typeface="BIZ UDPゴシック" panose="020B0400000000000000" pitchFamily="50" charset="-128"/>
            <a:ea typeface="BIZ UDPゴシック" panose="020B0400000000000000" pitchFamily="50" charset="-128"/>
          </a:endParaRPr>
        </a:p>
        <a:p>
          <a:pPr algn="l"/>
          <a:r>
            <a:rPr kumimoji="1" lang="en-US" altLang="ja-JP" sz="1800" b="1">
              <a:latin typeface="BIZ UDPゴシック" panose="020B0400000000000000" pitchFamily="50" charset="-128"/>
              <a:ea typeface="BIZ UDPゴシック" panose="020B0400000000000000" pitchFamily="50" charset="-128"/>
            </a:rPr>
            <a:t> </a:t>
          </a:r>
          <a:r>
            <a:rPr kumimoji="1" lang="ja-JP" altLang="en-US" sz="1800" b="1">
              <a:latin typeface="BIZ UDPゴシック" panose="020B0400000000000000" pitchFamily="50" charset="-128"/>
              <a:ea typeface="BIZ UDPゴシック" panose="020B0400000000000000" pitchFamily="50" charset="-128"/>
            </a:rPr>
            <a:t>　　　　　　</a:t>
          </a:r>
          <a:r>
            <a:rPr kumimoji="1" lang="ja-JP" altLang="ja-JP" sz="1800" b="1">
              <a:solidFill>
                <a:schemeClr val="dk1"/>
              </a:solidFill>
              <a:effectLst/>
              <a:latin typeface="BIZ UDPゴシック" panose="020B0400000000000000" pitchFamily="50" charset="-128"/>
              <a:ea typeface="BIZ UDPゴシック" panose="020B0400000000000000" pitchFamily="50" charset="-128"/>
              <a:cs typeface="+mn-cs"/>
            </a:rPr>
            <a:t>入力セル　</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サービス提供時間に対応する下記年間実施計画明細表に実績を入力してください。</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直近までの実績を基に平均値を出してください。</a:t>
          </a: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なお、基本報酬は減算を考慮しないものとします。</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別にサービス提供時間を定めている場合も対応する表に実績を入力してください。</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10</xdr:col>
      <xdr:colOff>584745</xdr:colOff>
      <xdr:row>6</xdr:row>
      <xdr:rowOff>259649</xdr:rowOff>
    </xdr:from>
    <xdr:to>
      <xdr:col>12</xdr:col>
      <xdr:colOff>41814</xdr:colOff>
      <xdr:row>7</xdr:row>
      <xdr:rowOff>206724</xdr:rowOff>
    </xdr:to>
    <xdr:sp macro="" textlink="">
      <xdr:nvSpPr>
        <xdr:cNvPr id="3" name="正方形/長方形 2">
          <a:extLst>
            <a:ext uri="{FF2B5EF4-FFF2-40B4-BE49-F238E27FC236}">
              <a16:creationId xmlns:a16="http://schemas.microsoft.com/office/drawing/2014/main" id="{89817531-706C-4716-8DAA-F010C35C543A}"/>
            </a:ext>
          </a:extLst>
        </xdr:cNvPr>
        <xdr:cNvSpPr/>
      </xdr:nvSpPr>
      <xdr:spPr bwMode="auto">
        <a:xfrm>
          <a:off x="11095863" y="1895708"/>
          <a:ext cx="801775" cy="260840"/>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377320</xdr:colOff>
      <xdr:row>0</xdr:row>
      <xdr:rowOff>256899</xdr:rowOff>
    </xdr:from>
    <xdr:to>
      <xdr:col>16</xdr:col>
      <xdr:colOff>571500</xdr:colOff>
      <xdr:row>12</xdr:row>
      <xdr:rowOff>425824</xdr:rowOff>
    </xdr:to>
    <xdr:sp macro="" textlink="">
      <xdr:nvSpPr>
        <xdr:cNvPr id="2" name="正方形/長方形 1">
          <a:extLst>
            <a:ext uri="{FF2B5EF4-FFF2-40B4-BE49-F238E27FC236}">
              <a16:creationId xmlns:a16="http://schemas.microsoft.com/office/drawing/2014/main" id="{97BC1B00-17FE-4D5D-B285-725E0AFD997A}"/>
            </a:ext>
          </a:extLst>
        </xdr:cNvPr>
        <xdr:cNvSpPr/>
      </xdr:nvSpPr>
      <xdr:spPr bwMode="auto">
        <a:xfrm>
          <a:off x="9734232" y="256899"/>
          <a:ext cx="4228297" cy="3911690"/>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800" b="1">
            <a:latin typeface="BIZ UDPゴシック" panose="020B0400000000000000" pitchFamily="50" charset="-128"/>
            <a:ea typeface="BIZ UDPゴシック" panose="020B0400000000000000" pitchFamily="50" charset="-128"/>
          </a:endParaRPr>
        </a:p>
        <a:p>
          <a:pPr algn="l"/>
          <a:endParaRPr kumimoji="1" lang="en-US" altLang="ja-JP" sz="1800" b="1">
            <a:latin typeface="BIZ UDPゴシック" panose="020B0400000000000000" pitchFamily="50" charset="-128"/>
            <a:ea typeface="BIZ UDPゴシック" panose="020B0400000000000000" pitchFamily="50" charset="-128"/>
          </a:endParaRPr>
        </a:p>
        <a:p>
          <a:pPr algn="l"/>
          <a:r>
            <a:rPr kumimoji="1" lang="en-US" altLang="ja-JP" sz="1800" b="1">
              <a:latin typeface="BIZ UDPゴシック" panose="020B0400000000000000" pitchFamily="50" charset="-128"/>
              <a:ea typeface="BIZ UDPゴシック" panose="020B0400000000000000" pitchFamily="50" charset="-128"/>
            </a:rPr>
            <a:t> </a:t>
          </a:r>
          <a:r>
            <a:rPr kumimoji="1" lang="ja-JP" altLang="en-US" sz="1800" b="1">
              <a:latin typeface="BIZ UDPゴシック" panose="020B0400000000000000" pitchFamily="50" charset="-128"/>
              <a:ea typeface="BIZ UDPゴシック" panose="020B0400000000000000" pitchFamily="50" charset="-128"/>
            </a:rPr>
            <a:t>　　　　　　</a:t>
          </a:r>
          <a:r>
            <a:rPr kumimoji="1" lang="ja-JP" altLang="ja-JP" sz="1800" b="1">
              <a:solidFill>
                <a:schemeClr val="dk1"/>
              </a:solidFill>
              <a:effectLst/>
              <a:latin typeface="BIZ UDPゴシック" panose="020B0400000000000000" pitchFamily="50" charset="-128"/>
              <a:ea typeface="BIZ UDPゴシック" panose="020B0400000000000000" pitchFamily="50" charset="-128"/>
              <a:cs typeface="+mn-cs"/>
            </a:rPr>
            <a:t>入力セル　</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サービス提供時間に対応する下記実績内訳表に</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令和８年４月分の実績内訳を入力してください。</a:t>
          </a:r>
        </a:p>
        <a:p>
          <a:pPr algn="l"/>
          <a:endPar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なお、基本報酬は減算を考慮しないものとします。</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別にサービス提供時間を定めている場合も対応する表に実績を入力してください。</a:t>
          </a: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10</xdr:col>
      <xdr:colOff>513798</xdr:colOff>
      <xdr:row>4</xdr:row>
      <xdr:rowOff>40138</xdr:rowOff>
    </xdr:from>
    <xdr:to>
      <xdr:col>11</xdr:col>
      <xdr:colOff>623669</xdr:colOff>
      <xdr:row>5</xdr:row>
      <xdr:rowOff>123343</xdr:rowOff>
    </xdr:to>
    <xdr:sp macro="" textlink="">
      <xdr:nvSpPr>
        <xdr:cNvPr id="3" name="正方形/長方形 2">
          <a:extLst>
            <a:ext uri="{FF2B5EF4-FFF2-40B4-BE49-F238E27FC236}">
              <a16:creationId xmlns:a16="http://schemas.microsoft.com/office/drawing/2014/main" id="{575B6320-334F-43F7-9357-B316FEBF79EA}"/>
            </a:ext>
          </a:extLst>
        </xdr:cNvPr>
        <xdr:cNvSpPr/>
      </xdr:nvSpPr>
      <xdr:spPr bwMode="auto">
        <a:xfrm>
          <a:off x="9754136" y="1172099"/>
          <a:ext cx="768174" cy="275879"/>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473657</xdr:colOff>
      <xdr:row>0</xdr:row>
      <xdr:rowOff>240845</xdr:rowOff>
    </xdr:from>
    <xdr:to>
      <xdr:col>17</xdr:col>
      <xdr:colOff>369794</xdr:colOff>
      <xdr:row>13</xdr:row>
      <xdr:rowOff>190501</xdr:rowOff>
    </xdr:to>
    <xdr:sp macro="" textlink="">
      <xdr:nvSpPr>
        <xdr:cNvPr id="2" name="正方形/長方形 1">
          <a:extLst>
            <a:ext uri="{FF2B5EF4-FFF2-40B4-BE49-F238E27FC236}">
              <a16:creationId xmlns:a16="http://schemas.microsoft.com/office/drawing/2014/main" id="{F4ECDF48-1701-4F84-8E97-DEA2F7443A71}"/>
            </a:ext>
          </a:extLst>
        </xdr:cNvPr>
        <xdr:cNvSpPr/>
      </xdr:nvSpPr>
      <xdr:spPr bwMode="auto">
        <a:xfrm>
          <a:off x="9830569" y="240845"/>
          <a:ext cx="4602607" cy="4151862"/>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800" b="1">
            <a:latin typeface="BIZ UDPゴシック" panose="020B0400000000000000" pitchFamily="50" charset="-128"/>
            <a:ea typeface="BIZ UDPゴシック" panose="020B0400000000000000" pitchFamily="50" charset="-128"/>
          </a:endParaRPr>
        </a:p>
        <a:p>
          <a:pPr algn="l"/>
          <a:endParaRPr kumimoji="1" lang="en-US" altLang="ja-JP" sz="1800" b="1">
            <a:latin typeface="BIZ UDPゴシック" panose="020B0400000000000000" pitchFamily="50" charset="-128"/>
            <a:ea typeface="BIZ UDPゴシック" panose="020B0400000000000000" pitchFamily="50" charset="-128"/>
          </a:endParaRPr>
        </a:p>
        <a:p>
          <a:pPr algn="l"/>
          <a:r>
            <a:rPr kumimoji="1" lang="en-US" altLang="ja-JP" sz="1800" b="1">
              <a:latin typeface="BIZ UDPゴシック" panose="020B0400000000000000" pitchFamily="50" charset="-128"/>
              <a:ea typeface="BIZ UDPゴシック" panose="020B0400000000000000" pitchFamily="50" charset="-128"/>
            </a:rPr>
            <a:t> </a:t>
          </a:r>
          <a:r>
            <a:rPr kumimoji="1" lang="ja-JP" altLang="en-US" sz="1800" b="1">
              <a:latin typeface="BIZ UDPゴシック" panose="020B0400000000000000" pitchFamily="50" charset="-128"/>
              <a:ea typeface="BIZ UDPゴシック" panose="020B0400000000000000" pitchFamily="50" charset="-128"/>
            </a:rPr>
            <a:t>　　　　　　</a:t>
          </a:r>
          <a:r>
            <a:rPr kumimoji="1" lang="ja-JP" altLang="ja-JP" sz="1800" b="1">
              <a:solidFill>
                <a:schemeClr val="dk1"/>
              </a:solidFill>
              <a:effectLst/>
              <a:latin typeface="BIZ UDPゴシック" panose="020B0400000000000000" pitchFamily="50" charset="-128"/>
              <a:ea typeface="BIZ UDPゴシック" panose="020B0400000000000000" pitchFamily="50" charset="-128"/>
              <a:cs typeface="+mn-cs"/>
            </a:rPr>
            <a:t>入力セル　</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サービス提供時間に対応する下記実績内訳表に</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令和８年</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5</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月分の実績内訳を入力してください。</a:t>
          </a:r>
        </a:p>
        <a:p>
          <a:pPr algn="l"/>
          <a:endPar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なお、基本報酬は減算を考慮しないものとします。</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別にサービス提供時間を定めている場合も対応する表に実績を入力してください。</a:t>
          </a: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10</xdr:col>
      <xdr:colOff>610135</xdr:colOff>
      <xdr:row>4</xdr:row>
      <xdr:rowOff>24084</xdr:rowOff>
    </xdr:from>
    <xdr:to>
      <xdr:col>12</xdr:col>
      <xdr:colOff>61702</xdr:colOff>
      <xdr:row>5</xdr:row>
      <xdr:rowOff>107289</xdr:rowOff>
    </xdr:to>
    <xdr:sp macro="" textlink="">
      <xdr:nvSpPr>
        <xdr:cNvPr id="3" name="正方形/長方形 2">
          <a:extLst>
            <a:ext uri="{FF2B5EF4-FFF2-40B4-BE49-F238E27FC236}">
              <a16:creationId xmlns:a16="http://schemas.microsoft.com/office/drawing/2014/main" id="{41026E6D-18FB-48FA-B3DB-C74E8073B8AE}"/>
            </a:ext>
          </a:extLst>
        </xdr:cNvPr>
        <xdr:cNvSpPr/>
      </xdr:nvSpPr>
      <xdr:spPr bwMode="auto">
        <a:xfrm>
          <a:off x="9850473" y="1156045"/>
          <a:ext cx="768174" cy="275879"/>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337180</xdr:colOff>
      <xdr:row>0</xdr:row>
      <xdr:rowOff>305068</xdr:rowOff>
    </xdr:from>
    <xdr:to>
      <xdr:col>18</xdr:col>
      <xdr:colOff>336177</xdr:colOff>
      <xdr:row>14</xdr:row>
      <xdr:rowOff>11207</xdr:rowOff>
    </xdr:to>
    <xdr:sp macro="" textlink="">
      <xdr:nvSpPr>
        <xdr:cNvPr id="2" name="正方形/長方形 1">
          <a:extLst>
            <a:ext uri="{FF2B5EF4-FFF2-40B4-BE49-F238E27FC236}">
              <a16:creationId xmlns:a16="http://schemas.microsoft.com/office/drawing/2014/main" id="{02AA4816-1859-46AC-9E90-0F9E02266F38}"/>
            </a:ext>
          </a:extLst>
        </xdr:cNvPr>
        <xdr:cNvSpPr/>
      </xdr:nvSpPr>
      <xdr:spPr bwMode="auto">
        <a:xfrm>
          <a:off x="9694092" y="305068"/>
          <a:ext cx="5377820" cy="4367786"/>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800" b="1">
            <a:latin typeface="BIZ UDPゴシック" panose="020B0400000000000000" pitchFamily="50" charset="-128"/>
            <a:ea typeface="BIZ UDPゴシック" panose="020B0400000000000000" pitchFamily="50" charset="-128"/>
          </a:endParaRPr>
        </a:p>
        <a:p>
          <a:pPr algn="l"/>
          <a:endParaRPr kumimoji="1" lang="en-US" altLang="ja-JP" sz="1800" b="1">
            <a:latin typeface="BIZ UDPゴシック" panose="020B0400000000000000" pitchFamily="50" charset="-128"/>
            <a:ea typeface="BIZ UDPゴシック" panose="020B0400000000000000" pitchFamily="50" charset="-128"/>
          </a:endParaRPr>
        </a:p>
        <a:p>
          <a:pPr algn="l"/>
          <a:r>
            <a:rPr kumimoji="1" lang="en-US" altLang="ja-JP" sz="1800" b="1">
              <a:latin typeface="BIZ UDPゴシック" panose="020B0400000000000000" pitchFamily="50" charset="-128"/>
              <a:ea typeface="BIZ UDPゴシック" panose="020B0400000000000000" pitchFamily="50" charset="-128"/>
            </a:rPr>
            <a:t> </a:t>
          </a:r>
          <a:r>
            <a:rPr kumimoji="1" lang="ja-JP" altLang="en-US" sz="1800" b="1">
              <a:latin typeface="BIZ UDPゴシック" panose="020B0400000000000000" pitchFamily="50" charset="-128"/>
              <a:ea typeface="BIZ UDPゴシック" panose="020B0400000000000000" pitchFamily="50" charset="-128"/>
            </a:rPr>
            <a:t>　　　　　　</a:t>
          </a:r>
          <a:r>
            <a:rPr kumimoji="1" lang="ja-JP" altLang="ja-JP" sz="1800" b="1">
              <a:solidFill>
                <a:schemeClr val="dk1"/>
              </a:solidFill>
              <a:effectLst/>
              <a:latin typeface="BIZ UDPゴシック" panose="020B0400000000000000" pitchFamily="50" charset="-128"/>
              <a:ea typeface="BIZ UDPゴシック" panose="020B0400000000000000" pitchFamily="50" charset="-128"/>
              <a:cs typeface="+mn-cs"/>
            </a:rPr>
            <a:t>入力セル　</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サービス提供時間に対応する下記実績内訳表に</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令和８年</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6</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月分の実績内訳を入力してください。</a:t>
          </a:r>
        </a:p>
        <a:p>
          <a:pPr algn="l"/>
          <a:endPar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なお、基本報酬は減算を考慮しないものとします。</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別にサービス提供時間を定めている場合も対応する表に実績を入力してください。</a:t>
          </a: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10</xdr:col>
      <xdr:colOff>473658</xdr:colOff>
      <xdr:row>4</xdr:row>
      <xdr:rowOff>88307</xdr:rowOff>
    </xdr:from>
    <xdr:to>
      <xdr:col>11</xdr:col>
      <xdr:colOff>583529</xdr:colOff>
      <xdr:row>5</xdr:row>
      <xdr:rowOff>171512</xdr:rowOff>
    </xdr:to>
    <xdr:sp macro="" textlink="">
      <xdr:nvSpPr>
        <xdr:cNvPr id="3" name="正方形/長方形 2">
          <a:extLst>
            <a:ext uri="{FF2B5EF4-FFF2-40B4-BE49-F238E27FC236}">
              <a16:creationId xmlns:a16="http://schemas.microsoft.com/office/drawing/2014/main" id="{55D2059A-1C9B-41D2-B924-0CD33E453117}"/>
            </a:ext>
          </a:extLst>
        </xdr:cNvPr>
        <xdr:cNvSpPr/>
      </xdr:nvSpPr>
      <xdr:spPr bwMode="auto">
        <a:xfrm>
          <a:off x="9713996" y="1220268"/>
          <a:ext cx="768174" cy="275879"/>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200701</xdr:colOff>
      <xdr:row>0</xdr:row>
      <xdr:rowOff>224787</xdr:rowOff>
    </xdr:from>
    <xdr:to>
      <xdr:col>18</xdr:col>
      <xdr:colOff>100853</xdr:colOff>
      <xdr:row>13</xdr:row>
      <xdr:rowOff>324970</xdr:rowOff>
    </xdr:to>
    <xdr:sp macro="" textlink="">
      <xdr:nvSpPr>
        <xdr:cNvPr id="2" name="正方形/長方形 1">
          <a:extLst>
            <a:ext uri="{FF2B5EF4-FFF2-40B4-BE49-F238E27FC236}">
              <a16:creationId xmlns:a16="http://schemas.microsoft.com/office/drawing/2014/main" id="{7A3E9DAF-AEC2-49AD-B8E1-8ACD76C20782}"/>
            </a:ext>
          </a:extLst>
        </xdr:cNvPr>
        <xdr:cNvSpPr/>
      </xdr:nvSpPr>
      <xdr:spPr bwMode="auto">
        <a:xfrm>
          <a:off x="9557613" y="224787"/>
          <a:ext cx="5278975" cy="4302389"/>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800" b="1">
            <a:latin typeface="BIZ UDPゴシック" panose="020B0400000000000000" pitchFamily="50" charset="-128"/>
            <a:ea typeface="BIZ UDPゴシック" panose="020B0400000000000000" pitchFamily="50" charset="-128"/>
          </a:endParaRPr>
        </a:p>
        <a:p>
          <a:pPr algn="l"/>
          <a:endParaRPr kumimoji="1" lang="en-US" altLang="ja-JP" sz="1800" b="1">
            <a:latin typeface="BIZ UDPゴシック" panose="020B0400000000000000" pitchFamily="50" charset="-128"/>
            <a:ea typeface="BIZ UDPゴシック" panose="020B0400000000000000" pitchFamily="50" charset="-128"/>
          </a:endParaRPr>
        </a:p>
        <a:p>
          <a:pPr algn="l"/>
          <a:r>
            <a:rPr kumimoji="1" lang="en-US" altLang="ja-JP" sz="1800" b="1">
              <a:latin typeface="BIZ UDPゴシック" panose="020B0400000000000000" pitchFamily="50" charset="-128"/>
              <a:ea typeface="BIZ UDPゴシック" panose="020B0400000000000000" pitchFamily="50" charset="-128"/>
            </a:rPr>
            <a:t> </a:t>
          </a:r>
          <a:r>
            <a:rPr kumimoji="1" lang="ja-JP" altLang="en-US" sz="1800" b="1">
              <a:latin typeface="BIZ UDPゴシック" panose="020B0400000000000000" pitchFamily="50" charset="-128"/>
              <a:ea typeface="BIZ UDPゴシック" panose="020B0400000000000000" pitchFamily="50" charset="-128"/>
            </a:rPr>
            <a:t>　　　　　　</a:t>
          </a:r>
          <a:r>
            <a:rPr kumimoji="1" lang="ja-JP" altLang="ja-JP" sz="1800" b="1">
              <a:solidFill>
                <a:schemeClr val="dk1"/>
              </a:solidFill>
              <a:effectLst/>
              <a:latin typeface="BIZ UDPゴシック" panose="020B0400000000000000" pitchFamily="50" charset="-128"/>
              <a:ea typeface="BIZ UDPゴシック" panose="020B0400000000000000" pitchFamily="50" charset="-128"/>
              <a:cs typeface="+mn-cs"/>
            </a:rPr>
            <a:t>入力セル　</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サービス提供時間に対応する下記実績内訳表に</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令和８年</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7</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月分の実績内訳を入力してください。</a:t>
          </a:r>
        </a:p>
        <a:p>
          <a:pPr algn="l"/>
          <a:endPar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なお、基本報酬は減算を考慮しないものとします。</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別にサービス提供時間を定めている場合も対応する表に実績を入力してください。</a:t>
          </a: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10</xdr:col>
      <xdr:colOff>337179</xdr:colOff>
      <xdr:row>4</xdr:row>
      <xdr:rowOff>8027</xdr:rowOff>
    </xdr:from>
    <xdr:to>
      <xdr:col>11</xdr:col>
      <xdr:colOff>447050</xdr:colOff>
      <xdr:row>5</xdr:row>
      <xdr:rowOff>91232</xdr:rowOff>
    </xdr:to>
    <xdr:sp macro="" textlink="">
      <xdr:nvSpPr>
        <xdr:cNvPr id="3" name="正方形/長方形 2">
          <a:extLst>
            <a:ext uri="{FF2B5EF4-FFF2-40B4-BE49-F238E27FC236}">
              <a16:creationId xmlns:a16="http://schemas.microsoft.com/office/drawing/2014/main" id="{DCBB31F3-87F9-4D8E-8B6B-441BAC091A51}"/>
            </a:ext>
          </a:extLst>
        </xdr:cNvPr>
        <xdr:cNvSpPr/>
      </xdr:nvSpPr>
      <xdr:spPr bwMode="auto">
        <a:xfrm>
          <a:off x="9577517" y="1139988"/>
          <a:ext cx="768174" cy="275879"/>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313095</xdr:colOff>
      <xdr:row>0</xdr:row>
      <xdr:rowOff>192674</xdr:rowOff>
    </xdr:from>
    <xdr:to>
      <xdr:col>17</xdr:col>
      <xdr:colOff>593912</xdr:colOff>
      <xdr:row>13</xdr:row>
      <xdr:rowOff>313766</xdr:rowOff>
    </xdr:to>
    <xdr:sp macro="" textlink="">
      <xdr:nvSpPr>
        <xdr:cNvPr id="2" name="正方形/長方形 1">
          <a:extLst>
            <a:ext uri="{FF2B5EF4-FFF2-40B4-BE49-F238E27FC236}">
              <a16:creationId xmlns:a16="http://schemas.microsoft.com/office/drawing/2014/main" id="{D28993D8-9C91-4366-BD26-7D7871243E97}"/>
            </a:ext>
          </a:extLst>
        </xdr:cNvPr>
        <xdr:cNvSpPr/>
      </xdr:nvSpPr>
      <xdr:spPr bwMode="auto">
        <a:xfrm>
          <a:off x="9670007" y="192674"/>
          <a:ext cx="4987287" cy="4323298"/>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800" b="1">
            <a:latin typeface="BIZ UDPゴシック" panose="020B0400000000000000" pitchFamily="50" charset="-128"/>
            <a:ea typeface="BIZ UDPゴシック" panose="020B0400000000000000" pitchFamily="50" charset="-128"/>
          </a:endParaRPr>
        </a:p>
        <a:p>
          <a:pPr algn="l"/>
          <a:endParaRPr kumimoji="1" lang="en-US" altLang="ja-JP" sz="1800" b="1">
            <a:latin typeface="BIZ UDPゴシック" panose="020B0400000000000000" pitchFamily="50" charset="-128"/>
            <a:ea typeface="BIZ UDPゴシック" panose="020B0400000000000000" pitchFamily="50" charset="-128"/>
          </a:endParaRPr>
        </a:p>
        <a:p>
          <a:pPr algn="l"/>
          <a:r>
            <a:rPr kumimoji="1" lang="en-US" altLang="ja-JP" sz="1800" b="1">
              <a:latin typeface="BIZ UDPゴシック" panose="020B0400000000000000" pitchFamily="50" charset="-128"/>
              <a:ea typeface="BIZ UDPゴシック" panose="020B0400000000000000" pitchFamily="50" charset="-128"/>
            </a:rPr>
            <a:t> </a:t>
          </a:r>
          <a:r>
            <a:rPr kumimoji="1" lang="ja-JP" altLang="en-US" sz="1800" b="1">
              <a:latin typeface="BIZ UDPゴシック" panose="020B0400000000000000" pitchFamily="50" charset="-128"/>
              <a:ea typeface="BIZ UDPゴシック" panose="020B0400000000000000" pitchFamily="50" charset="-128"/>
            </a:rPr>
            <a:t>　　　　　　</a:t>
          </a:r>
          <a:r>
            <a:rPr kumimoji="1" lang="ja-JP" altLang="ja-JP" sz="1800" b="1">
              <a:solidFill>
                <a:schemeClr val="dk1"/>
              </a:solidFill>
              <a:effectLst/>
              <a:latin typeface="BIZ UDPゴシック" panose="020B0400000000000000" pitchFamily="50" charset="-128"/>
              <a:ea typeface="BIZ UDPゴシック" panose="020B0400000000000000" pitchFamily="50" charset="-128"/>
              <a:cs typeface="+mn-cs"/>
            </a:rPr>
            <a:t>入力セル　</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サービス提供時間に対応する下記実績内訳表に</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令和８年</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8</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月分の実績内訳を入力してください。</a:t>
          </a:r>
        </a:p>
        <a:p>
          <a:pPr algn="l"/>
          <a:endPar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なお、基本報酬は減算を考慮しないものとします。</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別にサービス提供時間を定めている場合も対応する表に実績を入力してください。</a:t>
          </a: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10</xdr:col>
      <xdr:colOff>449573</xdr:colOff>
      <xdr:row>3</xdr:row>
      <xdr:rowOff>289008</xdr:rowOff>
    </xdr:from>
    <xdr:to>
      <xdr:col>11</xdr:col>
      <xdr:colOff>559444</xdr:colOff>
      <xdr:row>5</xdr:row>
      <xdr:rowOff>59118</xdr:rowOff>
    </xdr:to>
    <xdr:sp macro="" textlink="">
      <xdr:nvSpPr>
        <xdr:cNvPr id="3" name="正方形/長方形 2">
          <a:extLst>
            <a:ext uri="{FF2B5EF4-FFF2-40B4-BE49-F238E27FC236}">
              <a16:creationId xmlns:a16="http://schemas.microsoft.com/office/drawing/2014/main" id="{AB9882AD-D156-40F5-87BD-C5AEE6B05478}"/>
            </a:ext>
          </a:extLst>
        </xdr:cNvPr>
        <xdr:cNvSpPr/>
      </xdr:nvSpPr>
      <xdr:spPr bwMode="auto">
        <a:xfrm>
          <a:off x="9689911" y="1107874"/>
          <a:ext cx="768174" cy="275879"/>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305067</xdr:colOff>
      <xdr:row>0</xdr:row>
      <xdr:rowOff>256900</xdr:rowOff>
    </xdr:from>
    <xdr:to>
      <xdr:col>18</xdr:col>
      <xdr:colOff>156883</xdr:colOff>
      <xdr:row>14</xdr:row>
      <xdr:rowOff>22413</xdr:rowOff>
    </xdr:to>
    <xdr:sp macro="" textlink="">
      <xdr:nvSpPr>
        <xdr:cNvPr id="2" name="正方形/長方形 1">
          <a:extLst>
            <a:ext uri="{FF2B5EF4-FFF2-40B4-BE49-F238E27FC236}">
              <a16:creationId xmlns:a16="http://schemas.microsoft.com/office/drawing/2014/main" id="{3AD0BB3E-AA38-4467-80A4-3296F70D3883}"/>
            </a:ext>
          </a:extLst>
        </xdr:cNvPr>
        <xdr:cNvSpPr/>
      </xdr:nvSpPr>
      <xdr:spPr bwMode="auto">
        <a:xfrm>
          <a:off x="9661979" y="256900"/>
          <a:ext cx="5230639" cy="4427160"/>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800" b="1">
            <a:latin typeface="BIZ UDPゴシック" panose="020B0400000000000000" pitchFamily="50" charset="-128"/>
            <a:ea typeface="BIZ UDPゴシック" panose="020B0400000000000000" pitchFamily="50" charset="-128"/>
          </a:endParaRPr>
        </a:p>
        <a:p>
          <a:pPr algn="l"/>
          <a:endParaRPr kumimoji="1" lang="en-US" altLang="ja-JP" sz="1800" b="1">
            <a:latin typeface="BIZ UDPゴシック" panose="020B0400000000000000" pitchFamily="50" charset="-128"/>
            <a:ea typeface="BIZ UDPゴシック" panose="020B0400000000000000" pitchFamily="50" charset="-128"/>
          </a:endParaRPr>
        </a:p>
        <a:p>
          <a:pPr algn="l"/>
          <a:r>
            <a:rPr kumimoji="1" lang="en-US" altLang="ja-JP" sz="1800" b="1">
              <a:latin typeface="BIZ UDPゴシック" panose="020B0400000000000000" pitchFamily="50" charset="-128"/>
              <a:ea typeface="BIZ UDPゴシック" panose="020B0400000000000000" pitchFamily="50" charset="-128"/>
            </a:rPr>
            <a:t> </a:t>
          </a:r>
          <a:r>
            <a:rPr kumimoji="1" lang="ja-JP" altLang="en-US" sz="1800" b="1">
              <a:latin typeface="BIZ UDPゴシック" panose="020B0400000000000000" pitchFamily="50" charset="-128"/>
              <a:ea typeface="BIZ UDPゴシック" panose="020B0400000000000000" pitchFamily="50" charset="-128"/>
            </a:rPr>
            <a:t>　　　　　　</a:t>
          </a:r>
          <a:r>
            <a:rPr kumimoji="1" lang="ja-JP" altLang="ja-JP" sz="1800" b="1">
              <a:solidFill>
                <a:schemeClr val="dk1"/>
              </a:solidFill>
              <a:effectLst/>
              <a:latin typeface="BIZ UDPゴシック" panose="020B0400000000000000" pitchFamily="50" charset="-128"/>
              <a:ea typeface="BIZ UDPゴシック" panose="020B0400000000000000" pitchFamily="50" charset="-128"/>
              <a:cs typeface="+mn-cs"/>
            </a:rPr>
            <a:t>入力セル　</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サービス提供時間に対応する下記実績内訳表に</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令和８年</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9</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月分の実績内訳を入力してください。</a:t>
          </a:r>
        </a:p>
        <a:p>
          <a:pPr algn="l"/>
          <a:endPar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なお、基本報酬は減算を考慮しないものとします。</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別にサービス提供時間を定めている場合も対応する表に実績を入力してください。</a:t>
          </a: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10</xdr:col>
      <xdr:colOff>441545</xdr:colOff>
      <xdr:row>4</xdr:row>
      <xdr:rowOff>40139</xdr:rowOff>
    </xdr:from>
    <xdr:to>
      <xdr:col>11</xdr:col>
      <xdr:colOff>551416</xdr:colOff>
      <xdr:row>5</xdr:row>
      <xdr:rowOff>123344</xdr:rowOff>
    </xdr:to>
    <xdr:sp macro="" textlink="">
      <xdr:nvSpPr>
        <xdr:cNvPr id="3" name="正方形/長方形 2">
          <a:extLst>
            <a:ext uri="{FF2B5EF4-FFF2-40B4-BE49-F238E27FC236}">
              <a16:creationId xmlns:a16="http://schemas.microsoft.com/office/drawing/2014/main" id="{F689CFC7-73CA-4CF0-8C76-E62832860D92}"/>
            </a:ext>
          </a:extLst>
        </xdr:cNvPr>
        <xdr:cNvSpPr/>
      </xdr:nvSpPr>
      <xdr:spPr bwMode="auto">
        <a:xfrm>
          <a:off x="9681883" y="1172100"/>
          <a:ext cx="768174" cy="275879"/>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10</xdr:col>
      <xdr:colOff>256898</xdr:colOff>
      <xdr:row>0</xdr:row>
      <xdr:rowOff>232816</xdr:rowOff>
    </xdr:from>
    <xdr:to>
      <xdr:col>17</xdr:col>
      <xdr:colOff>593912</xdr:colOff>
      <xdr:row>14</xdr:row>
      <xdr:rowOff>22413</xdr:rowOff>
    </xdr:to>
    <xdr:sp macro="" textlink="">
      <xdr:nvSpPr>
        <xdr:cNvPr id="2" name="正方形/長方形 1">
          <a:extLst>
            <a:ext uri="{FF2B5EF4-FFF2-40B4-BE49-F238E27FC236}">
              <a16:creationId xmlns:a16="http://schemas.microsoft.com/office/drawing/2014/main" id="{92AA39C2-ADCC-46CE-807D-89F7C8AF959D}"/>
            </a:ext>
          </a:extLst>
        </xdr:cNvPr>
        <xdr:cNvSpPr/>
      </xdr:nvSpPr>
      <xdr:spPr bwMode="auto">
        <a:xfrm>
          <a:off x="9613810" y="232816"/>
          <a:ext cx="5043484" cy="4451244"/>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800" b="1">
            <a:latin typeface="BIZ UDPゴシック" panose="020B0400000000000000" pitchFamily="50" charset="-128"/>
            <a:ea typeface="BIZ UDPゴシック" panose="020B0400000000000000" pitchFamily="50" charset="-128"/>
          </a:endParaRPr>
        </a:p>
        <a:p>
          <a:pPr algn="l"/>
          <a:endParaRPr kumimoji="1" lang="en-US" altLang="ja-JP" sz="1800" b="1">
            <a:latin typeface="BIZ UDPゴシック" panose="020B0400000000000000" pitchFamily="50" charset="-128"/>
            <a:ea typeface="BIZ UDPゴシック" panose="020B0400000000000000" pitchFamily="50" charset="-128"/>
          </a:endParaRPr>
        </a:p>
        <a:p>
          <a:pPr algn="l"/>
          <a:r>
            <a:rPr kumimoji="1" lang="en-US" altLang="ja-JP" sz="1800" b="1">
              <a:latin typeface="BIZ UDPゴシック" panose="020B0400000000000000" pitchFamily="50" charset="-128"/>
              <a:ea typeface="BIZ UDPゴシック" panose="020B0400000000000000" pitchFamily="50" charset="-128"/>
            </a:rPr>
            <a:t> </a:t>
          </a:r>
          <a:r>
            <a:rPr kumimoji="1" lang="ja-JP" altLang="en-US" sz="1800" b="1">
              <a:latin typeface="BIZ UDPゴシック" panose="020B0400000000000000" pitchFamily="50" charset="-128"/>
              <a:ea typeface="BIZ UDPゴシック" panose="020B0400000000000000" pitchFamily="50" charset="-128"/>
            </a:rPr>
            <a:t>　　　　　　</a:t>
          </a:r>
          <a:r>
            <a:rPr kumimoji="1" lang="ja-JP" altLang="ja-JP" sz="1800" b="1">
              <a:solidFill>
                <a:schemeClr val="dk1"/>
              </a:solidFill>
              <a:effectLst/>
              <a:latin typeface="BIZ UDPゴシック" panose="020B0400000000000000" pitchFamily="50" charset="-128"/>
              <a:ea typeface="BIZ UDPゴシック" panose="020B0400000000000000" pitchFamily="50" charset="-128"/>
              <a:cs typeface="+mn-cs"/>
            </a:rPr>
            <a:t>入力セル　</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サービス提供時間に対応する下記実績内訳表に</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令和８年</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10</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月分の実績内訳を入力してください。</a:t>
          </a:r>
        </a:p>
        <a:p>
          <a:pPr algn="l"/>
          <a:endPar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なお、基本報酬は減算を考慮しないものとします。</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別にサービス提供時間を定めている場合も対応する表に実績を入力してください。</a:t>
          </a: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10</xdr:col>
      <xdr:colOff>393376</xdr:colOff>
      <xdr:row>4</xdr:row>
      <xdr:rowOff>16055</xdr:rowOff>
    </xdr:from>
    <xdr:to>
      <xdr:col>11</xdr:col>
      <xdr:colOff>503247</xdr:colOff>
      <xdr:row>5</xdr:row>
      <xdr:rowOff>99260</xdr:rowOff>
    </xdr:to>
    <xdr:sp macro="" textlink="">
      <xdr:nvSpPr>
        <xdr:cNvPr id="3" name="正方形/長方形 2">
          <a:extLst>
            <a:ext uri="{FF2B5EF4-FFF2-40B4-BE49-F238E27FC236}">
              <a16:creationId xmlns:a16="http://schemas.microsoft.com/office/drawing/2014/main" id="{88792B10-C884-4F76-87BB-2D9C58E8A8FA}"/>
            </a:ext>
          </a:extLst>
        </xdr:cNvPr>
        <xdr:cNvSpPr/>
      </xdr:nvSpPr>
      <xdr:spPr bwMode="auto">
        <a:xfrm>
          <a:off x="9633714" y="1148016"/>
          <a:ext cx="768174" cy="275879"/>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10</xdr:col>
      <xdr:colOff>272955</xdr:colOff>
      <xdr:row>0</xdr:row>
      <xdr:rowOff>224786</xdr:rowOff>
    </xdr:from>
    <xdr:to>
      <xdr:col>18</xdr:col>
      <xdr:colOff>403412</xdr:colOff>
      <xdr:row>14</xdr:row>
      <xdr:rowOff>0</xdr:rowOff>
    </xdr:to>
    <xdr:sp macro="" textlink="">
      <xdr:nvSpPr>
        <xdr:cNvPr id="2" name="正方形/長方形 1">
          <a:extLst>
            <a:ext uri="{FF2B5EF4-FFF2-40B4-BE49-F238E27FC236}">
              <a16:creationId xmlns:a16="http://schemas.microsoft.com/office/drawing/2014/main" id="{71792C49-2366-4B82-AEA8-3FAE5F91B25E}"/>
            </a:ext>
          </a:extLst>
        </xdr:cNvPr>
        <xdr:cNvSpPr/>
      </xdr:nvSpPr>
      <xdr:spPr bwMode="auto">
        <a:xfrm>
          <a:off x="9629867" y="224786"/>
          <a:ext cx="5509280" cy="4436861"/>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800" b="1">
            <a:latin typeface="BIZ UDPゴシック" panose="020B0400000000000000" pitchFamily="50" charset="-128"/>
            <a:ea typeface="BIZ UDPゴシック" panose="020B0400000000000000" pitchFamily="50" charset="-128"/>
          </a:endParaRPr>
        </a:p>
        <a:p>
          <a:pPr algn="l"/>
          <a:endParaRPr kumimoji="1" lang="en-US" altLang="ja-JP" sz="1800" b="1">
            <a:latin typeface="BIZ UDPゴシック" panose="020B0400000000000000" pitchFamily="50" charset="-128"/>
            <a:ea typeface="BIZ UDPゴシック" panose="020B0400000000000000" pitchFamily="50" charset="-128"/>
          </a:endParaRPr>
        </a:p>
        <a:p>
          <a:pPr algn="l"/>
          <a:r>
            <a:rPr kumimoji="1" lang="en-US" altLang="ja-JP" sz="1800" b="1">
              <a:latin typeface="BIZ UDPゴシック" panose="020B0400000000000000" pitchFamily="50" charset="-128"/>
              <a:ea typeface="BIZ UDPゴシック" panose="020B0400000000000000" pitchFamily="50" charset="-128"/>
            </a:rPr>
            <a:t> </a:t>
          </a:r>
          <a:r>
            <a:rPr kumimoji="1" lang="ja-JP" altLang="en-US" sz="1800" b="1">
              <a:latin typeface="BIZ UDPゴシック" panose="020B0400000000000000" pitchFamily="50" charset="-128"/>
              <a:ea typeface="BIZ UDPゴシック" panose="020B0400000000000000" pitchFamily="50" charset="-128"/>
            </a:rPr>
            <a:t>　　　　　　</a:t>
          </a:r>
          <a:r>
            <a:rPr kumimoji="1" lang="ja-JP" altLang="ja-JP" sz="1800" b="1">
              <a:solidFill>
                <a:schemeClr val="dk1"/>
              </a:solidFill>
              <a:effectLst/>
              <a:latin typeface="BIZ UDPゴシック" panose="020B0400000000000000" pitchFamily="50" charset="-128"/>
              <a:ea typeface="BIZ UDPゴシック" panose="020B0400000000000000" pitchFamily="50" charset="-128"/>
              <a:cs typeface="+mn-cs"/>
            </a:rPr>
            <a:t>入力セル　</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サービス提供時間に対応する下記実績内訳表に</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令和８年</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11</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月分の実績内訳を入力してください。</a:t>
          </a:r>
        </a:p>
        <a:p>
          <a:pPr algn="l"/>
          <a:endPar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なお、基本報酬は減算を考慮しないものとします。</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別にサービス提供時間を定めている場合も対応する表に実績を入力してください。</a:t>
          </a: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10</xdr:col>
      <xdr:colOff>409433</xdr:colOff>
      <xdr:row>4</xdr:row>
      <xdr:rowOff>8026</xdr:rowOff>
    </xdr:from>
    <xdr:to>
      <xdr:col>11</xdr:col>
      <xdr:colOff>519304</xdr:colOff>
      <xdr:row>5</xdr:row>
      <xdr:rowOff>91231</xdr:rowOff>
    </xdr:to>
    <xdr:sp macro="" textlink="">
      <xdr:nvSpPr>
        <xdr:cNvPr id="3" name="正方形/長方形 2">
          <a:extLst>
            <a:ext uri="{FF2B5EF4-FFF2-40B4-BE49-F238E27FC236}">
              <a16:creationId xmlns:a16="http://schemas.microsoft.com/office/drawing/2014/main" id="{5F795680-C0C5-4933-8A87-D64E10AEA184}"/>
            </a:ext>
          </a:extLst>
        </xdr:cNvPr>
        <xdr:cNvSpPr/>
      </xdr:nvSpPr>
      <xdr:spPr bwMode="auto">
        <a:xfrm>
          <a:off x="9649771" y="1139987"/>
          <a:ext cx="768174" cy="275879"/>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272954</xdr:colOff>
      <xdr:row>0</xdr:row>
      <xdr:rowOff>144506</xdr:rowOff>
    </xdr:from>
    <xdr:to>
      <xdr:col>17</xdr:col>
      <xdr:colOff>459442</xdr:colOff>
      <xdr:row>13</xdr:row>
      <xdr:rowOff>313766</xdr:rowOff>
    </xdr:to>
    <xdr:sp macro="" textlink="">
      <xdr:nvSpPr>
        <xdr:cNvPr id="2" name="正方形/長方形 1">
          <a:extLst>
            <a:ext uri="{FF2B5EF4-FFF2-40B4-BE49-F238E27FC236}">
              <a16:creationId xmlns:a16="http://schemas.microsoft.com/office/drawing/2014/main" id="{D2FAB25B-FD24-4FA1-9E40-C7DF19CCBD2F}"/>
            </a:ext>
          </a:extLst>
        </xdr:cNvPr>
        <xdr:cNvSpPr/>
      </xdr:nvSpPr>
      <xdr:spPr bwMode="auto">
        <a:xfrm>
          <a:off x="9629866" y="144506"/>
          <a:ext cx="4892958" cy="4371466"/>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800" b="1">
            <a:latin typeface="BIZ UDPゴシック" panose="020B0400000000000000" pitchFamily="50" charset="-128"/>
            <a:ea typeface="BIZ UDPゴシック" panose="020B0400000000000000" pitchFamily="50" charset="-128"/>
          </a:endParaRPr>
        </a:p>
        <a:p>
          <a:pPr algn="l"/>
          <a:endParaRPr kumimoji="1" lang="en-US" altLang="ja-JP" sz="1800" b="1">
            <a:latin typeface="BIZ UDPゴシック" panose="020B0400000000000000" pitchFamily="50" charset="-128"/>
            <a:ea typeface="BIZ UDPゴシック" panose="020B0400000000000000" pitchFamily="50" charset="-128"/>
          </a:endParaRPr>
        </a:p>
        <a:p>
          <a:pPr algn="l"/>
          <a:r>
            <a:rPr kumimoji="1" lang="en-US" altLang="ja-JP" sz="1800" b="1">
              <a:latin typeface="BIZ UDPゴシック" panose="020B0400000000000000" pitchFamily="50" charset="-128"/>
              <a:ea typeface="BIZ UDPゴシック" panose="020B0400000000000000" pitchFamily="50" charset="-128"/>
            </a:rPr>
            <a:t> </a:t>
          </a:r>
          <a:r>
            <a:rPr kumimoji="1" lang="ja-JP" altLang="en-US" sz="1800" b="1">
              <a:latin typeface="BIZ UDPゴシック" panose="020B0400000000000000" pitchFamily="50" charset="-128"/>
              <a:ea typeface="BIZ UDPゴシック" panose="020B0400000000000000" pitchFamily="50" charset="-128"/>
            </a:rPr>
            <a:t>　　　　　　</a:t>
          </a:r>
          <a:r>
            <a:rPr kumimoji="1" lang="ja-JP" altLang="ja-JP" sz="1800" b="1">
              <a:solidFill>
                <a:schemeClr val="dk1"/>
              </a:solidFill>
              <a:effectLst/>
              <a:latin typeface="BIZ UDPゴシック" panose="020B0400000000000000" pitchFamily="50" charset="-128"/>
              <a:ea typeface="BIZ UDPゴシック" panose="020B0400000000000000" pitchFamily="50" charset="-128"/>
              <a:cs typeface="+mn-cs"/>
            </a:rPr>
            <a:t>入力セル　</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サービス提供時間に対応する下記実績内訳表に</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令和８年</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12</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月分の実績内訳を入力してください。</a:t>
          </a:r>
        </a:p>
        <a:p>
          <a:pPr algn="l"/>
          <a:endPar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なお、基本報酬は減算を考慮しないものとします。</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別にサービス提供時間を定めている場合も対応する表に実績を入力してください。</a:t>
          </a: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10</xdr:col>
      <xdr:colOff>409432</xdr:colOff>
      <xdr:row>3</xdr:row>
      <xdr:rowOff>240840</xdr:rowOff>
    </xdr:from>
    <xdr:to>
      <xdr:col>11</xdr:col>
      <xdr:colOff>519303</xdr:colOff>
      <xdr:row>5</xdr:row>
      <xdr:rowOff>10950</xdr:rowOff>
    </xdr:to>
    <xdr:sp macro="" textlink="">
      <xdr:nvSpPr>
        <xdr:cNvPr id="3" name="正方形/長方形 2">
          <a:extLst>
            <a:ext uri="{FF2B5EF4-FFF2-40B4-BE49-F238E27FC236}">
              <a16:creationId xmlns:a16="http://schemas.microsoft.com/office/drawing/2014/main" id="{891B0D52-C037-491E-B2D3-787935290F41}"/>
            </a:ext>
          </a:extLst>
        </xdr:cNvPr>
        <xdr:cNvSpPr/>
      </xdr:nvSpPr>
      <xdr:spPr bwMode="auto">
        <a:xfrm>
          <a:off x="9649770" y="1059706"/>
          <a:ext cx="768174" cy="275879"/>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11</xdr:col>
      <xdr:colOff>0</xdr:colOff>
      <xdr:row>1</xdr:row>
      <xdr:rowOff>1</xdr:rowOff>
    </xdr:from>
    <xdr:to>
      <xdr:col>18</xdr:col>
      <xdr:colOff>145677</xdr:colOff>
      <xdr:row>12</xdr:row>
      <xdr:rowOff>369795</xdr:rowOff>
    </xdr:to>
    <xdr:sp macro="" textlink="">
      <xdr:nvSpPr>
        <xdr:cNvPr id="4" name="正方形/長方形 3">
          <a:extLst>
            <a:ext uri="{FF2B5EF4-FFF2-40B4-BE49-F238E27FC236}">
              <a16:creationId xmlns:a16="http://schemas.microsoft.com/office/drawing/2014/main" id="{A098836E-2C99-4D50-B157-908A6A8092B7}"/>
            </a:ext>
          </a:extLst>
        </xdr:cNvPr>
        <xdr:cNvSpPr/>
      </xdr:nvSpPr>
      <xdr:spPr bwMode="auto">
        <a:xfrm>
          <a:off x="10029265" y="313766"/>
          <a:ext cx="4852147" cy="3798794"/>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800" b="1">
            <a:latin typeface="BIZ UDPゴシック" panose="020B0400000000000000" pitchFamily="50" charset="-128"/>
            <a:ea typeface="BIZ UDPゴシック" panose="020B0400000000000000" pitchFamily="50" charset="-128"/>
          </a:endParaRPr>
        </a:p>
        <a:p>
          <a:pPr algn="l"/>
          <a:endParaRPr kumimoji="1" lang="en-US" altLang="ja-JP" sz="1800" b="1">
            <a:latin typeface="BIZ UDPゴシック" panose="020B0400000000000000" pitchFamily="50" charset="-128"/>
            <a:ea typeface="BIZ UDPゴシック" panose="020B0400000000000000" pitchFamily="50" charset="-128"/>
          </a:endParaRPr>
        </a:p>
        <a:p>
          <a:pPr algn="l"/>
          <a:r>
            <a:rPr kumimoji="1" lang="en-US" altLang="ja-JP" sz="1800" b="1">
              <a:latin typeface="BIZ UDPゴシック" panose="020B0400000000000000" pitchFamily="50" charset="-128"/>
              <a:ea typeface="BIZ UDPゴシック" panose="020B0400000000000000" pitchFamily="50" charset="-128"/>
            </a:rPr>
            <a:t> </a:t>
          </a:r>
          <a:r>
            <a:rPr kumimoji="1" lang="ja-JP" altLang="en-US" sz="1800" b="1">
              <a:latin typeface="BIZ UDPゴシック" panose="020B0400000000000000" pitchFamily="50" charset="-128"/>
              <a:ea typeface="BIZ UDPゴシック" panose="020B0400000000000000" pitchFamily="50" charset="-128"/>
            </a:rPr>
            <a:t>　　　　　　</a:t>
          </a:r>
          <a:r>
            <a:rPr kumimoji="1" lang="ja-JP" altLang="ja-JP" sz="1800" b="1">
              <a:solidFill>
                <a:schemeClr val="dk1"/>
              </a:solidFill>
              <a:effectLst/>
              <a:latin typeface="BIZ UDPゴシック" panose="020B0400000000000000" pitchFamily="50" charset="-128"/>
              <a:ea typeface="BIZ UDPゴシック" panose="020B0400000000000000" pitchFamily="50" charset="-128"/>
              <a:cs typeface="+mn-cs"/>
            </a:rPr>
            <a:t>入力セル　</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サービス提供時間に対応する下記実績内訳表に</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令和</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9</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年</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1</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月分の実績内訳を入力してください。</a:t>
          </a:r>
        </a:p>
        <a:p>
          <a:pPr algn="l"/>
          <a:endPar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なお、基本報酬は減算を考慮しないものとします。</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別にサービス提供時間を定めている場合も対応する表に実績を入力してください。</a:t>
          </a: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11</xdr:col>
      <xdr:colOff>136478</xdr:colOff>
      <xdr:row>4</xdr:row>
      <xdr:rowOff>96335</xdr:rowOff>
    </xdr:from>
    <xdr:to>
      <xdr:col>12</xdr:col>
      <xdr:colOff>246348</xdr:colOff>
      <xdr:row>5</xdr:row>
      <xdr:rowOff>179540</xdr:rowOff>
    </xdr:to>
    <xdr:sp macro="" textlink="">
      <xdr:nvSpPr>
        <xdr:cNvPr id="5" name="正方形/長方形 4">
          <a:extLst>
            <a:ext uri="{FF2B5EF4-FFF2-40B4-BE49-F238E27FC236}">
              <a16:creationId xmlns:a16="http://schemas.microsoft.com/office/drawing/2014/main" id="{6B80B22E-6460-4408-866F-5C7C5B609917}"/>
            </a:ext>
          </a:extLst>
        </xdr:cNvPr>
        <xdr:cNvSpPr/>
      </xdr:nvSpPr>
      <xdr:spPr bwMode="auto">
        <a:xfrm>
          <a:off x="10035119" y="1228296"/>
          <a:ext cx="768174" cy="275879"/>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10</xdr:col>
      <xdr:colOff>329151</xdr:colOff>
      <xdr:row>0</xdr:row>
      <xdr:rowOff>256901</xdr:rowOff>
    </xdr:from>
    <xdr:to>
      <xdr:col>18</xdr:col>
      <xdr:colOff>246530</xdr:colOff>
      <xdr:row>13</xdr:row>
      <xdr:rowOff>369795</xdr:rowOff>
    </xdr:to>
    <xdr:sp macro="" textlink="">
      <xdr:nvSpPr>
        <xdr:cNvPr id="2" name="正方形/長方形 1">
          <a:extLst>
            <a:ext uri="{FF2B5EF4-FFF2-40B4-BE49-F238E27FC236}">
              <a16:creationId xmlns:a16="http://schemas.microsoft.com/office/drawing/2014/main" id="{54007A77-467E-4615-91C8-F43C7772CDF2}"/>
            </a:ext>
          </a:extLst>
        </xdr:cNvPr>
        <xdr:cNvSpPr/>
      </xdr:nvSpPr>
      <xdr:spPr bwMode="auto">
        <a:xfrm>
          <a:off x="9686063" y="256901"/>
          <a:ext cx="5296202" cy="4315100"/>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800" b="1">
            <a:latin typeface="BIZ UDPゴシック" panose="020B0400000000000000" pitchFamily="50" charset="-128"/>
            <a:ea typeface="BIZ UDPゴシック" panose="020B0400000000000000" pitchFamily="50" charset="-128"/>
          </a:endParaRPr>
        </a:p>
        <a:p>
          <a:pPr algn="l"/>
          <a:endParaRPr kumimoji="1" lang="en-US" altLang="ja-JP" sz="1800" b="1">
            <a:latin typeface="BIZ UDPゴシック" panose="020B0400000000000000" pitchFamily="50" charset="-128"/>
            <a:ea typeface="BIZ UDPゴシック" panose="020B0400000000000000" pitchFamily="50" charset="-128"/>
          </a:endParaRPr>
        </a:p>
        <a:p>
          <a:pPr algn="l"/>
          <a:r>
            <a:rPr kumimoji="1" lang="en-US" altLang="ja-JP" sz="1800" b="1">
              <a:latin typeface="BIZ UDPゴシック" panose="020B0400000000000000" pitchFamily="50" charset="-128"/>
              <a:ea typeface="BIZ UDPゴシック" panose="020B0400000000000000" pitchFamily="50" charset="-128"/>
            </a:rPr>
            <a:t> </a:t>
          </a:r>
          <a:r>
            <a:rPr kumimoji="1" lang="ja-JP" altLang="en-US" sz="1800" b="1">
              <a:latin typeface="BIZ UDPゴシック" panose="020B0400000000000000" pitchFamily="50" charset="-128"/>
              <a:ea typeface="BIZ UDPゴシック" panose="020B0400000000000000" pitchFamily="50" charset="-128"/>
            </a:rPr>
            <a:t>　　　　　　</a:t>
          </a:r>
          <a:r>
            <a:rPr kumimoji="1" lang="ja-JP" altLang="ja-JP" sz="1800" b="1">
              <a:solidFill>
                <a:schemeClr val="dk1"/>
              </a:solidFill>
              <a:effectLst/>
              <a:latin typeface="BIZ UDPゴシック" panose="020B0400000000000000" pitchFamily="50" charset="-128"/>
              <a:ea typeface="BIZ UDPゴシック" panose="020B0400000000000000" pitchFamily="50" charset="-128"/>
              <a:cs typeface="+mn-cs"/>
            </a:rPr>
            <a:t>入力セル　</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サービス提供時間に対応する下記実績内訳表に</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令和</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9</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年</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2</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月分の実績内訳を入力してください。</a:t>
          </a:r>
        </a:p>
        <a:p>
          <a:pPr algn="l"/>
          <a:endPar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なお、基本報酬は減算を考慮しないものとします。</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別にサービス提供時間を定めている場合も対応する表に実績を入力してください。</a:t>
          </a: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10</xdr:col>
      <xdr:colOff>465629</xdr:colOff>
      <xdr:row>4</xdr:row>
      <xdr:rowOff>40140</xdr:rowOff>
    </xdr:from>
    <xdr:to>
      <xdr:col>11</xdr:col>
      <xdr:colOff>575500</xdr:colOff>
      <xdr:row>5</xdr:row>
      <xdr:rowOff>123345</xdr:rowOff>
    </xdr:to>
    <xdr:sp macro="" textlink="">
      <xdr:nvSpPr>
        <xdr:cNvPr id="3" name="正方形/長方形 2">
          <a:extLst>
            <a:ext uri="{FF2B5EF4-FFF2-40B4-BE49-F238E27FC236}">
              <a16:creationId xmlns:a16="http://schemas.microsoft.com/office/drawing/2014/main" id="{F4E8BAAE-974A-44C6-9882-D4BCB97A725A}"/>
            </a:ext>
          </a:extLst>
        </xdr:cNvPr>
        <xdr:cNvSpPr/>
      </xdr:nvSpPr>
      <xdr:spPr bwMode="auto">
        <a:xfrm>
          <a:off x="9705967" y="1172101"/>
          <a:ext cx="768174" cy="275879"/>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10</xdr:col>
      <xdr:colOff>449573</xdr:colOff>
      <xdr:row>0</xdr:row>
      <xdr:rowOff>152533</xdr:rowOff>
    </xdr:from>
    <xdr:to>
      <xdr:col>18</xdr:col>
      <xdr:colOff>582706</xdr:colOff>
      <xdr:row>13</xdr:row>
      <xdr:rowOff>336176</xdr:rowOff>
    </xdr:to>
    <xdr:sp macro="" textlink="">
      <xdr:nvSpPr>
        <xdr:cNvPr id="2" name="正方形/長方形 1">
          <a:extLst>
            <a:ext uri="{FF2B5EF4-FFF2-40B4-BE49-F238E27FC236}">
              <a16:creationId xmlns:a16="http://schemas.microsoft.com/office/drawing/2014/main" id="{A73678C7-4B76-4C85-A363-F44E73AAF5D7}"/>
            </a:ext>
          </a:extLst>
        </xdr:cNvPr>
        <xdr:cNvSpPr/>
      </xdr:nvSpPr>
      <xdr:spPr bwMode="auto">
        <a:xfrm>
          <a:off x="9806485" y="152533"/>
          <a:ext cx="5511956" cy="4385849"/>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800" b="1">
            <a:latin typeface="BIZ UDPゴシック" panose="020B0400000000000000" pitchFamily="50" charset="-128"/>
            <a:ea typeface="BIZ UDPゴシック" panose="020B0400000000000000" pitchFamily="50" charset="-128"/>
          </a:endParaRPr>
        </a:p>
        <a:p>
          <a:pPr algn="l"/>
          <a:endParaRPr kumimoji="1" lang="en-US" altLang="ja-JP" sz="1800" b="1">
            <a:latin typeface="BIZ UDPゴシック" panose="020B0400000000000000" pitchFamily="50" charset="-128"/>
            <a:ea typeface="BIZ UDPゴシック" panose="020B0400000000000000" pitchFamily="50" charset="-128"/>
          </a:endParaRPr>
        </a:p>
        <a:p>
          <a:pPr algn="l"/>
          <a:r>
            <a:rPr kumimoji="1" lang="en-US" altLang="ja-JP" sz="1800" b="1">
              <a:latin typeface="BIZ UDPゴシック" panose="020B0400000000000000" pitchFamily="50" charset="-128"/>
              <a:ea typeface="BIZ UDPゴシック" panose="020B0400000000000000" pitchFamily="50" charset="-128"/>
            </a:rPr>
            <a:t> </a:t>
          </a:r>
          <a:r>
            <a:rPr kumimoji="1" lang="ja-JP" altLang="en-US" sz="1800" b="1">
              <a:latin typeface="BIZ UDPゴシック" panose="020B0400000000000000" pitchFamily="50" charset="-128"/>
              <a:ea typeface="BIZ UDPゴシック" panose="020B0400000000000000" pitchFamily="50" charset="-128"/>
            </a:rPr>
            <a:t>　　　　　　</a:t>
          </a:r>
          <a:r>
            <a:rPr kumimoji="1" lang="ja-JP" altLang="ja-JP" sz="1800" b="1">
              <a:solidFill>
                <a:schemeClr val="dk1"/>
              </a:solidFill>
              <a:effectLst/>
              <a:latin typeface="BIZ UDPゴシック" panose="020B0400000000000000" pitchFamily="50" charset="-128"/>
              <a:ea typeface="BIZ UDPゴシック" panose="020B0400000000000000" pitchFamily="50" charset="-128"/>
              <a:cs typeface="+mn-cs"/>
            </a:rPr>
            <a:t>入力セル　</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サービス提供時間に対応する下記実績内訳表に</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令和</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9</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年</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3</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月分の実績内訳を入力してください。</a:t>
          </a:r>
        </a:p>
        <a:p>
          <a:pPr algn="l"/>
          <a:endPar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なお、基本報酬は減算を考慮しないものとします。</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別にサービス提供時間を定めている場合も対応する表に実績を入力してください。</a:t>
          </a: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10</xdr:col>
      <xdr:colOff>586051</xdr:colOff>
      <xdr:row>3</xdr:row>
      <xdr:rowOff>248868</xdr:rowOff>
    </xdr:from>
    <xdr:to>
      <xdr:col>12</xdr:col>
      <xdr:colOff>37618</xdr:colOff>
      <xdr:row>5</xdr:row>
      <xdr:rowOff>18978</xdr:rowOff>
    </xdr:to>
    <xdr:sp macro="" textlink="">
      <xdr:nvSpPr>
        <xdr:cNvPr id="3" name="正方形/長方形 2">
          <a:extLst>
            <a:ext uri="{FF2B5EF4-FFF2-40B4-BE49-F238E27FC236}">
              <a16:creationId xmlns:a16="http://schemas.microsoft.com/office/drawing/2014/main" id="{8D8CBF62-A738-4749-B15B-D4A50CD95C94}"/>
            </a:ext>
          </a:extLst>
        </xdr:cNvPr>
        <xdr:cNvSpPr/>
      </xdr:nvSpPr>
      <xdr:spPr bwMode="auto">
        <a:xfrm>
          <a:off x="9826389" y="1067734"/>
          <a:ext cx="768174" cy="275879"/>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13</xdr:col>
      <xdr:colOff>300251</xdr:colOff>
      <xdr:row>9</xdr:row>
      <xdr:rowOff>61415</xdr:rowOff>
    </xdr:from>
    <xdr:to>
      <xdr:col>18</xdr:col>
      <xdr:colOff>652685</xdr:colOff>
      <xdr:row>13</xdr:row>
      <xdr:rowOff>163773</xdr:rowOff>
    </xdr:to>
    <xdr:sp macro="" textlink="">
      <xdr:nvSpPr>
        <xdr:cNvPr id="2" name="正方形/長方形 1">
          <a:extLst>
            <a:ext uri="{FF2B5EF4-FFF2-40B4-BE49-F238E27FC236}">
              <a16:creationId xmlns:a16="http://schemas.microsoft.com/office/drawing/2014/main" id="{0D793BBE-C29E-4F67-9DBF-B950F8195C29}"/>
            </a:ext>
          </a:extLst>
        </xdr:cNvPr>
        <xdr:cNvSpPr/>
      </xdr:nvSpPr>
      <xdr:spPr bwMode="auto">
        <a:xfrm>
          <a:off x="8973403" y="2333767"/>
          <a:ext cx="3627897" cy="1112293"/>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en-US" altLang="ja-JP" sz="2000" b="1">
              <a:latin typeface="BIZ UDPゴシック" panose="020B0400000000000000" pitchFamily="50" charset="-128"/>
              <a:ea typeface="BIZ UDPゴシック" panose="020B0400000000000000" pitchFamily="50" charset="-128"/>
            </a:rPr>
            <a:t>×</a:t>
          </a:r>
          <a:r>
            <a:rPr kumimoji="1" lang="ja-JP" altLang="en-US" sz="2000" b="1">
              <a:latin typeface="BIZ UDPゴシック" panose="020B0400000000000000" pitchFamily="50" charset="-128"/>
              <a:ea typeface="BIZ UDPゴシック" panose="020B0400000000000000" pitchFamily="50" charset="-128"/>
            </a:rPr>
            <a:t>が表示された場合は補助金上限額を超えています</a:t>
          </a:r>
          <a:endParaRPr kumimoji="1" lang="en-US" altLang="ja-JP" sz="1100" b="1"/>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05F70A-2505-43AF-A04F-7FE7C23046D7}">
  <sheetPr>
    <tabColor rgb="FFFF0000"/>
  </sheetPr>
  <dimension ref="A1:BW33"/>
  <sheetViews>
    <sheetView view="pageBreakPreview" zoomScaleNormal="85" zoomScaleSheetLayoutView="100" workbookViewId="0">
      <selection activeCell="V20" sqref="V20:BW20"/>
    </sheetView>
  </sheetViews>
  <sheetFormatPr defaultColWidth="8.75" defaultRowHeight="30" customHeight="1" x14ac:dyDescent="0.4"/>
  <cols>
    <col min="1" max="20" width="1.625" style="24" customWidth="1"/>
    <col min="21" max="75" width="1.625" style="25" customWidth="1"/>
    <col min="76" max="79" width="10.625" style="24" customWidth="1"/>
    <col min="80" max="16384" width="8.75" style="24"/>
  </cols>
  <sheetData>
    <row r="1" spans="1:75" ht="24.95" customHeight="1" x14ac:dyDescent="0.4"/>
    <row r="2" spans="1:75" ht="24.95" customHeight="1" x14ac:dyDescent="0.4">
      <c r="A2" s="99" t="s">
        <v>0</v>
      </c>
      <c r="B2" s="99"/>
      <c r="C2" s="99"/>
      <c r="D2" s="99"/>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99"/>
      <c r="AI2" s="99"/>
      <c r="AJ2" s="99"/>
      <c r="AK2" s="99"/>
      <c r="AL2" s="99"/>
      <c r="AM2" s="99"/>
      <c r="AN2" s="99"/>
      <c r="AO2" s="99"/>
      <c r="AP2" s="99"/>
      <c r="AQ2" s="99"/>
      <c r="AR2" s="99"/>
      <c r="AS2" s="99"/>
      <c r="AT2" s="99"/>
      <c r="AU2" s="99"/>
      <c r="AV2" s="99"/>
      <c r="AW2" s="99"/>
      <c r="AX2" s="99"/>
      <c r="AY2" s="99"/>
      <c r="AZ2" s="99"/>
      <c r="BA2" s="99"/>
      <c r="BB2" s="99"/>
      <c r="BC2" s="99"/>
      <c r="BD2" s="99"/>
      <c r="BE2" s="99"/>
      <c r="BF2" s="99"/>
      <c r="BG2" s="99"/>
      <c r="BH2" s="99"/>
      <c r="BI2" s="99"/>
      <c r="BJ2" s="99"/>
      <c r="BK2" s="99"/>
      <c r="BL2" s="99"/>
      <c r="BM2" s="99"/>
      <c r="BN2" s="99"/>
      <c r="BO2" s="99"/>
      <c r="BP2" s="99"/>
      <c r="BQ2" s="99"/>
      <c r="BR2" s="99"/>
      <c r="BS2" s="99"/>
      <c r="BT2" s="99"/>
      <c r="BU2" s="99"/>
      <c r="BV2" s="99"/>
      <c r="BW2" s="99"/>
    </row>
    <row r="3" spans="1:75" ht="24.95" customHeight="1" x14ac:dyDescent="0.4">
      <c r="A3" s="99" t="s">
        <v>108</v>
      </c>
      <c r="B3" s="99"/>
      <c r="C3" s="99"/>
      <c r="D3" s="99"/>
      <c r="E3" s="99"/>
      <c r="F3" s="99"/>
      <c r="G3" s="99"/>
      <c r="H3" s="99"/>
      <c r="I3" s="99"/>
      <c r="J3" s="99"/>
      <c r="K3" s="99"/>
      <c r="L3" s="99"/>
      <c r="M3" s="99"/>
      <c r="N3" s="99"/>
      <c r="O3" s="99"/>
      <c r="P3" s="99"/>
      <c r="Q3" s="99"/>
      <c r="R3" s="99"/>
      <c r="S3" s="99"/>
      <c r="T3" s="99"/>
      <c r="U3" s="99"/>
      <c r="V3" s="99"/>
      <c r="W3" s="99"/>
      <c r="X3" s="99"/>
      <c r="Y3" s="99"/>
      <c r="Z3" s="99"/>
      <c r="AA3" s="99"/>
      <c r="AB3" s="99"/>
      <c r="AC3" s="99"/>
      <c r="AD3" s="99"/>
      <c r="AE3" s="99"/>
      <c r="AF3" s="99"/>
      <c r="AG3" s="99"/>
      <c r="AH3" s="99"/>
      <c r="AI3" s="99"/>
      <c r="AJ3" s="99"/>
      <c r="AK3" s="99"/>
      <c r="AL3" s="99"/>
      <c r="AM3" s="99"/>
      <c r="AN3" s="99"/>
      <c r="AO3" s="99"/>
      <c r="AP3" s="99"/>
      <c r="AQ3" s="99"/>
      <c r="AR3" s="99"/>
      <c r="AS3" s="99"/>
      <c r="AT3" s="99"/>
      <c r="AU3" s="99"/>
      <c r="AV3" s="99"/>
      <c r="AW3" s="99"/>
      <c r="AX3" s="99"/>
      <c r="AY3" s="99"/>
      <c r="AZ3" s="99"/>
      <c r="BA3" s="99"/>
      <c r="BB3" s="99"/>
      <c r="BC3" s="99"/>
      <c r="BD3" s="99"/>
      <c r="BE3" s="99"/>
      <c r="BF3" s="99"/>
      <c r="BG3" s="99"/>
      <c r="BH3" s="99"/>
      <c r="BI3" s="99"/>
      <c r="BJ3" s="99"/>
      <c r="BK3" s="99"/>
      <c r="BL3" s="99"/>
      <c r="BM3" s="99"/>
      <c r="BN3" s="99"/>
      <c r="BO3" s="99"/>
      <c r="BP3" s="99"/>
      <c r="BQ3" s="99"/>
      <c r="BR3" s="99"/>
      <c r="BS3" s="99"/>
      <c r="BT3" s="99"/>
      <c r="BU3" s="99"/>
      <c r="BV3" s="99"/>
      <c r="BW3" s="99"/>
    </row>
    <row r="4" spans="1:75" ht="24.95" customHeight="1" x14ac:dyDescent="0.4">
      <c r="A4" s="99" t="s">
        <v>107</v>
      </c>
      <c r="B4" s="99"/>
      <c r="C4" s="99"/>
      <c r="D4" s="99"/>
      <c r="E4" s="99"/>
      <c r="F4" s="99"/>
      <c r="G4" s="99"/>
      <c r="H4" s="99"/>
      <c r="I4" s="99"/>
      <c r="J4" s="99"/>
      <c r="K4" s="99"/>
      <c r="L4" s="99"/>
      <c r="M4" s="99"/>
      <c r="N4" s="99"/>
      <c r="O4" s="99"/>
      <c r="P4" s="99"/>
      <c r="Q4" s="99"/>
      <c r="R4" s="99"/>
      <c r="S4" s="99"/>
      <c r="T4" s="99"/>
      <c r="U4" s="99"/>
      <c r="V4" s="99"/>
      <c r="W4" s="99"/>
      <c r="X4" s="99"/>
      <c r="Y4" s="99"/>
      <c r="Z4" s="99"/>
      <c r="AA4" s="99"/>
      <c r="AB4" s="99"/>
      <c r="AC4" s="99"/>
      <c r="AD4" s="99"/>
      <c r="AE4" s="99"/>
      <c r="AF4" s="99"/>
      <c r="AG4" s="99"/>
      <c r="AH4" s="99"/>
      <c r="AI4" s="99"/>
      <c r="AJ4" s="99"/>
      <c r="AK4" s="99"/>
      <c r="AL4" s="99"/>
      <c r="AM4" s="99"/>
      <c r="AN4" s="99"/>
      <c r="AO4" s="99"/>
      <c r="AP4" s="99"/>
      <c r="AQ4" s="99"/>
      <c r="AR4" s="99"/>
      <c r="AS4" s="99"/>
      <c r="AT4" s="99"/>
      <c r="AU4" s="99"/>
      <c r="AV4" s="99"/>
      <c r="AW4" s="99"/>
      <c r="AX4" s="99"/>
      <c r="AY4" s="99"/>
      <c r="AZ4" s="99"/>
      <c r="BA4" s="99"/>
      <c r="BB4" s="99"/>
      <c r="BC4" s="99"/>
      <c r="BD4" s="99"/>
      <c r="BE4" s="99"/>
      <c r="BF4" s="99"/>
      <c r="BG4" s="99"/>
      <c r="BH4" s="99"/>
      <c r="BI4" s="99"/>
      <c r="BJ4" s="99"/>
      <c r="BK4" s="99"/>
      <c r="BL4" s="99"/>
      <c r="BM4" s="99"/>
      <c r="BN4" s="99"/>
      <c r="BO4" s="99"/>
      <c r="BP4" s="99"/>
      <c r="BQ4" s="99"/>
      <c r="BR4" s="99"/>
      <c r="BS4" s="99"/>
      <c r="BT4" s="99"/>
      <c r="BU4" s="99"/>
      <c r="BV4" s="99"/>
      <c r="BW4" s="99"/>
    </row>
    <row r="5" spans="1:75" ht="24.95" customHeight="1" x14ac:dyDescent="0.4"/>
    <row r="6" spans="1:75" ht="24.95" customHeight="1" x14ac:dyDescent="0.4">
      <c r="A6" s="100" t="s">
        <v>1</v>
      </c>
      <c r="B6" s="100"/>
      <c r="C6" s="100"/>
      <c r="D6" s="100"/>
      <c r="E6" s="100"/>
      <c r="F6" s="100"/>
      <c r="G6" s="100"/>
      <c r="H6" s="100"/>
      <c r="I6" s="100"/>
      <c r="J6" s="100"/>
      <c r="K6" s="100"/>
      <c r="L6" s="100"/>
      <c r="M6" s="100"/>
      <c r="N6" s="100"/>
      <c r="O6" s="100"/>
      <c r="P6" s="100"/>
      <c r="Q6" s="100"/>
      <c r="R6" s="100"/>
      <c r="S6" s="100"/>
      <c r="T6" s="100"/>
      <c r="U6" s="100"/>
      <c r="BO6" s="63"/>
      <c r="BP6" s="63"/>
      <c r="BQ6" s="63"/>
      <c r="BR6" s="63"/>
      <c r="BS6" s="63"/>
      <c r="BT6" s="63"/>
      <c r="BU6" s="63"/>
    </row>
    <row r="7" spans="1:75" ht="24.95" customHeight="1" x14ac:dyDescent="0.4">
      <c r="A7" s="59" t="s">
        <v>2</v>
      </c>
      <c r="B7" s="60"/>
      <c r="C7" s="60"/>
      <c r="D7" s="60"/>
      <c r="E7" s="60"/>
      <c r="F7" s="60"/>
      <c r="G7" s="60"/>
      <c r="H7" s="61"/>
      <c r="I7" s="65" t="s">
        <v>3</v>
      </c>
      <c r="J7" s="66"/>
      <c r="K7" s="66"/>
      <c r="L7" s="66"/>
      <c r="M7" s="66"/>
      <c r="N7" s="66"/>
      <c r="O7" s="66"/>
      <c r="P7" s="66"/>
      <c r="Q7" s="66"/>
      <c r="R7" s="66"/>
      <c r="S7" s="66"/>
      <c r="T7" s="66"/>
      <c r="U7" s="67"/>
      <c r="V7" s="69"/>
      <c r="W7" s="70"/>
      <c r="X7" s="70"/>
      <c r="Y7" s="70"/>
      <c r="Z7" s="70"/>
      <c r="AA7" s="70"/>
      <c r="AB7" s="70"/>
      <c r="AC7" s="70"/>
      <c r="AD7" s="70"/>
      <c r="AE7" s="70"/>
      <c r="AF7" s="70"/>
      <c r="AG7" s="70"/>
      <c r="AH7" s="70"/>
      <c r="AI7" s="70"/>
      <c r="AJ7" s="70"/>
      <c r="AK7" s="70"/>
      <c r="AL7" s="70"/>
      <c r="AM7" s="70"/>
      <c r="AN7" s="70"/>
      <c r="AO7" s="70"/>
      <c r="AP7" s="70"/>
      <c r="AQ7" s="70"/>
      <c r="AR7" s="70"/>
      <c r="AS7" s="70"/>
      <c r="AT7" s="70"/>
      <c r="AU7" s="70"/>
      <c r="AV7" s="70"/>
      <c r="AW7" s="70"/>
      <c r="AX7" s="70"/>
      <c r="AY7" s="70"/>
      <c r="AZ7" s="70"/>
      <c r="BA7" s="70"/>
      <c r="BB7" s="70"/>
      <c r="BC7" s="70"/>
      <c r="BD7" s="70"/>
      <c r="BE7" s="70"/>
      <c r="BF7" s="70"/>
      <c r="BG7" s="70"/>
      <c r="BH7" s="70"/>
      <c r="BI7" s="70"/>
      <c r="BJ7" s="70"/>
      <c r="BK7" s="70"/>
      <c r="BL7" s="70"/>
      <c r="BM7" s="70"/>
      <c r="BN7" s="70"/>
      <c r="BO7" s="70"/>
      <c r="BP7" s="70"/>
      <c r="BQ7" s="70"/>
      <c r="BR7" s="70"/>
      <c r="BS7" s="70"/>
      <c r="BT7" s="70"/>
      <c r="BU7" s="70"/>
      <c r="BV7" s="70"/>
      <c r="BW7" s="71"/>
    </row>
    <row r="8" spans="1:75" ht="30" customHeight="1" x14ac:dyDescent="0.4">
      <c r="A8" s="62"/>
      <c r="B8" s="63"/>
      <c r="C8" s="63"/>
      <c r="D8" s="63"/>
      <c r="E8" s="63"/>
      <c r="F8" s="63"/>
      <c r="G8" s="63"/>
      <c r="H8" s="64"/>
      <c r="I8" s="65" t="s">
        <v>4</v>
      </c>
      <c r="J8" s="66"/>
      <c r="K8" s="66"/>
      <c r="L8" s="66"/>
      <c r="M8" s="66"/>
      <c r="N8" s="66"/>
      <c r="O8" s="66"/>
      <c r="P8" s="66"/>
      <c r="Q8" s="66"/>
      <c r="R8" s="66"/>
      <c r="S8" s="66"/>
      <c r="T8" s="66"/>
      <c r="U8" s="67"/>
      <c r="V8" s="68"/>
      <c r="W8" s="68"/>
      <c r="X8" s="68"/>
      <c r="Y8" s="68"/>
      <c r="Z8" s="68"/>
      <c r="AA8" s="68"/>
      <c r="AB8" s="68"/>
      <c r="AC8" s="68"/>
      <c r="AD8" s="68"/>
      <c r="AE8" s="68"/>
      <c r="AF8" s="68"/>
      <c r="AG8" s="68"/>
      <c r="AH8" s="68"/>
      <c r="AI8" s="68"/>
      <c r="AJ8" s="68"/>
      <c r="AK8" s="68"/>
      <c r="AL8" s="68"/>
      <c r="AM8" s="68"/>
      <c r="AN8" s="68"/>
      <c r="AO8" s="68"/>
      <c r="AP8" s="68"/>
      <c r="AQ8" s="68"/>
      <c r="AR8" s="68"/>
      <c r="AS8" s="68"/>
      <c r="AT8" s="68"/>
      <c r="AU8" s="68"/>
      <c r="AV8" s="68"/>
      <c r="AW8" s="68"/>
      <c r="AX8" s="68"/>
      <c r="AY8" s="68"/>
      <c r="AZ8" s="68"/>
      <c r="BA8" s="68"/>
      <c r="BB8" s="68"/>
      <c r="BC8" s="68"/>
      <c r="BD8" s="68"/>
      <c r="BE8" s="68"/>
      <c r="BF8" s="68"/>
      <c r="BG8" s="68"/>
      <c r="BH8" s="68"/>
      <c r="BI8" s="68"/>
      <c r="BJ8" s="68"/>
      <c r="BK8" s="68"/>
      <c r="BL8" s="68"/>
      <c r="BM8" s="68"/>
      <c r="BN8" s="68"/>
      <c r="BO8" s="68"/>
      <c r="BP8" s="68"/>
      <c r="BQ8" s="68"/>
      <c r="BR8" s="68"/>
      <c r="BS8" s="68"/>
      <c r="BT8" s="68"/>
      <c r="BU8" s="68"/>
      <c r="BV8" s="68"/>
      <c r="BW8" s="68"/>
    </row>
    <row r="9" spans="1:75" ht="24.95" customHeight="1" x14ac:dyDescent="0.4">
      <c r="A9" s="83" t="s">
        <v>5</v>
      </c>
      <c r="B9" s="84"/>
      <c r="C9" s="84"/>
      <c r="D9" s="84"/>
      <c r="E9" s="84"/>
      <c r="F9" s="84"/>
      <c r="G9" s="84"/>
      <c r="H9" s="85"/>
      <c r="I9" s="65" t="s">
        <v>6</v>
      </c>
      <c r="J9" s="66"/>
      <c r="K9" s="66"/>
      <c r="L9" s="66"/>
      <c r="M9" s="66"/>
      <c r="N9" s="66"/>
      <c r="O9" s="66"/>
      <c r="P9" s="66"/>
      <c r="Q9" s="66"/>
      <c r="R9" s="66"/>
      <c r="S9" s="66"/>
      <c r="T9" s="66"/>
      <c r="U9" s="67"/>
      <c r="V9" s="92"/>
      <c r="W9" s="93"/>
      <c r="X9" s="93"/>
      <c r="Y9" s="94"/>
      <c r="Z9" s="26" t="s">
        <v>7</v>
      </c>
      <c r="AA9" s="95"/>
      <c r="AB9" s="95"/>
      <c r="AC9" s="95"/>
      <c r="AD9" s="95"/>
      <c r="AE9" s="95"/>
    </row>
    <row r="10" spans="1:75" ht="42" customHeight="1" x14ac:dyDescent="0.4">
      <c r="A10" s="86"/>
      <c r="B10" s="87"/>
      <c r="C10" s="87"/>
      <c r="D10" s="87"/>
      <c r="E10" s="87"/>
      <c r="F10" s="87"/>
      <c r="G10" s="87"/>
      <c r="H10" s="88"/>
      <c r="I10" s="96" t="s">
        <v>8</v>
      </c>
      <c r="J10" s="97"/>
      <c r="K10" s="97"/>
      <c r="L10" s="97"/>
      <c r="M10" s="97"/>
      <c r="N10" s="97"/>
      <c r="O10" s="97"/>
      <c r="P10" s="97"/>
      <c r="Q10" s="97"/>
      <c r="R10" s="97"/>
      <c r="S10" s="97"/>
      <c r="T10" s="97"/>
      <c r="U10" s="98"/>
      <c r="V10" s="68"/>
      <c r="W10" s="68"/>
      <c r="X10" s="68"/>
      <c r="Y10" s="68"/>
      <c r="Z10" s="68"/>
      <c r="AA10" s="68"/>
      <c r="AB10" s="68"/>
      <c r="AC10" s="68"/>
      <c r="AD10" s="68"/>
      <c r="AE10" s="68"/>
      <c r="AF10" s="68"/>
      <c r="AG10" s="68"/>
      <c r="AH10" s="68"/>
      <c r="AI10" s="68"/>
      <c r="AJ10" s="68"/>
      <c r="AK10" s="68"/>
      <c r="AL10" s="68"/>
      <c r="AM10" s="68"/>
      <c r="AN10" s="68"/>
      <c r="AO10" s="68"/>
      <c r="AP10" s="68"/>
      <c r="AQ10" s="68"/>
      <c r="AR10" s="68"/>
      <c r="AS10" s="68"/>
      <c r="AT10" s="68"/>
      <c r="AU10" s="68"/>
      <c r="AV10" s="68"/>
      <c r="AW10" s="68"/>
      <c r="AX10" s="68"/>
      <c r="AY10" s="68"/>
      <c r="AZ10" s="68"/>
      <c r="BA10" s="68"/>
      <c r="BB10" s="68"/>
      <c r="BC10" s="68"/>
      <c r="BD10" s="68"/>
      <c r="BE10" s="68"/>
      <c r="BF10" s="68"/>
      <c r="BG10" s="68"/>
      <c r="BH10" s="68"/>
      <c r="BI10" s="68"/>
      <c r="BJ10" s="68"/>
      <c r="BK10" s="68"/>
      <c r="BL10" s="68"/>
      <c r="BM10" s="68"/>
      <c r="BN10" s="68"/>
      <c r="BO10" s="68"/>
      <c r="BP10" s="68"/>
      <c r="BQ10" s="68"/>
      <c r="BR10" s="68"/>
      <c r="BS10" s="68"/>
      <c r="BT10" s="68"/>
      <c r="BU10" s="68"/>
      <c r="BV10" s="68"/>
      <c r="BW10" s="68"/>
    </row>
    <row r="11" spans="1:75" ht="24.95" customHeight="1" x14ac:dyDescent="0.4">
      <c r="A11" s="89"/>
      <c r="B11" s="90"/>
      <c r="C11" s="90"/>
      <c r="D11" s="90"/>
      <c r="E11" s="90"/>
      <c r="F11" s="90"/>
      <c r="G11" s="90"/>
      <c r="H11" s="91"/>
      <c r="I11" s="65" t="s">
        <v>9</v>
      </c>
      <c r="J11" s="66"/>
      <c r="K11" s="66"/>
      <c r="L11" s="66"/>
      <c r="M11" s="66"/>
      <c r="N11" s="66"/>
      <c r="O11" s="66"/>
      <c r="P11" s="66"/>
      <c r="Q11" s="66"/>
      <c r="R11" s="66"/>
      <c r="S11" s="66"/>
      <c r="T11" s="66"/>
      <c r="U11" s="67"/>
      <c r="V11" s="68"/>
      <c r="W11" s="68"/>
      <c r="X11" s="68"/>
      <c r="Y11" s="68"/>
      <c r="Z11" s="68"/>
      <c r="AA11" s="68"/>
      <c r="AB11" s="68"/>
      <c r="AC11" s="68"/>
      <c r="AD11" s="68"/>
      <c r="AE11" s="68"/>
      <c r="AF11" s="68"/>
      <c r="AG11" s="68"/>
      <c r="AH11" s="68"/>
      <c r="AI11" s="68"/>
      <c r="AJ11" s="68"/>
      <c r="AK11" s="68"/>
      <c r="AL11" s="68"/>
      <c r="AM11" s="68"/>
      <c r="AN11" s="68"/>
      <c r="AO11" s="68"/>
      <c r="AP11" s="68"/>
      <c r="AQ11" s="68"/>
      <c r="AR11" s="68"/>
      <c r="AS11" s="68"/>
      <c r="AT11" s="68"/>
      <c r="AU11" s="68"/>
      <c r="AV11" s="68"/>
      <c r="AW11" s="68"/>
      <c r="AX11" s="68"/>
      <c r="AY11" s="68"/>
      <c r="AZ11" s="68"/>
      <c r="BA11" s="68"/>
      <c r="BB11" s="68"/>
      <c r="BC11" s="68"/>
      <c r="BD11" s="68"/>
      <c r="BE11" s="68"/>
      <c r="BF11" s="68"/>
      <c r="BG11" s="68"/>
      <c r="BH11" s="68"/>
      <c r="BI11" s="68"/>
      <c r="BJ11" s="68"/>
      <c r="BK11" s="68"/>
      <c r="BL11" s="68"/>
      <c r="BM11" s="68"/>
      <c r="BN11" s="68"/>
      <c r="BO11" s="68"/>
      <c r="BP11" s="68"/>
      <c r="BQ11" s="68"/>
      <c r="BR11" s="68"/>
      <c r="BS11" s="68"/>
      <c r="BT11" s="68"/>
      <c r="BU11" s="68"/>
      <c r="BV11" s="68"/>
      <c r="BW11" s="68"/>
    </row>
    <row r="12" spans="1:75" ht="24.95" customHeight="1" x14ac:dyDescent="0.4">
      <c r="A12" s="83" t="s">
        <v>10</v>
      </c>
      <c r="B12" s="84"/>
      <c r="C12" s="84"/>
      <c r="D12" s="84"/>
      <c r="E12" s="84"/>
      <c r="F12" s="84"/>
      <c r="G12" s="84"/>
      <c r="H12" s="85"/>
      <c r="I12" s="65" t="s">
        <v>11</v>
      </c>
      <c r="J12" s="66"/>
      <c r="K12" s="66"/>
      <c r="L12" s="66"/>
      <c r="M12" s="66"/>
      <c r="N12" s="66"/>
      <c r="O12" s="66"/>
      <c r="P12" s="66"/>
      <c r="Q12" s="66"/>
      <c r="R12" s="66"/>
      <c r="S12" s="66"/>
      <c r="T12" s="66"/>
      <c r="U12" s="67"/>
      <c r="V12" s="68"/>
      <c r="W12" s="68"/>
      <c r="X12" s="68"/>
      <c r="Y12" s="68"/>
      <c r="Z12" s="68"/>
      <c r="AA12" s="68"/>
      <c r="AB12" s="68"/>
      <c r="AC12" s="68"/>
      <c r="AD12" s="68"/>
      <c r="AE12" s="68"/>
      <c r="AF12" s="68"/>
      <c r="AG12" s="68"/>
      <c r="AH12" s="68"/>
      <c r="AI12" s="68"/>
      <c r="AJ12" s="68"/>
      <c r="AK12" s="68"/>
      <c r="AL12" s="68"/>
      <c r="AM12" s="68"/>
      <c r="AN12" s="68"/>
      <c r="AO12" s="68"/>
      <c r="AP12" s="68"/>
      <c r="AQ12" s="68"/>
      <c r="AR12" s="68"/>
      <c r="AS12" s="68"/>
      <c r="AT12" s="68"/>
      <c r="AU12" s="68"/>
      <c r="AV12" s="68"/>
      <c r="AW12" s="68"/>
      <c r="AX12" s="68"/>
      <c r="AY12" s="68"/>
      <c r="AZ12" s="68"/>
      <c r="BA12" s="68"/>
      <c r="BB12" s="68"/>
      <c r="BC12" s="68"/>
      <c r="BD12" s="68"/>
      <c r="BE12" s="68"/>
      <c r="BF12" s="68"/>
      <c r="BG12" s="68"/>
      <c r="BH12" s="68"/>
      <c r="BI12" s="68"/>
      <c r="BJ12" s="68"/>
      <c r="BK12" s="68"/>
      <c r="BL12" s="68"/>
      <c r="BM12" s="68"/>
      <c r="BN12" s="68"/>
      <c r="BO12" s="68"/>
      <c r="BP12" s="68"/>
      <c r="BQ12" s="68"/>
      <c r="BR12" s="68"/>
      <c r="BS12" s="68"/>
      <c r="BT12" s="68"/>
      <c r="BU12" s="68"/>
      <c r="BV12" s="68"/>
      <c r="BW12" s="68"/>
    </row>
    <row r="13" spans="1:75" ht="24.95" customHeight="1" x14ac:dyDescent="0.4">
      <c r="A13" s="89"/>
      <c r="B13" s="90"/>
      <c r="C13" s="90"/>
      <c r="D13" s="90"/>
      <c r="E13" s="90"/>
      <c r="F13" s="90"/>
      <c r="G13" s="90"/>
      <c r="H13" s="91"/>
      <c r="I13" s="65" t="s">
        <v>12</v>
      </c>
      <c r="J13" s="66"/>
      <c r="K13" s="66"/>
      <c r="L13" s="66"/>
      <c r="M13" s="66"/>
      <c r="N13" s="66"/>
      <c r="O13" s="66"/>
      <c r="P13" s="66"/>
      <c r="Q13" s="66"/>
      <c r="R13" s="66"/>
      <c r="S13" s="66"/>
      <c r="T13" s="66"/>
      <c r="U13" s="67"/>
      <c r="V13" s="68"/>
      <c r="W13" s="68"/>
      <c r="X13" s="68"/>
      <c r="Y13" s="68"/>
      <c r="Z13" s="68"/>
      <c r="AA13" s="68"/>
      <c r="AB13" s="68"/>
      <c r="AC13" s="68"/>
      <c r="AD13" s="68"/>
      <c r="AE13" s="68"/>
      <c r="AF13" s="68"/>
      <c r="AG13" s="68"/>
      <c r="AH13" s="68"/>
      <c r="AI13" s="68"/>
      <c r="AJ13" s="68"/>
      <c r="AK13" s="68"/>
      <c r="AL13" s="68"/>
      <c r="AM13" s="68"/>
      <c r="AN13" s="68"/>
      <c r="AO13" s="68"/>
      <c r="AP13" s="68"/>
      <c r="AQ13" s="68"/>
      <c r="AR13" s="68"/>
      <c r="AS13" s="68"/>
      <c r="AT13" s="68"/>
      <c r="AU13" s="68"/>
      <c r="AV13" s="68"/>
      <c r="AW13" s="68"/>
      <c r="AX13" s="68"/>
      <c r="AY13" s="68"/>
      <c r="AZ13" s="68"/>
      <c r="BA13" s="68"/>
      <c r="BB13" s="68"/>
      <c r="BC13" s="68"/>
      <c r="BD13" s="68"/>
      <c r="BE13" s="68"/>
      <c r="BF13" s="68"/>
      <c r="BG13" s="68"/>
      <c r="BH13" s="68"/>
      <c r="BI13" s="68"/>
      <c r="BJ13" s="68"/>
      <c r="BK13" s="68"/>
      <c r="BL13" s="68"/>
      <c r="BM13" s="68"/>
      <c r="BN13" s="68"/>
      <c r="BO13" s="68"/>
      <c r="BP13" s="68"/>
      <c r="BQ13" s="68"/>
      <c r="BR13" s="68"/>
      <c r="BS13" s="68"/>
      <c r="BT13" s="68"/>
      <c r="BU13" s="68"/>
      <c r="BV13" s="68"/>
      <c r="BW13" s="68"/>
    </row>
    <row r="14" spans="1:75" ht="24.95" customHeight="1" x14ac:dyDescent="0.4">
      <c r="A14" s="73" t="s">
        <v>13</v>
      </c>
      <c r="B14" s="73"/>
      <c r="C14" s="73"/>
      <c r="D14" s="73"/>
      <c r="E14" s="73"/>
      <c r="F14" s="73"/>
      <c r="G14" s="73"/>
      <c r="H14" s="73"/>
      <c r="I14" s="73"/>
      <c r="J14" s="73"/>
      <c r="K14" s="73"/>
      <c r="L14" s="73"/>
      <c r="M14" s="73"/>
      <c r="N14" s="73"/>
      <c r="O14" s="73"/>
      <c r="P14" s="73"/>
      <c r="Q14" s="73"/>
      <c r="R14" s="73"/>
      <c r="S14" s="73"/>
      <c r="T14" s="73"/>
      <c r="U14" s="73"/>
      <c r="V14" s="82"/>
      <c r="W14" s="82"/>
      <c r="X14" s="82"/>
      <c r="Y14" s="82"/>
      <c r="Z14" s="82"/>
      <c r="AA14" s="82"/>
      <c r="AB14" s="82"/>
      <c r="AC14" s="82"/>
      <c r="AD14" s="82"/>
      <c r="AE14" s="82"/>
      <c r="AF14" s="82"/>
      <c r="AG14" s="82"/>
      <c r="AH14" s="82"/>
      <c r="AI14" s="82"/>
      <c r="AJ14" s="82"/>
      <c r="AK14" s="82"/>
      <c r="AL14" s="82"/>
      <c r="AM14" s="82"/>
      <c r="AN14" s="82"/>
      <c r="AO14" s="82"/>
      <c r="AP14" s="82"/>
      <c r="AQ14" s="82"/>
      <c r="AR14" s="82"/>
      <c r="AS14" s="82"/>
      <c r="AT14" s="82"/>
      <c r="AU14" s="82"/>
      <c r="AV14" s="82"/>
      <c r="AW14" s="82"/>
      <c r="AX14" s="82"/>
      <c r="AY14" s="82"/>
      <c r="AZ14" s="82"/>
      <c r="BA14" s="82"/>
      <c r="BB14" s="82"/>
      <c r="BC14" s="82"/>
      <c r="BD14" s="82"/>
      <c r="BE14" s="82"/>
      <c r="BF14" s="82"/>
      <c r="BG14" s="82"/>
      <c r="BH14" s="82"/>
      <c r="BI14" s="82"/>
      <c r="BJ14" s="82"/>
      <c r="BK14" s="82"/>
      <c r="BL14" s="82"/>
      <c r="BM14" s="82"/>
      <c r="BN14" s="82"/>
      <c r="BO14" s="82"/>
      <c r="BP14" s="82"/>
      <c r="BQ14" s="82"/>
      <c r="BR14" s="82"/>
      <c r="BS14" s="82"/>
      <c r="BT14" s="82"/>
      <c r="BU14" s="82"/>
      <c r="BV14" s="82"/>
      <c r="BW14" s="82"/>
    </row>
    <row r="15" spans="1:75" ht="24.95" customHeight="1" x14ac:dyDescent="0.4">
      <c r="A15" s="76" t="s">
        <v>14</v>
      </c>
      <c r="B15" s="77"/>
      <c r="C15" s="77"/>
      <c r="D15" s="77"/>
      <c r="E15" s="77"/>
      <c r="F15" s="77"/>
      <c r="G15" s="77"/>
      <c r="H15" s="78"/>
      <c r="I15" s="65" t="s">
        <v>15</v>
      </c>
      <c r="J15" s="66"/>
      <c r="K15" s="66"/>
      <c r="L15" s="66"/>
      <c r="M15" s="66"/>
      <c r="N15" s="66"/>
      <c r="O15" s="66"/>
      <c r="P15" s="66"/>
      <c r="Q15" s="66"/>
      <c r="R15" s="66"/>
      <c r="S15" s="66"/>
      <c r="T15" s="66"/>
      <c r="U15" s="67"/>
      <c r="V15" s="68"/>
      <c r="W15" s="68"/>
      <c r="X15" s="68"/>
      <c r="Y15" s="68"/>
      <c r="Z15" s="68"/>
      <c r="AA15" s="68"/>
      <c r="AB15" s="68"/>
      <c r="AC15" s="68"/>
      <c r="AD15" s="68"/>
      <c r="AE15" s="68"/>
      <c r="AF15" s="68"/>
      <c r="AG15" s="68"/>
      <c r="AH15" s="68"/>
      <c r="AI15" s="68"/>
      <c r="AJ15" s="68"/>
      <c r="AK15" s="68"/>
      <c r="AL15" s="68"/>
      <c r="AM15" s="68"/>
      <c r="AN15" s="68"/>
      <c r="AO15" s="68"/>
      <c r="AP15" s="68"/>
      <c r="AQ15" s="68"/>
      <c r="AR15" s="68"/>
      <c r="AS15" s="68"/>
      <c r="AT15" s="68"/>
      <c r="AU15" s="68"/>
      <c r="AV15" s="68"/>
      <c r="AW15" s="68"/>
      <c r="AX15" s="68"/>
      <c r="AY15" s="68"/>
      <c r="AZ15" s="68"/>
      <c r="BA15" s="68"/>
      <c r="BB15" s="68"/>
      <c r="BC15" s="68"/>
      <c r="BD15" s="68"/>
      <c r="BE15" s="68"/>
      <c r="BF15" s="68"/>
      <c r="BG15" s="68"/>
      <c r="BH15" s="68"/>
      <c r="BI15" s="68"/>
      <c r="BJ15" s="68"/>
      <c r="BK15" s="68"/>
      <c r="BL15" s="68"/>
      <c r="BM15" s="68"/>
      <c r="BN15" s="68"/>
      <c r="BO15" s="68"/>
      <c r="BP15" s="68"/>
      <c r="BQ15" s="68"/>
      <c r="BR15" s="68"/>
      <c r="BS15" s="68"/>
      <c r="BT15" s="68"/>
      <c r="BU15" s="68"/>
      <c r="BV15" s="68"/>
      <c r="BW15" s="68"/>
    </row>
    <row r="16" spans="1:75" ht="24.95" customHeight="1" x14ac:dyDescent="0.4">
      <c r="A16" s="79"/>
      <c r="B16" s="80"/>
      <c r="C16" s="80"/>
      <c r="D16" s="80"/>
      <c r="E16" s="80"/>
      <c r="F16" s="80"/>
      <c r="G16" s="80"/>
      <c r="H16" s="81"/>
      <c r="I16" s="65" t="s">
        <v>12</v>
      </c>
      <c r="J16" s="66"/>
      <c r="K16" s="66"/>
      <c r="L16" s="66"/>
      <c r="M16" s="66"/>
      <c r="N16" s="66"/>
      <c r="O16" s="66"/>
      <c r="P16" s="66"/>
      <c r="Q16" s="66"/>
      <c r="R16" s="66"/>
      <c r="S16" s="66"/>
      <c r="T16" s="66"/>
      <c r="U16" s="67"/>
      <c r="V16" s="68"/>
      <c r="W16" s="68"/>
      <c r="X16" s="68"/>
      <c r="Y16" s="68"/>
      <c r="Z16" s="68"/>
      <c r="AA16" s="68"/>
      <c r="AB16" s="68"/>
      <c r="AC16" s="68"/>
      <c r="AD16" s="68"/>
      <c r="AE16" s="68"/>
      <c r="AF16" s="68"/>
      <c r="AG16" s="68"/>
      <c r="AH16" s="68"/>
      <c r="AI16" s="68"/>
      <c r="AJ16" s="68"/>
      <c r="AK16" s="68"/>
      <c r="AL16" s="68"/>
      <c r="AM16" s="68"/>
      <c r="AN16" s="68"/>
      <c r="AO16" s="68"/>
      <c r="AP16" s="68"/>
      <c r="AQ16" s="68"/>
      <c r="AR16" s="68"/>
      <c r="AS16" s="68"/>
      <c r="AT16" s="68"/>
      <c r="AU16" s="68"/>
      <c r="AV16" s="68"/>
      <c r="AW16" s="68"/>
      <c r="AX16" s="68"/>
      <c r="AY16" s="68"/>
      <c r="AZ16" s="68"/>
      <c r="BA16" s="68"/>
      <c r="BB16" s="68"/>
      <c r="BC16" s="68"/>
      <c r="BD16" s="68"/>
      <c r="BE16" s="68"/>
      <c r="BF16" s="68"/>
      <c r="BG16" s="68"/>
      <c r="BH16" s="68"/>
      <c r="BI16" s="68"/>
      <c r="BJ16" s="68"/>
      <c r="BK16" s="68"/>
      <c r="BL16" s="68"/>
      <c r="BM16" s="68"/>
      <c r="BN16" s="68"/>
      <c r="BO16" s="68"/>
      <c r="BP16" s="68"/>
      <c r="BQ16" s="68"/>
      <c r="BR16" s="68"/>
      <c r="BS16" s="68"/>
      <c r="BT16" s="68"/>
      <c r="BU16" s="68"/>
      <c r="BV16" s="68"/>
      <c r="BW16" s="68"/>
    </row>
    <row r="17" spans="1:75" ht="24.95" customHeight="1" x14ac:dyDescent="0.4">
      <c r="A17" s="59" t="s">
        <v>16</v>
      </c>
      <c r="B17" s="60"/>
      <c r="C17" s="60"/>
      <c r="D17" s="60"/>
      <c r="E17" s="60"/>
      <c r="F17" s="60"/>
      <c r="G17" s="60"/>
      <c r="H17" s="61"/>
      <c r="I17" s="65" t="s">
        <v>17</v>
      </c>
      <c r="J17" s="66"/>
      <c r="K17" s="66"/>
      <c r="L17" s="66"/>
      <c r="M17" s="66"/>
      <c r="N17" s="66"/>
      <c r="O17" s="66"/>
      <c r="P17" s="66"/>
      <c r="Q17" s="66"/>
      <c r="R17" s="66"/>
      <c r="S17" s="66"/>
      <c r="T17" s="66"/>
      <c r="U17" s="67"/>
      <c r="V17" s="68"/>
      <c r="W17" s="68"/>
      <c r="X17" s="68"/>
      <c r="Y17" s="68"/>
      <c r="Z17" s="68"/>
      <c r="AA17" s="68"/>
      <c r="AB17" s="68"/>
      <c r="AC17" s="68"/>
      <c r="AD17" s="68"/>
      <c r="AE17" s="68"/>
      <c r="AF17" s="68"/>
      <c r="AG17" s="68"/>
      <c r="AH17" s="68"/>
      <c r="AI17" s="68"/>
      <c r="AJ17" s="68"/>
      <c r="AK17" s="68"/>
      <c r="AL17" s="68"/>
      <c r="AM17" s="68"/>
      <c r="AN17" s="68"/>
      <c r="AO17" s="68"/>
      <c r="AP17" s="68"/>
      <c r="AQ17" s="68"/>
      <c r="AR17" s="68"/>
      <c r="AS17" s="68"/>
      <c r="AT17" s="68"/>
      <c r="AU17" s="68"/>
      <c r="AV17" s="68"/>
      <c r="AW17" s="68"/>
      <c r="AX17" s="68"/>
      <c r="AY17" s="68"/>
      <c r="AZ17" s="68"/>
      <c r="BA17" s="68"/>
      <c r="BB17" s="68"/>
      <c r="BC17" s="68"/>
      <c r="BD17" s="68"/>
      <c r="BE17" s="68"/>
      <c r="BF17" s="68"/>
      <c r="BG17" s="68"/>
      <c r="BH17" s="68"/>
      <c r="BI17" s="68"/>
      <c r="BJ17" s="68"/>
      <c r="BK17" s="68"/>
      <c r="BL17" s="68"/>
      <c r="BM17" s="68"/>
      <c r="BN17" s="68"/>
      <c r="BO17" s="68"/>
      <c r="BP17" s="68"/>
      <c r="BQ17" s="68"/>
      <c r="BR17" s="68"/>
      <c r="BS17" s="68"/>
      <c r="BT17" s="68"/>
      <c r="BU17" s="68"/>
      <c r="BV17" s="68"/>
      <c r="BW17" s="68"/>
    </row>
    <row r="18" spans="1:75" ht="24.95" customHeight="1" x14ac:dyDescent="0.4">
      <c r="A18" s="62"/>
      <c r="B18" s="63"/>
      <c r="C18" s="63"/>
      <c r="D18" s="63"/>
      <c r="E18" s="63"/>
      <c r="F18" s="63"/>
      <c r="G18" s="63"/>
      <c r="H18" s="64"/>
      <c r="I18" s="65" t="s">
        <v>18</v>
      </c>
      <c r="J18" s="66"/>
      <c r="K18" s="66"/>
      <c r="L18" s="66"/>
      <c r="M18" s="66"/>
      <c r="N18" s="66"/>
      <c r="O18" s="66"/>
      <c r="P18" s="66"/>
      <c r="Q18" s="66"/>
      <c r="R18" s="66"/>
      <c r="S18" s="66"/>
      <c r="T18" s="66"/>
      <c r="U18" s="67"/>
      <c r="V18" s="69"/>
      <c r="W18" s="70"/>
      <c r="X18" s="70"/>
      <c r="Y18" s="70"/>
      <c r="Z18" s="70"/>
      <c r="AA18" s="70"/>
      <c r="AB18" s="70"/>
      <c r="AC18" s="70"/>
      <c r="AD18" s="70"/>
      <c r="AE18" s="70"/>
      <c r="AF18" s="70"/>
      <c r="AG18" s="70"/>
      <c r="AH18" s="70"/>
      <c r="AI18" s="70"/>
      <c r="AJ18" s="70"/>
      <c r="AK18" s="70"/>
      <c r="AL18" s="70"/>
      <c r="AM18" s="70"/>
      <c r="AN18" s="70"/>
      <c r="AO18" s="70"/>
      <c r="AP18" s="70"/>
      <c r="AQ18" s="70"/>
      <c r="AR18" s="70"/>
      <c r="AS18" s="70"/>
      <c r="AT18" s="70"/>
      <c r="AU18" s="70"/>
      <c r="AV18" s="70"/>
      <c r="AW18" s="70"/>
      <c r="AX18" s="70"/>
      <c r="AY18" s="70"/>
      <c r="AZ18" s="70"/>
      <c r="BA18" s="70"/>
      <c r="BB18" s="70"/>
      <c r="BC18" s="70"/>
      <c r="BD18" s="70"/>
      <c r="BE18" s="70"/>
      <c r="BF18" s="70"/>
      <c r="BG18" s="70"/>
      <c r="BH18" s="70"/>
      <c r="BI18" s="70"/>
      <c r="BJ18" s="70"/>
      <c r="BK18" s="70"/>
      <c r="BL18" s="70"/>
      <c r="BM18" s="70"/>
      <c r="BN18" s="70"/>
      <c r="BO18" s="70"/>
      <c r="BP18" s="70"/>
      <c r="BQ18" s="70"/>
      <c r="BR18" s="70"/>
      <c r="BS18" s="70"/>
      <c r="BT18" s="70"/>
      <c r="BU18" s="70"/>
      <c r="BV18" s="70"/>
      <c r="BW18" s="71"/>
    </row>
    <row r="19" spans="1:75" ht="24.95" customHeight="1" x14ac:dyDescent="0.4">
      <c r="A19" s="57" t="s">
        <v>19</v>
      </c>
      <c r="B19" s="57"/>
      <c r="C19" s="57"/>
      <c r="D19" s="57"/>
      <c r="E19" s="57"/>
      <c r="F19" s="57"/>
      <c r="G19" s="57"/>
      <c r="H19" s="57"/>
      <c r="I19" s="57"/>
      <c r="J19" s="57"/>
      <c r="K19" s="57"/>
      <c r="L19" s="57"/>
      <c r="M19" s="57"/>
      <c r="N19" s="57"/>
      <c r="O19" s="57"/>
      <c r="P19" s="57"/>
      <c r="Q19" s="57"/>
      <c r="R19" s="57"/>
      <c r="S19" s="57"/>
      <c r="T19" s="57"/>
      <c r="U19" s="57"/>
      <c r="V19" s="72"/>
      <c r="W19" s="72"/>
      <c r="X19" s="72"/>
      <c r="Y19" s="72"/>
      <c r="Z19" s="72"/>
      <c r="AA19" s="72"/>
      <c r="AB19" s="72"/>
      <c r="AC19" s="72"/>
      <c r="AD19" s="72"/>
      <c r="AE19" s="72"/>
      <c r="AF19" s="72"/>
      <c r="AG19" s="72"/>
      <c r="AH19" s="72"/>
      <c r="AI19" s="72"/>
      <c r="AJ19" s="72"/>
      <c r="AK19" s="72"/>
      <c r="AL19" s="72"/>
      <c r="AM19" s="72"/>
      <c r="AN19" s="72"/>
      <c r="AO19" s="72"/>
      <c r="AP19" s="72"/>
      <c r="AQ19" s="72"/>
      <c r="AR19" s="72"/>
      <c r="AS19" s="72"/>
      <c r="AT19" s="72"/>
      <c r="AU19" s="72"/>
      <c r="AV19" s="72"/>
      <c r="AW19" s="72"/>
      <c r="AX19" s="72"/>
      <c r="AY19" s="72"/>
      <c r="AZ19" s="72"/>
      <c r="BA19" s="72"/>
      <c r="BB19" s="72"/>
      <c r="BC19" s="72"/>
      <c r="BD19" s="72"/>
      <c r="BE19" s="72"/>
      <c r="BF19" s="72"/>
      <c r="BG19" s="72"/>
      <c r="BH19" s="72"/>
      <c r="BI19" s="72"/>
      <c r="BJ19" s="72"/>
      <c r="BK19" s="72"/>
      <c r="BL19" s="72"/>
      <c r="BM19" s="72"/>
      <c r="BN19" s="72"/>
      <c r="BO19" s="72"/>
      <c r="BP19" s="72"/>
      <c r="BQ19" s="72"/>
      <c r="BR19" s="72"/>
      <c r="BS19" s="72"/>
      <c r="BT19" s="72"/>
      <c r="BU19" s="72"/>
      <c r="BV19" s="72"/>
      <c r="BW19" s="72"/>
    </row>
    <row r="20" spans="1:75" ht="24.95" customHeight="1" x14ac:dyDescent="0.4">
      <c r="A20" s="73" t="s">
        <v>20</v>
      </c>
      <c r="B20" s="73"/>
      <c r="C20" s="73"/>
      <c r="D20" s="73"/>
      <c r="E20" s="73"/>
      <c r="F20" s="73"/>
      <c r="G20" s="73"/>
      <c r="H20" s="73"/>
      <c r="I20" s="73"/>
      <c r="J20" s="73"/>
      <c r="K20" s="73"/>
      <c r="L20" s="73"/>
      <c r="M20" s="73"/>
      <c r="N20" s="73"/>
      <c r="O20" s="73"/>
      <c r="P20" s="73"/>
      <c r="Q20" s="73"/>
      <c r="R20" s="73"/>
      <c r="S20" s="73"/>
      <c r="T20" s="73"/>
      <c r="U20" s="73"/>
      <c r="V20" s="74"/>
      <c r="W20" s="74"/>
      <c r="X20" s="74"/>
      <c r="Y20" s="74"/>
      <c r="Z20" s="74"/>
      <c r="AA20" s="74"/>
      <c r="AB20" s="74"/>
      <c r="AC20" s="74"/>
      <c r="AD20" s="74"/>
      <c r="AE20" s="74"/>
      <c r="AF20" s="74"/>
      <c r="AG20" s="74"/>
      <c r="AH20" s="74"/>
      <c r="AI20" s="74"/>
      <c r="AJ20" s="74"/>
      <c r="AK20" s="74"/>
      <c r="AL20" s="74"/>
      <c r="AM20" s="74"/>
      <c r="AN20" s="74"/>
      <c r="AO20" s="74"/>
      <c r="AP20" s="74"/>
      <c r="AQ20" s="74"/>
      <c r="AR20" s="74"/>
      <c r="AS20" s="74"/>
      <c r="AT20" s="74"/>
      <c r="AU20" s="74"/>
      <c r="AV20" s="74"/>
      <c r="AW20" s="74"/>
      <c r="AX20" s="74"/>
      <c r="AY20" s="74"/>
      <c r="AZ20" s="74"/>
      <c r="BA20" s="74"/>
      <c r="BB20" s="74"/>
      <c r="BC20" s="74"/>
      <c r="BD20" s="74"/>
      <c r="BE20" s="74"/>
      <c r="BF20" s="74"/>
      <c r="BG20" s="74"/>
      <c r="BH20" s="74"/>
      <c r="BI20" s="74"/>
      <c r="BJ20" s="74"/>
      <c r="BK20" s="74"/>
      <c r="BL20" s="74"/>
      <c r="BM20" s="74"/>
      <c r="BN20" s="74"/>
      <c r="BO20" s="74"/>
      <c r="BP20" s="74"/>
      <c r="BQ20" s="74"/>
      <c r="BR20" s="74"/>
      <c r="BS20" s="74"/>
      <c r="BT20" s="74"/>
      <c r="BU20" s="74"/>
      <c r="BV20" s="74"/>
      <c r="BW20" s="74"/>
    </row>
    <row r="21" spans="1:75" ht="24.95" customHeight="1" x14ac:dyDescent="0.4">
      <c r="A21" s="73" t="s">
        <v>21</v>
      </c>
      <c r="B21" s="73"/>
      <c r="C21" s="73"/>
      <c r="D21" s="73"/>
      <c r="E21" s="73"/>
      <c r="F21" s="73"/>
      <c r="G21" s="73"/>
      <c r="H21" s="73"/>
      <c r="I21" s="73"/>
      <c r="J21" s="73"/>
      <c r="K21" s="73"/>
      <c r="L21" s="73"/>
      <c r="M21" s="73"/>
      <c r="N21" s="73"/>
      <c r="O21" s="73"/>
      <c r="P21" s="73"/>
      <c r="Q21" s="73"/>
      <c r="R21" s="73"/>
      <c r="S21" s="73"/>
      <c r="T21" s="73"/>
      <c r="U21" s="73"/>
      <c r="V21" s="75" t="s">
        <v>73</v>
      </c>
      <c r="W21" s="75"/>
      <c r="X21" s="75"/>
      <c r="Y21" s="75"/>
      <c r="Z21" s="75"/>
      <c r="AA21" s="75"/>
      <c r="AB21" s="75"/>
      <c r="AC21" s="75"/>
      <c r="AD21" s="75"/>
      <c r="AE21" s="75"/>
      <c r="AF21" s="75"/>
      <c r="AG21" s="75"/>
      <c r="AH21" s="75"/>
      <c r="AI21" s="75"/>
      <c r="AJ21" s="75"/>
      <c r="AK21" s="75"/>
      <c r="AL21" s="75"/>
      <c r="AM21" s="75"/>
      <c r="AN21" s="75"/>
      <c r="AO21" s="75"/>
      <c r="AP21" s="75"/>
      <c r="AQ21" s="75"/>
      <c r="AR21" s="75"/>
      <c r="AS21" s="75"/>
      <c r="AT21" s="75"/>
      <c r="AU21" s="75"/>
      <c r="AV21" s="75"/>
      <c r="AW21" s="75"/>
      <c r="AX21" s="75"/>
      <c r="AY21" s="75"/>
      <c r="AZ21" s="75"/>
      <c r="BA21" s="75"/>
      <c r="BB21" s="75"/>
      <c r="BC21" s="75"/>
      <c r="BD21" s="75"/>
      <c r="BE21" s="75"/>
      <c r="BF21" s="75"/>
      <c r="BG21" s="75"/>
      <c r="BH21" s="75"/>
      <c r="BI21" s="75"/>
      <c r="BJ21" s="75"/>
      <c r="BK21" s="75"/>
      <c r="BL21" s="75"/>
      <c r="BM21" s="75"/>
      <c r="BN21" s="75"/>
      <c r="BO21" s="75"/>
      <c r="BP21" s="75"/>
      <c r="BQ21" s="75"/>
      <c r="BR21" s="75"/>
      <c r="BS21" s="75"/>
      <c r="BT21" s="75"/>
      <c r="BU21" s="75"/>
      <c r="BV21" s="75"/>
      <c r="BW21" s="75"/>
    </row>
    <row r="22" spans="1:75" ht="24.95" customHeight="1" x14ac:dyDescent="0.4">
      <c r="A22" s="57" t="s">
        <v>110</v>
      </c>
      <c r="B22" s="57"/>
      <c r="C22" s="57"/>
      <c r="D22" s="57"/>
      <c r="E22" s="57"/>
      <c r="F22" s="57"/>
      <c r="G22" s="57"/>
      <c r="H22" s="57"/>
      <c r="I22" s="57"/>
      <c r="J22" s="57"/>
      <c r="K22" s="57"/>
      <c r="L22" s="57"/>
      <c r="M22" s="57"/>
      <c r="N22" s="57"/>
      <c r="O22" s="57"/>
      <c r="P22" s="57"/>
      <c r="Q22" s="57"/>
      <c r="R22" s="57"/>
      <c r="S22" s="57"/>
      <c r="T22" s="57"/>
      <c r="U22" s="57"/>
      <c r="V22" s="58" t="s">
        <v>109</v>
      </c>
      <c r="W22" s="58"/>
      <c r="X22" s="58"/>
      <c r="Y22" s="58"/>
      <c r="Z22" s="58"/>
      <c r="AA22" s="58"/>
      <c r="AB22" s="58"/>
      <c r="AC22" s="58"/>
      <c r="AD22" s="58"/>
      <c r="AE22" s="58"/>
      <c r="AF22" s="58"/>
      <c r="AG22" s="58"/>
      <c r="AH22" s="58"/>
      <c r="AI22" s="58"/>
      <c r="AJ22" s="58"/>
      <c r="AK22" s="58"/>
      <c r="AL22" s="58"/>
      <c r="AM22" s="58"/>
      <c r="AN22" s="58"/>
      <c r="AO22" s="58"/>
      <c r="AP22" s="58"/>
      <c r="AQ22" s="58"/>
      <c r="AR22" s="58"/>
      <c r="AS22" s="58"/>
      <c r="AT22" s="58"/>
      <c r="AU22" s="58"/>
      <c r="AV22" s="58"/>
      <c r="AW22" s="58"/>
      <c r="AX22" s="58"/>
      <c r="AY22" s="58"/>
      <c r="AZ22" s="58"/>
      <c r="BA22" s="58"/>
      <c r="BB22" s="58"/>
      <c r="BC22" s="58"/>
      <c r="BD22" s="58"/>
      <c r="BE22" s="58"/>
      <c r="BF22" s="58"/>
      <c r="BG22" s="58"/>
      <c r="BH22" s="58"/>
      <c r="BI22" s="58"/>
      <c r="BJ22" s="58"/>
      <c r="BK22" s="58"/>
      <c r="BL22" s="58"/>
      <c r="BM22" s="58"/>
      <c r="BN22" s="58"/>
      <c r="BO22" s="58"/>
      <c r="BP22" s="58"/>
      <c r="BQ22" s="58"/>
      <c r="BR22" s="58"/>
      <c r="BS22" s="58"/>
      <c r="BT22" s="58"/>
      <c r="BU22" s="58"/>
      <c r="BV22" s="58"/>
      <c r="BW22" s="58"/>
    </row>
    <row r="23" spans="1:75" ht="24.95" customHeight="1" x14ac:dyDescent="0.4"/>
    <row r="24" spans="1:75" ht="24.95" customHeight="1" x14ac:dyDescent="0.4"/>
    <row r="25" spans="1:75" ht="24.95" customHeight="1" x14ac:dyDescent="0.4"/>
    <row r="26" spans="1:75" ht="24.95" customHeight="1" x14ac:dyDescent="0.4"/>
    <row r="27" spans="1:75" ht="24.95" customHeight="1" x14ac:dyDescent="0.4"/>
    <row r="28" spans="1:75" ht="24.95" customHeight="1" x14ac:dyDescent="0.4"/>
    <row r="29" spans="1:75" ht="24.95" customHeight="1" x14ac:dyDescent="0.4"/>
    <row r="30" spans="1:75" ht="24.95" customHeight="1" x14ac:dyDescent="0.4"/>
    <row r="31" spans="1:75" ht="24.95" customHeight="1" x14ac:dyDescent="0.4"/>
    <row r="32" spans="1:75" ht="24.95" customHeight="1" x14ac:dyDescent="0.4"/>
    <row r="33" ht="24.95" customHeight="1" x14ac:dyDescent="0.4"/>
  </sheetData>
  <sheetProtection sheet="1" selectLockedCells="1"/>
  <mergeCells count="43">
    <mergeCell ref="A2:BW2"/>
    <mergeCell ref="A6:U6"/>
    <mergeCell ref="BO6:BU6"/>
    <mergeCell ref="A7:H8"/>
    <mergeCell ref="I7:U7"/>
    <mergeCell ref="V7:BW7"/>
    <mergeCell ref="I8:U8"/>
    <mergeCell ref="V8:BW8"/>
    <mergeCell ref="A4:BW4"/>
    <mergeCell ref="A3:BW3"/>
    <mergeCell ref="A14:U14"/>
    <mergeCell ref="V14:BW14"/>
    <mergeCell ref="A9:H11"/>
    <mergeCell ref="I9:U9"/>
    <mergeCell ref="V9:Y9"/>
    <mergeCell ref="AA9:AE9"/>
    <mergeCell ref="I10:U10"/>
    <mergeCell ref="V10:BW10"/>
    <mergeCell ref="I11:U11"/>
    <mergeCell ref="V11:BW11"/>
    <mergeCell ref="A12:H13"/>
    <mergeCell ref="I12:U12"/>
    <mergeCell ref="V12:BW12"/>
    <mergeCell ref="I13:U13"/>
    <mergeCell ref="V13:BW13"/>
    <mergeCell ref="A15:H16"/>
    <mergeCell ref="I15:U15"/>
    <mergeCell ref="V15:BW15"/>
    <mergeCell ref="I16:U16"/>
    <mergeCell ref="V16:BW16"/>
    <mergeCell ref="A22:U22"/>
    <mergeCell ref="V22:BW22"/>
    <mergeCell ref="A17:H18"/>
    <mergeCell ref="I17:U17"/>
    <mergeCell ref="V17:BW17"/>
    <mergeCell ref="I18:U18"/>
    <mergeCell ref="V18:BW18"/>
    <mergeCell ref="A19:U19"/>
    <mergeCell ref="V19:BW19"/>
    <mergeCell ref="A20:U20"/>
    <mergeCell ref="V20:BW20"/>
    <mergeCell ref="A21:U21"/>
    <mergeCell ref="V21:BW21"/>
  </mergeCells>
  <phoneticPr fontId="3"/>
  <pageMargins left="0.7" right="0.7" top="0.75" bottom="0.75" header="0.3" footer="0.3"/>
  <pageSetup paperSize="9" scale="56" orientation="portrait" copies="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3A6AAF-CEE8-4D87-90E3-0457C96E1A38}">
  <sheetPr>
    <tabColor theme="9" tint="0.59999389629810485"/>
  </sheetPr>
  <dimension ref="A1:AJ257"/>
  <sheetViews>
    <sheetView view="pageBreakPreview" topLeftCell="A7" zoomScale="85" zoomScaleNormal="100" zoomScaleSheetLayoutView="85" workbookViewId="0">
      <selection activeCell="A20" sqref="A20:G20"/>
    </sheetView>
  </sheetViews>
  <sheetFormatPr defaultColWidth="8.75" defaultRowHeight="24.95" customHeight="1" x14ac:dyDescent="0.4"/>
  <cols>
    <col min="1" max="1" width="20.625" style="27" customWidth="1"/>
    <col min="2" max="2" width="14.75" style="27" bestFit="1" customWidth="1"/>
    <col min="3" max="3" width="9.875" style="27" bestFit="1" customWidth="1"/>
    <col min="4" max="5" width="16.375" style="27" bestFit="1" customWidth="1"/>
    <col min="6" max="6" width="9.875" style="27" bestFit="1" customWidth="1"/>
    <col min="7" max="7" width="14.125" style="27" bestFit="1" customWidth="1"/>
    <col min="8" max="8" width="12.125" style="27" bestFit="1" customWidth="1"/>
    <col min="9" max="10" width="12" style="27" bestFit="1" customWidth="1"/>
    <col min="11" max="32" width="8.75" style="27"/>
    <col min="33" max="33" width="8.75" style="28"/>
    <col min="34" max="34" width="9" style="28" bestFit="1" customWidth="1"/>
    <col min="35" max="16384" width="8.75" style="27"/>
  </cols>
  <sheetData>
    <row r="1" spans="1:34" ht="24.95" customHeight="1" x14ac:dyDescent="0.4">
      <c r="A1" s="27" t="s">
        <v>111</v>
      </c>
      <c r="H1" s="108" t="s">
        <v>26</v>
      </c>
      <c r="I1" s="108"/>
      <c r="J1" s="108"/>
      <c r="U1" s="27" t="s">
        <v>112</v>
      </c>
      <c r="W1" s="27" t="s">
        <v>113</v>
      </c>
      <c r="Y1" s="27" t="s">
        <v>114</v>
      </c>
      <c r="AA1" s="27" t="s">
        <v>115</v>
      </c>
      <c r="AC1" s="27" t="s">
        <v>116</v>
      </c>
      <c r="AE1" s="27" t="s">
        <v>117</v>
      </c>
      <c r="AG1" s="28" t="s">
        <v>40</v>
      </c>
    </row>
    <row r="2" spans="1:34" ht="24.75" customHeight="1" x14ac:dyDescent="0.4">
      <c r="A2" s="29" t="s">
        <v>177</v>
      </c>
      <c r="T2" s="30"/>
      <c r="U2" s="31" t="s">
        <v>79</v>
      </c>
      <c r="V2" s="31" t="s">
        <v>50</v>
      </c>
      <c r="W2" s="31" t="s">
        <v>79</v>
      </c>
      <c r="X2" s="31" t="s">
        <v>50</v>
      </c>
      <c r="Y2" s="31" t="s">
        <v>79</v>
      </c>
      <c r="Z2" s="31" t="s">
        <v>50</v>
      </c>
      <c r="AA2" s="31" t="s">
        <v>79</v>
      </c>
      <c r="AB2" s="31" t="s">
        <v>50</v>
      </c>
      <c r="AC2" s="31" t="s">
        <v>79</v>
      </c>
      <c r="AD2" s="31" t="s">
        <v>50</v>
      </c>
      <c r="AE2" s="31" t="s">
        <v>79</v>
      </c>
      <c r="AF2" s="31" t="s">
        <v>50</v>
      </c>
      <c r="AG2" s="31" t="s">
        <v>79</v>
      </c>
      <c r="AH2" s="31" t="s">
        <v>50</v>
      </c>
    </row>
    <row r="3" spans="1:34" ht="15" customHeight="1" x14ac:dyDescent="0.4">
      <c r="T3" s="30" t="s">
        <v>230</v>
      </c>
      <c r="U3" s="32">
        <f>COUNTIF($C$20:$C$54,$T3)</f>
        <v>0</v>
      </c>
      <c r="V3" s="32">
        <f>SUMIF($C$20:$C$54,$T3,$G$20:$G$54)</f>
        <v>0</v>
      </c>
      <c r="W3" s="32">
        <f>COUNTIF($C$59:$C$93,$T3)</f>
        <v>0</v>
      </c>
      <c r="X3" s="32">
        <f>SUMIF($C$59:$C$93,$T3,$G$59:$G$93)</f>
        <v>0</v>
      </c>
      <c r="Y3" s="32">
        <f>COUNTIF($C$98:$C$132,$T3)</f>
        <v>0</v>
      </c>
      <c r="Z3" s="32">
        <f t="shared" ref="Z3:Z45" si="0">SUMIF($C$98:$C$132,$T3,$G$98:$G$132)</f>
        <v>0</v>
      </c>
      <c r="AA3" s="32">
        <f t="shared" ref="AA3:AA45" si="1">COUNTIF($C$137:$C$171,$T3)</f>
        <v>0</v>
      </c>
      <c r="AB3" s="32">
        <f>SUMIF($C$137:$C$171,T3,$G$137:$G$171)</f>
        <v>0</v>
      </c>
      <c r="AC3" s="32">
        <f>COUNTIF($C$176:$C$210,T3)</f>
        <v>0</v>
      </c>
      <c r="AD3" s="32">
        <f>SUMIF($C$176:$C$210,T3,$G$176:$G$210)</f>
        <v>0</v>
      </c>
      <c r="AE3" s="30">
        <f>COUNTIF($C$215:$C$249,T3)</f>
        <v>0</v>
      </c>
      <c r="AF3" s="30">
        <f>SUMIF($C$215:$C$249,T3,$G$215:$G$249)</f>
        <v>0</v>
      </c>
      <c r="AG3" s="30">
        <f>SUM(U3,W3,Y3,AA3,AC3,AE3)</f>
        <v>0</v>
      </c>
      <c r="AH3" s="30">
        <f>SUM(V3,X3,Z3,AB3,AD3,AF3)</f>
        <v>0</v>
      </c>
    </row>
    <row r="4" spans="1:34" ht="24.95" customHeight="1" x14ac:dyDescent="0.4">
      <c r="A4" s="106" t="s">
        <v>106</v>
      </c>
      <c r="B4" s="106"/>
      <c r="C4" s="106"/>
      <c r="D4" s="106"/>
      <c r="E4" s="106"/>
      <c r="F4" s="106"/>
      <c r="G4" s="106"/>
      <c r="H4" s="106"/>
      <c r="I4" s="106"/>
      <c r="J4" s="106"/>
      <c r="T4" s="30" t="s">
        <v>231</v>
      </c>
      <c r="U4" s="32">
        <f t="shared" ref="U4:U45" si="2">COUNTIF($C$20:$C$54,T4)</f>
        <v>0</v>
      </c>
      <c r="V4" s="32">
        <f t="shared" ref="V4:V45" si="3">SUMIF($C$20:$C$54,T4,$G$20:$G$54)</f>
        <v>0</v>
      </c>
      <c r="W4" s="32">
        <f t="shared" ref="W4:W45" si="4">COUNTIF($C$59:$C$93,T4)</f>
        <v>0</v>
      </c>
      <c r="X4" s="32">
        <f t="shared" ref="X4:X45" si="5">SUMIF($C$59:$C$93,T4,$G$59:$G$93)</f>
        <v>0</v>
      </c>
      <c r="Y4" s="32">
        <f t="shared" ref="Y4:Y45" si="6">COUNTIF($C$98:$C$132,T4)</f>
        <v>0</v>
      </c>
      <c r="Z4" s="32">
        <f t="shared" si="0"/>
        <v>0</v>
      </c>
      <c r="AA4" s="32">
        <f t="shared" si="1"/>
        <v>0</v>
      </c>
      <c r="AB4" s="32">
        <f t="shared" ref="AB4:AB45" si="7">SUMIF($C$137:$C$171,T4,$G$137:$G$171)</f>
        <v>0</v>
      </c>
      <c r="AC4" s="32">
        <f t="shared" ref="AC4:AC45" si="8">COUNTIF($C$176:$C$210,T4)</f>
        <v>0</v>
      </c>
      <c r="AD4" s="32">
        <f t="shared" ref="AD4:AD45" si="9">SUMIF($C$176:$C$210,T4,$G$176:$G$210)</f>
        <v>0</v>
      </c>
      <c r="AE4" s="30">
        <f t="shared" ref="AE4:AE45" si="10">COUNTIF($C$215:$C$249,T4)</f>
        <v>0</v>
      </c>
      <c r="AF4" s="30">
        <f t="shared" ref="AF4:AF45" si="11">SUMIF($C$215:$C$249,T4,$G$215:$G$249)</f>
        <v>0</v>
      </c>
      <c r="AG4" s="30">
        <f t="shared" ref="AG4:AH45" si="12">SUM(U4,W4,Y4,AA4,AC4,AE4)</f>
        <v>0</v>
      </c>
      <c r="AH4" s="30">
        <f t="shared" si="12"/>
        <v>0</v>
      </c>
    </row>
    <row r="5" spans="1:34" ht="15" customHeight="1" x14ac:dyDescent="0.4">
      <c r="T5" s="30" t="s">
        <v>232</v>
      </c>
      <c r="U5" s="32">
        <f t="shared" si="2"/>
        <v>0</v>
      </c>
      <c r="V5" s="32">
        <f t="shared" si="3"/>
        <v>0</v>
      </c>
      <c r="W5" s="32">
        <f t="shared" si="4"/>
        <v>0</v>
      </c>
      <c r="X5" s="32">
        <f t="shared" si="5"/>
        <v>0</v>
      </c>
      <c r="Y5" s="32">
        <f t="shared" si="6"/>
        <v>0</v>
      </c>
      <c r="Z5" s="32">
        <f t="shared" si="0"/>
        <v>0</v>
      </c>
      <c r="AA5" s="32">
        <f t="shared" si="1"/>
        <v>0</v>
      </c>
      <c r="AB5" s="32">
        <f t="shared" si="7"/>
        <v>0</v>
      </c>
      <c r="AC5" s="32">
        <f t="shared" si="8"/>
        <v>0</v>
      </c>
      <c r="AD5" s="32">
        <f t="shared" si="9"/>
        <v>0</v>
      </c>
      <c r="AE5" s="30">
        <f t="shared" si="10"/>
        <v>0</v>
      </c>
      <c r="AF5" s="30">
        <f t="shared" si="11"/>
        <v>0</v>
      </c>
      <c r="AG5" s="30">
        <f t="shared" si="12"/>
        <v>0</v>
      </c>
      <c r="AH5" s="30">
        <f t="shared" si="12"/>
        <v>0</v>
      </c>
    </row>
    <row r="6" spans="1:34" ht="24.95" customHeight="1" x14ac:dyDescent="0.4">
      <c r="A6" s="33" t="s">
        <v>27</v>
      </c>
      <c r="T6" s="30" t="s">
        <v>233</v>
      </c>
      <c r="U6" s="32">
        <f t="shared" si="2"/>
        <v>0</v>
      </c>
      <c r="V6" s="32">
        <f t="shared" si="3"/>
        <v>0</v>
      </c>
      <c r="W6" s="32">
        <f t="shared" si="4"/>
        <v>0</v>
      </c>
      <c r="X6" s="32">
        <f t="shared" si="5"/>
        <v>0</v>
      </c>
      <c r="Y6" s="32">
        <f t="shared" si="6"/>
        <v>0</v>
      </c>
      <c r="Z6" s="32">
        <f t="shared" si="0"/>
        <v>0</v>
      </c>
      <c r="AA6" s="32">
        <f t="shared" si="1"/>
        <v>0</v>
      </c>
      <c r="AB6" s="32">
        <f t="shared" si="7"/>
        <v>0</v>
      </c>
      <c r="AC6" s="32">
        <f t="shared" si="8"/>
        <v>0</v>
      </c>
      <c r="AD6" s="32">
        <f t="shared" si="9"/>
        <v>0</v>
      </c>
      <c r="AE6" s="30">
        <f t="shared" si="10"/>
        <v>0</v>
      </c>
      <c r="AF6" s="30">
        <f t="shared" si="11"/>
        <v>0</v>
      </c>
      <c r="AG6" s="30">
        <f t="shared" si="12"/>
        <v>0</v>
      </c>
      <c r="AH6" s="30">
        <f t="shared" si="12"/>
        <v>0</v>
      </c>
    </row>
    <row r="7" spans="1:34" ht="24.95" customHeight="1" x14ac:dyDescent="0.4">
      <c r="A7" s="32" t="s">
        <v>80</v>
      </c>
      <c r="B7" s="57" t="str">
        <f>IF(基本情報入力シート!V8="","",基本情報入力シート!V8)</f>
        <v/>
      </c>
      <c r="C7" s="57"/>
      <c r="D7" s="57"/>
      <c r="E7" s="57"/>
      <c r="F7" s="57"/>
      <c r="G7" s="57"/>
      <c r="H7" s="57"/>
      <c r="I7" s="57"/>
      <c r="T7" s="30" t="s">
        <v>234</v>
      </c>
      <c r="U7" s="32">
        <f t="shared" si="2"/>
        <v>0</v>
      </c>
      <c r="V7" s="32">
        <f t="shared" si="3"/>
        <v>0</v>
      </c>
      <c r="W7" s="32">
        <f t="shared" si="4"/>
        <v>0</v>
      </c>
      <c r="X7" s="32">
        <f t="shared" si="5"/>
        <v>0</v>
      </c>
      <c r="Y7" s="32">
        <f t="shared" si="6"/>
        <v>0</v>
      </c>
      <c r="Z7" s="32">
        <f t="shared" si="0"/>
        <v>0</v>
      </c>
      <c r="AA7" s="32">
        <f t="shared" si="1"/>
        <v>0</v>
      </c>
      <c r="AB7" s="32">
        <f t="shared" si="7"/>
        <v>0</v>
      </c>
      <c r="AC7" s="32">
        <f t="shared" si="8"/>
        <v>0</v>
      </c>
      <c r="AD7" s="32">
        <f t="shared" si="9"/>
        <v>0</v>
      </c>
      <c r="AE7" s="30">
        <f t="shared" si="10"/>
        <v>0</v>
      </c>
      <c r="AF7" s="30">
        <f t="shared" si="11"/>
        <v>0</v>
      </c>
      <c r="AG7" s="30">
        <f t="shared" si="12"/>
        <v>0</v>
      </c>
      <c r="AH7" s="30">
        <f t="shared" si="12"/>
        <v>0</v>
      </c>
    </row>
    <row r="8" spans="1:34" ht="24.95" customHeight="1" x14ac:dyDescent="0.4">
      <c r="A8" s="32" t="s">
        <v>19</v>
      </c>
      <c r="B8" s="57" t="str">
        <f>IF(基本情報入力シート!V19="","",基本情報入力シート!V19)</f>
        <v/>
      </c>
      <c r="C8" s="57"/>
      <c r="D8" s="57"/>
      <c r="E8" s="57"/>
      <c r="F8" s="57"/>
      <c r="G8" s="57"/>
      <c r="H8" s="57"/>
      <c r="I8" s="57"/>
      <c r="T8" s="30" t="s">
        <v>235</v>
      </c>
      <c r="U8" s="32">
        <f t="shared" si="2"/>
        <v>0</v>
      </c>
      <c r="V8" s="32">
        <f t="shared" si="3"/>
        <v>0</v>
      </c>
      <c r="W8" s="32">
        <f t="shared" si="4"/>
        <v>0</v>
      </c>
      <c r="X8" s="32">
        <f t="shared" si="5"/>
        <v>0</v>
      </c>
      <c r="Y8" s="32">
        <f t="shared" si="6"/>
        <v>0</v>
      </c>
      <c r="Z8" s="32">
        <f t="shared" si="0"/>
        <v>0</v>
      </c>
      <c r="AA8" s="32">
        <f t="shared" si="1"/>
        <v>0</v>
      </c>
      <c r="AB8" s="32">
        <f t="shared" si="7"/>
        <v>0</v>
      </c>
      <c r="AC8" s="32">
        <f t="shared" si="8"/>
        <v>0</v>
      </c>
      <c r="AD8" s="32">
        <f t="shared" si="9"/>
        <v>0</v>
      </c>
      <c r="AE8" s="30">
        <f t="shared" si="10"/>
        <v>0</v>
      </c>
      <c r="AF8" s="30">
        <f t="shared" si="11"/>
        <v>0</v>
      </c>
      <c r="AG8" s="30">
        <f t="shared" si="12"/>
        <v>0</v>
      </c>
      <c r="AH8" s="30">
        <f t="shared" si="12"/>
        <v>0</v>
      </c>
    </row>
    <row r="9" spans="1:34" ht="24.95" customHeight="1" x14ac:dyDescent="0.4">
      <c r="A9" s="32" t="s">
        <v>20</v>
      </c>
      <c r="B9" s="57" t="str">
        <f>IF(基本情報入力シート!V20="","",基本情報入力シート!V20)</f>
        <v/>
      </c>
      <c r="C9" s="57"/>
      <c r="D9" s="57"/>
      <c r="E9" s="57"/>
      <c r="F9" s="57"/>
      <c r="G9" s="57"/>
      <c r="H9" s="57"/>
      <c r="I9" s="57"/>
      <c r="T9" s="30" t="s">
        <v>236</v>
      </c>
      <c r="U9" s="32">
        <f t="shared" si="2"/>
        <v>0</v>
      </c>
      <c r="V9" s="32">
        <f t="shared" si="3"/>
        <v>0</v>
      </c>
      <c r="W9" s="32">
        <f t="shared" si="4"/>
        <v>0</v>
      </c>
      <c r="X9" s="32">
        <f t="shared" si="5"/>
        <v>0</v>
      </c>
      <c r="Y9" s="32">
        <f t="shared" si="6"/>
        <v>0</v>
      </c>
      <c r="Z9" s="32">
        <f t="shared" si="0"/>
        <v>0</v>
      </c>
      <c r="AA9" s="32">
        <f t="shared" si="1"/>
        <v>0</v>
      </c>
      <c r="AB9" s="32">
        <f t="shared" si="7"/>
        <v>0</v>
      </c>
      <c r="AC9" s="32">
        <f t="shared" si="8"/>
        <v>0</v>
      </c>
      <c r="AD9" s="32">
        <f t="shared" si="9"/>
        <v>0</v>
      </c>
      <c r="AE9" s="30">
        <f t="shared" si="10"/>
        <v>0</v>
      </c>
      <c r="AF9" s="30">
        <f t="shared" si="11"/>
        <v>0</v>
      </c>
      <c r="AG9" s="30">
        <f t="shared" si="12"/>
        <v>0</v>
      </c>
      <c r="AH9" s="30">
        <f t="shared" si="12"/>
        <v>0</v>
      </c>
    </row>
    <row r="10" spans="1:34" ht="24.95" customHeight="1" x14ac:dyDescent="0.4">
      <c r="A10" s="32" t="s">
        <v>21</v>
      </c>
      <c r="B10" s="57" t="str">
        <f>IF(基本情報入力シート!V21="","",基本情報入力シート!V21)</f>
        <v>通所介護</v>
      </c>
      <c r="C10" s="57"/>
      <c r="D10" s="57"/>
      <c r="E10" s="57"/>
      <c r="F10" s="57"/>
      <c r="G10" s="57"/>
      <c r="H10" s="57"/>
      <c r="I10" s="57"/>
      <c r="T10" s="30" t="s">
        <v>237</v>
      </c>
      <c r="U10" s="32">
        <f t="shared" si="2"/>
        <v>0</v>
      </c>
      <c r="V10" s="32">
        <f t="shared" si="3"/>
        <v>0</v>
      </c>
      <c r="W10" s="32">
        <f t="shared" si="4"/>
        <v>0</v>
      </c>
      <c r="X10" s="32">
        <f t="shared" si="5"/>
        <v>0</v>
      </c>
      <c r="Y10" s="32">
        <f t="shared" si="6"/>
        <v>0</v>
      </c>
      <c r="Z10" s="32">
        <f t="shared" si="0"/>
        <v>0</v>
      </c>
      <c r="AA10" s="32">
        <f t="shared" si="1"/>
        <v>0</v>
      </c>
      <c r="AB10" s="32">
        <f t="shared" si="7"/>
        <v>0</v>
      </c>
      <c r="AC10" s="32">
        <f t="shared" si="8"/>
        <v>0</v>
      </c>
      <c r="AD10" s="32">
        <f t="shared" si="9"/>
        <v>0</v>
      </c>
      <c r="AE10" s="30">
        <f t="shared" si="10"/>
        <v>0</v>
      </c>
      <c r="AF10" s="30">
        <f t="shared" si="11"/>
        <v>0</v>
      </c>
      <c r="AG10" s="30">
        <f t="shared" si="12"/>
        <v>0</v>
      </c>
      <c r="AH10" s="30">
        <f t="shared" si="12"/>
        <v>0</v>
      </c>
    </row>
    <row r="11" spans="1:34" ht="24.95" customHeight="1" x14ac:dyDescent="0.4">
      <c r="A11" s="32" t="s">
        <v>23</v>
      </c>
      <c r="B11" s="104" t="str">
        <f>IF(基本情報入力シート!V22="","",基本情報入力シート!V22)</f>
        <v>別表第1の1　区分1　移動に片道20分以上の時間を要するサービス（特別地域加算対象地域内に居住する利用者を対象に行う場合）</v>
      </c>
      <c r="C11" s="104"/>
      <c r="D11" s="104"/>
      <c r="E11" s="104"/>
      <c r="F11" s="104"/>
      <c r="G11" s="104"/>
      <c r="H11" s="104"/>
      <c r="I11" s="104"/>
      <c r="T11" s="30" t="s">
        <v>238</v>
      </c>
      <c r="U11" s="32">
        <f t="shared" si="2"/>
        <v>0</v>
      </c>
      <c r="V11" s="32">
        <f t="shared" si="3"/>
        <v>0</v>
      </c>
      <c r="W11" s="32">
        <f t="shared" si="4"/>
        <v>0</v>
      </c>
      <c r="X11" s="32">
        <f t="shared" si="5"/>
        <v>0</v>
      </c>
      <c r="Y11" s="32">
        <f t="shared" si="6"/>
        <v>0</v>
      </c>
      <c r="Z11" s="32">
        <f t="shared" si="0"/>
        <v>0</v>
      </c>
      <c r="AA11" s="32">
        <f t="shared" si="1"/>
        <v>0</v>
      </c>
      <c r="AB11" s="32">
        <f t="shared" si="7"/>
        <v>0</v>
      </c>
      <c r="AC11" s="32">
        <f t="shared" si="8"/>
        <v>0</v>
      </c>
      <c r="AD11" s="32">
        <f t="shared" si="9"/>
        <v>0</v>
      </c>
      <c r="AE11" s="30">
        <f t="shared" si="10"/>
        <v>0</v>
      </c>
      <c r="AF11" s="30">
        <f t="shared" si="11"/>
        <v>0</v>
      </c>
      <c r="AG11" s="30">
        <f t="shared" si="12"/>
        <v>0</v>
      </c>
      <c r="AH11" s="30">
        <f t="shared" si="12"/>
        <v>0</v>
      </c>
    </row>
    <row r="12" spans="1:34" ht="24.95" customHeight="1" x14ac:dyDescent="0.4">
      <c r="A12" s="32" t="s">
        <v>28</v>
      </c>
      <c r="B12" s="57" t="s">
        <v>29</v>
      </c>
      <c r="C12" s="57"/>
      <c r="D12" s="57"/>
      <c r="E12" s="57"/>
      <c r="F12" s="57"/>
      <c r="G12" s="57"/>
      <c r="H12" s="57"/>
      <c r="I12" s="57"/>
      <c r="T12" s="30" t="s">
        <v>239</v>
      </c>
      <c r="U12" s="32">
        <f t="shared" si="2"/>
        <v>0</v>
      </c>
      <c r="V12" s="32">
        <f t="shared" si="3"/>
        <v>0</v>
      </c>
      <c r="W12" s="32">
        <f t="shared" si="4"/>
        <v>0</v>
      </c>
      <c r="X12" s="32">
        <f t="shared" si="5"/>
        <v>0</v>
      </c>
      <c r="Y12" s="32">
        <f t="shared" si="6"/>
        <v>0</v>
      </c>
      <c r="Z12" s="32">
        <f t="shared" si="0"/>
        <v>0</v>
      </c>
      <c r="AA12" s="32">
        <f t="shared" si="1"/>
        <v>0</v>
      </c>
      <c r="AB12" s="32">
        <f t="shared" si="7"/>
        <v>0</v>
      </c>
      <c r="AC12" s="32">
        <f t="shared" si="8"/>
        <v>0</v>
      </c>
      <c r="AD12" s="32">
        <f t="shared" si="9"/>
        <v>0</v>
      </c>
      <c r="AE12" s="30">
        <f t="shared" si="10"/>
        <v>0</v>
      </c>
      <c r="AF12" s="30">
        <f t="shared" si="11"/>
        <v>0</v>
      </c>
      <c r="AG12" s="30">
        <f t="shared" si="12"/>
        <v>0</v>
      </c>
      <c r="AH12" s="30">
        <f t="shared" si="12"/>
        <v>0</v>
      </c>
    </row>
    <row r="13" spans="1:34" ht="36" customHeight="1" x14ac:dyDescent="0.4">
      <c r="A13" s="54"/>
      <c r="B13" s="107"/>
      <c r="C13" s="107"/>
      <c r="D13" s="107"/>
      <c r="E13" s="107"/>
      <c r="F13" s="107"/>
      <c r="G13" s="107"/>
      <c r="H13" s="107"/>
      <c r="I13" s="107"/>
      <c r="J13" s="55"/>
      <c r="T13" s="30" t="s">
        <v>240</v>
      </c>
      <c r="U13" s="32">
        <f t="shared" si="2"/>
        <v>0</v>
      </c>
      <c r="V13" s="32">
        <f t="shared" si="3"/>
        <v>0</v>
      </c>
      <c r="W13" s="32">
        <f t="shared" si="4"/>
        <v>0</v>
      </c>
      <c r="X13" s="32">
        <f t="shared" si="5"/>
        <v>0</v>
      </c>
      <c r="Y13" s="32">
        <f t="shared" si="6"/>
        <v>0</v>
      </c>
      <c r="Z13" s="32">
        <f t="shared" si="0"/>
        <v>0</v>
      </c>
      <c r="AA13" s="32">
        <f t="shared" si="1"/>
        <v>0</v>
      </c>
      <c r="AB13" s="32">
        <f t="shared" si="7"/>
        <v>0</v>
      </c>
      <c r="AC13" s="32">
        <f t="shared" si="8"/>
        <v>0</v>
      </c>
      <c r="AD13" s="32">
        <f t="shared" si="9"/>
        <v>0</v>
      </c>
      <c r="AE13" s="30">
        <f t="shared" si="10"/>
        <v>0</v>
      </c>
      <c r="AF13" s="30">
        <f t="shared" si="11"/>
        <v>0</v>
      </c>
      <c r="AG13" s="30">
        <f t="shared" si="12"/>
        <v>0</v>
      </c>
      <c r="AH13" s="30">
        <f t="shared" si="12"/>
        <v>0</v>
      </c>
    </row>
    <row r="14" spans="1:34" ht="36" customHeight="1" x14ac:dyDescent="0.4">
      <c r="A14" s="56"/>
      <c r="B14" s="105"/>
      <c r="C14" s="105"/>
      <c r="D14" s="105"/>
      <c r="E14" s="105"/>
      <c r="F14" s="105"/>
      <c r="G14" s="105"/>
      <c r="H14" s="105"/>
      <c r="I14" s="105"/>
      <c r="J14" s="55"/>
      <c r="T14" s="30" t="s">
        <v>241</v>
      </c>
      <c r="U14" s="32">
        <f t="shared" si="2"/>
        <v>0</v>
      </c>
      <c r="V14" s="32">
        <f t="shared" si="3"/>
        <v>0</v>
      </c>
      <c r="W14" s="32">
        <f t="shared" si="4"/>
        <v>0</v>
      </c>
      <c r="X14" s="32">
        <f t="shared" si="5"/>
        <v>0</v>
      </c>
      <c r="Y14" s="32">
        <f t="shared" si="6"/>
        <v>0</v>
      </c>
      <c r="Z14" s="32">
        <f t="shared" si="0"/>
        <v>0</v>
      </c>
      <c r="AA14" s="32">
        <f t="shared" si="1"/>
        <v>0</v>
      </c>
      <c r="AB14" s="32">
        <f t="shared" si="7"/>
        <v>0</v>
      </c>
      <c r="AC14" s="32">
        <f t="shared" si="8"/>
        <v>0</v>
      </c>
      <c r="AD14" s="32">
        <f t="shared" si="9"/>
        <v>0</v>
      </c>
      <c r="AE14" s="30">
        <f t="shared" si="10"/>
        <v>0</v>
      </c>
      <c r="AF14" s="30">
        <f t="shared" si="11"/>
        <v>0</v>
      </c>
      <c r="AG14" s="30">
        <f t="shared" si="12"/>
        <v>0</v>
      </c>
      <c r="AH14" s="30">
        <f t="shared" si="12"/>
        <v>0</v>
      </c>
    </row>
    <row r="15" spans="1:34" ht="36" customHeight="1" x14ac:dyDescent="0.4">
      <c r="A15" s="56"/>
      <c r="B15" s="105"/>
      <c r="C15" s="105"/>
      <c r="D15" s="105"/>
      <c r="E15" s="105"/>
      <c r="F15" s="105"/>
      <c r="G15" s="105"/>
      <c r="H15" s="105"/>
      <c r="I15" s="105"/>
      <c r="J15" s="55"/>
      <c r="T15" s="30" t="s">
        <v>242</v>
      </c>
      <c r="U15" s="32">
        <f t="shared" si="2"/>
        <v>0</v>
      </c>
      <c r="V15" s="32">
        <f t="shared" si="3"/>
        <v>0</v>
      </c>
      <c r="W15" s="32">
        <f t="shared" si="4"/>
        <v>0</v>
      </c>
      <c r="X15" s="32">
        <f t="shared" si="5"/>
        <v>0</v>
      </c>
      <c r="Y15" s="32">
        <f t="shared" si="6"/>
        <v>0</v>
      </c>
      <c r="Z15" s="32">
        <f t="shared" si="0"/>
        <v>0</v>
      </c>
      <c r="AA15" s="32">
        <f t="shared" si="1"/>
        <v>0</v>
      </c>
      <c r="AB15" s="32">
        <f t="shared" si="7"/>
        <v>0</v>
      </c>
      <c r="AC15" s="32">
        <f t="shared" si="8"/>
        <v>0</v>
      </c>
      <c r="AD15" s="32">
        <f t="shared" si="9"/>
        <v>0</v>
      </c>
      <c r="AE15" s="30">
        <f t="shared" si="10"/>
        <v>0</v>
      </c>
      <c r="AF15" s="30">
        <f t="shared" si="11"/>
        <v>0</v>
      </c>
      <c r="AG15" s="30">
        <f t="shared" si="12"/>
        <v>0</v>
      </c>
      <c r="AH15" s="30">
        <f t="shared" si="12"/>
        <v>0</v>
      </c>
    </row>
    <row r="16" spans="1:34" ht="15" customHeight="1" x14ac:dyDescent="0.4">
      <c r="T16" s="30" t="s">
        <v>243</v>
      </c>
      <c r="U16" s="32">
        <f t="shared" si="2"/>
        <v>0</v>
      </c>
      <c r="V16" s="32">
        <f t="shared" si="3"/>
        <v>0</v>
      </c>
      <c r="W16" s="32">
        <f t="shared" si="4"/>
        <v>0</v>
      </c>
      <c r="X16" s="32">
        <f t="shared" si="5"/>
        <v>0</v>
      </c>
      <c r="Y16" s="32">
        <f t="shared" si="6"/>
        <v>0</v>
      </c>
      <c r="Z16" s="32">
        <f t="shared" si="0"/>
        <v>0</v>
      </c>
      <c r="AA16" s="32">
        <f t="shared" si="1"/>
        <v>0</v>
      </c>
      <c r="AB16" s="32">
        <f t="shared" si="7"/>
        <v>0</v>
      </c>
      <c r="AC16" s="32">
        <f t="shared" si="8"/>
        <v>0</v>
      </c>
      <c r="AD16" s="32">
        <f t="shared" si="9"/>
        <v>0</v>
      </c>
      <c r="AE16" s="30">
        <f t="shared" si="10"/>
        <v>0</v>
      </c>
      <c r="AF16" s="30">
        <f t="shared" si="11"/>
        <v>0</v>
      </c>
      <c r="AG16" s="30">
        <f t="shared" si="12"/>
        <v>0</v>
      </c>
      <c r="AH16" s="30">
        <f t="shared" si="12"/>
        <v>0</v>
      </c>
    </row>
    <row r="17" spans="1:34" ht="23.1" customHeight="1" x14ac:dyDescent="0.4">
      <c r="A17" s="34" t="s">
        <v>118</v>
      </c>
      <c r="T17" s="30" t="s">
        <v>244</v>
      </c>
      <c r="U17" s="32">
        <f t="shared" si="2"/>
        <v>0</v>
      </c>
      <c r="V17" s="32">
        <f t="shared" si="3"/>
        <v>0</v>
      </c>
      <c r="W17" s="32">
        <f t="shared" si="4"/>
        <v>0</v>
      </c>
      <c r="X17" s="32">
        <f t="shared" si="5"/>
        <v>0</v>
      </c>
      <c r="Y17" s="32">
        <f t="shared" si="6"/>
        <v>0</v>
      </c>
      <c r="Z17" s="32">
        <f t="shared" si="0"/>
        <v>0</v>
      </c>
      <c r="AA17" s="32">
        <f t="shared" si="1"/>
        <v>0</v>
      </c>
      <c r="AB17" s="32">
        <f t="shared" si="7"/>
        <v>0</v>
      </c>
      <c r="AC17" s="32">
        <f t="shared" si="8"/>
        <v>0</v>
      </c>
      <c r="AD17" s="32">
        <f t="shared" si="9"/>
        <v>0</v>
      </c>
      <c r="AE17" s="30">
        <f t="shared" si="10"/>
        <v>0</v>
      </c>
      <c r="AF17" s="30">
        <f t="shared" si="11"/>
        <v>0</v>
      </c>
      <c r="AG17" s="30">
        <f t="shared" si="12"/>
        <v>0</v>
      </c>
      <c r="AH17" s="30">
        <f t="shared" si="12"/>
        <v>0</v>
      </c>
    </row>
    <row r="18" spans="1:34" ht="23.1" customHeight="1" x14ac:dyDescent="0.4">
      <c r="A18" s="34" t="s">
        <v>33</v>
      </c>
      <c r="T18" s="30" t="s">
        <v>245</v>
      </c>
      <c r="U18" s="32">
        <f t="shared" si="2"/>
        <v>0</v>
      </c>
      <c r="V18" s="32">
        <f t="shared" si="3"/>
        <v>0</v>
      </c>
      <c r="W18" s="32">
        <f t="shared" si="4"/>
        <v>0</v>
      </c>
      <c r="X18" s="32">
        <f t="shared" si="5"/>
        <v>0</v>
      </c>
      <c r="Y18" s="32">
        <f t="shared" si="6"/>
        <v>0</v>
      </c>
      <c r="Z18" s="32">
        <f t="shared" si="0"/>
        <v>0</v>
      </c>
      <c r="AA18" s="32">
        <f t="shared" si="1"/>
        <v>0</v>
      </c>
      <c r="AB18" s="32">
        <f t="shared" si="7"/>
        <v>0</v>
      </c>
      <c r="AC18" s="32">
        <f t="shared" si="8"/>
        <v>0</v>
      </c>
      <c r="AD18" s="32">
        <f t="shared" si="9"/>
        <v>0</v>
      </c>
      <c r="AE18" s="30">
        <f t="shared" si="10"/>
        <v>0</v>
      </c>
      <c r="AF18" s="30">
        <f t="shared" si="11"/>
        <v>0</v>
      </c>
      <c r="AG18" s="30">
        <f t="shared" si="12"/>
        <v>0</v>
      </c>
      <c r="AH18" s="30">
        <f t="shared" si="12"/>
        <v>0</v>
      </c>
    </row>
    <row r="19" spans="1:34" ht="42.95" customHeight="1" x14ac:dyDescent="0.4">
      <c r="A19" s="35" t="s">
        <v>49</v>
      </c>
      <c r="B19" s="35" t="s">
        <v>119</v>
      </c>
      <c r="C19" s="35" t="s">
        <v>34</v>
      </c>
      <c r="D19" s="36" t="s">
        <v>173</v>
      </c>
      <c r="E19" s="36" t="s">
        <v>174</v>
      </c>
      <c r="F19" s="35" t="s">
        <v>35</v>
      </c>
      <c r="G19" s="36" t="s">
        <v>36</v>
      </c>
      <c r="H19" s="36" t="s">
        <v>37</v>
      </c>
      <c r="I19" s="36" t="s">
        <v>120</v>
      </c>
      <c r="J19" s="36" t="s">
        <v>121</v>
      </c>
      <c r="T19" s="30" t="s">
        <v>246</v>
      </c>
      <c r="U19" s="32">
        <f t="shared" si="2"/>
        <v>0</v>
      </c>
      <c r="V19" s="32">
        <f t="shared" si="3"/>
        <v>0</v>
      </c>
      <c r="W19" s="32">
        <f t="shared" si="4"/>
        <v>0</v>
      </c>
      <c r="X19" s="32">
        <f t="shared" si="5"/>
        <v>0</v>
      </c>
      <c r="Y19" s="32">
        <f t="shared" si="6"/>
        <v>0</v>
      </c>
      <c r="Z19" s="32">
        <f t="shared" si="0"/>
        <v>0</v>
      </c>
      <c r="AA19" s="32">
        <f t="shared" si="1"/>
        <v>0</v>
      </c>
      <c r="AB19" s="32">
        <f t="shared" si="7"/>
        <v>0</v>
      </c>
      <c r="AC19" s="32">
        <f t="shared" si="8"/>
        <v>0</v>
      </c>
      <c r="AD19" s="32">
        <f t="shared" si="9"/>
        <v>0</v>
      </c>
      <c r="AE19" s="30">
        <f t="shared" si="10"/>
        <v>0</v>
      </c>
      <c r="AF19" s="30">
        <f t="shared" si="11"/>
        <v>0</v>
      </c>
      <c r="AG19" s="30">
        <f t="shared" si="12"/>
        <v>0</v>
      </c>
      <c r="AH19" s="30">
        <f t="shared" si="12"/>
        <v>0</v>
      </c>
    </row>
    <row r="20" spans="1:34" ht="20.100000000000001" customHeight="1" x14ac:dyDescent="0.4">
      <c r="A20" s="45"/>
      <c r="B20" s="45"/>
      <c r="C20" s="45"/>
      <c r="D20" s="45"/>
      <c r="E20" s="45"/>
      <c r="F20" s="45"/>
      <c r="G20" s="46"/>
      <c r="H20" s="37">
        <f>IF(AND(A20&lt;&gt;"",B20&lt;&gt;"",C20&lt;&gt;"",D20&lt;&gt;"",E20&lt;&gt;"",F20&lt;&gt;"",G20&lt;&gt;""),VLOOKUP(F20,通所介護費!$A$20:$B$24,2,0),0)</f>
        <v>0</v>
      </c>
      <c r="I20" s="37">
        <f>(H20*G20)*0.1*10</f>
        <v>0</v>
      </c>
      <c r="J20" s="37">
        <f>I20*12</f>
        <v>0</v>
      </c>
      <c r="T20" s="30" t="s">
        <v>247</v>
      </c>
      <c r="U20" s="32">
        <f t="shared" si="2"/>
        <v>0</v>
      </c>
      <c r="V20" s="32">
        <f t="shared" si="3"/>
        <v>0</v>
      </c>
      <c r="W20" s="32">
        <f t="shared" si="4"/>
        <v>0</v>
      </c>
      <c r="X20" s="32">
        <f t="shared" si="5"/>
        <v>0</v>
      </c>
      <c r="Y20" s="32">
        <f t="shared" si="6"/>
        <v>0</v>
      </c>
      <c r="Z20" s="32">
        <f t="shared" si="0"/>
        <v>0</v>
      </c>
      <c r="AA20" s="32">
        <f t="shared" si="1"/>
        <v>0</v>
      </c>
      <c r="AB20" s="32">
        <f t="shared" si="7"/>
        <v>0</v>
      </c>
      <c r="AC20" s="32">
        <f t="shared" si="8"/>
        <v>0</v>
      </c>
      <c r="AD20" s="32">
        <f t="shared" si="9"/>
        <v>0</v>
      </c>
      <c r="AE20" s="30">
        <f t="shared" si="10"/>
        <v>0</v>
      </c>
      <c r="AF20" s="30">
        <f t="shared" si="11"/>
        <v>0</v>
      </c>
      <c r="AG20" s="30">
        <f t="shared" si="12"/>
        <v>0</v>
      </c>
      <c r="AH20" s="30">
        <f t="shared" si="12"/>
        <v>0</v>
      </c>
    </row>
    <row r="21" spans="1:34" ht="20.100000000000001" customHeight="1" x14ac:dyDescent="0.4">
      <c r="A21" s="45"/>
      <c r="B21" s="45"/>
      <c r="C21" s="45"/>
      <c r="D21" s="45"/>
      <c r="E21" s="45"/>
      <c r="F21" s="45"/>
      <c r="G21" s="46"/>
      <c r="H21" s="37">
        <f>IF(AND(A21&lt;&gt;"",B21&lt;&gt;"",C21&lt;&gt;"",D21&lt;&gt;"",E21&lt;&gt;"",F21&lt;&gt;"",G21&lt;&gt;""),VLOOKUP(F21,通所介護費!$A$20:$B$24,2,0),0)</f>
        <v>0</v>
      </c>
      <c r="I21" s="37">
        <f t="shared" ref="I21:I25" si="13">(H21*G21)*0.1*10</f>
        <v>0</v>
      </c>
      <c r="J21" s="37">
        <f t="shared" ref="J21:J25" si="14">I21*12</f>
        <v>0</v>
      </c>
      <c r="T21" s="30" t="s">
        <v>248</v>
      </c>
      <c r="U21" s="32">
        <f t="shared" si="2"/>
        <v>0</v>
      </c>
      <c r="V21" s="32">
        <f t="shared" si="3"/>
        <v>0</v>
      </c>
      <c r="W21" s="32">
        <f t="shared" si="4"/>
        <v>0</v>
      </c>
      <c r="X21" s="32">
        <f t="shared" si="5"/>
        <v>0</v>
      </c>
      <c r="Y21" s="32">
        <f t="shared" si="6"/>
        <v>0</v>
      </c>
      <c r="Z21" s="32">
        <f t="shared" si="0"/>
        <v>0</v>
      </c>
      <c r="AA21" s="32">
        <f t="shared" si="1"/>
        <v>0</v>
      </c>
      <c r="AB21" s="32">
        <f t="shared" si="7"/>
        <v>0</v>
      </c>
      <c r="AC21" s="32">
        <f t="shared" si="8"/>
        <v>0</v>
      </c>
      <c r="AD21" s="32">
        <f t="shared" si="9"/>
        <v>0</v>
      </c>
      <c r="AE21" s="30">
        <f t="shared" si="10"/>
        <v>0</v>
      </c>
      <c r="AF21" s="30">
        <f t="shared" si="11"/>
        <v>0</v>
      </c>
      <c r="AG21" s="30">
        <f t="shared" si="12"/>
        <v>0</v>
      </c>
      <c r="AH21" s="30">
        <f t="shared" si="12"/>
        <v>0</v>
      </c>
    </row>
    <row r="22" spans="1:34" ht="20.100000000000001" customHeight="1" x14ac:dyDescent="0.4">
      <c r="A22" s="45"/>
      <c r="B22" s="45"/>
      <c r="C22" s="45"/>
      <c r="D22" s="45"/>
      <c r="E22" s="45"/>
      <c r="F22" s="45"/>
      <c r="G22" s="46"/>
      <c r="H22" s="37">
        <f>IF(AND(A22&lt;&gt;"",B22&lt;&gt;"",C22&lt;&gt;"",D22&lt;&gt;"",E22&lt;&gt;"",F22&lt;&gt;"",G22&lt;&gt;""),VLOOKUP(F22,通所介護費!$A$20:$B$24,2,0),0)</f>
        <v>0</v>
      </c>
      <c r="I22" s="37">
        <f t="shared" si="13"/>
        <v>0</v>
      </c>
      <c r="J22" s="37">
        <f t="shared" si="14"/>
        <v>0</v>
      </c>
      <c r="T22" s="30" t="s">
        <v>249</v>
      </c>
      <c r="U22" s="32">
        <f t="shared" si="2"/>
        <v>0</v>
      </c>
      <c r="V22" s="32">
        <f t="shared" si="3"/>
        <v>0</v>
      </c>
      <c r="W22" s="32">
        <f t="shared" si="4"/>
        <v>0</v>
      </c>
      <c r="X22" s="32">
        <f t="shared" si="5"/>
        <v>0</v>
      </c>
      <c r="Y22" s="32">
        <f t="shared" si="6"/>
        <v>0</v>
      </c>
      <c r="Z22" s="32">
        <f t="shared" si="0"/>
        <v>0</v>
      </c>
      <c r="AA22" s="32">
        <f t="shared" si="1"/>
        <v>0</v>
      </c>
      <c r="AB22" s="32">
        <f t="shared" si="7"/>
        <v>0</v>
      </c>
      <c r="AC22" s="32">
        <f t="shared" si="8"/>
        <v>0</v>
      </c>
      <c r="AD22" s="32">
        <f t="shared" si="9"/>
        <v>0</v>
      </c>
      <c r="AE22" s="30">
        <f t="shared" si="10"/>
        <v>0</v>
      </c>
      <c r="AF22" s="30">
        <f t="shared" si="11"/>
        <v>0</v>
      </c>
      <c r="AG22" s="30">
        <f t="shared" si="12"/>
        <v>0</v>
      </c>
      <c r="AH22" s="30">
        <f t="shared" si="12"/>
        <v>0</v>
      </c>
    </row>
    <row r="23" spans="1:34" ht="20.100000000000001" customHeight="1" x14ac:dyDescent="0.4">
      <c r="A23" s="45"/>
      <c r="B23" s="45"/>
      <c r="C23" s="45"/>
      <c r="D23" s="45"/>
      <c r="E23" s="45"/>
      <c r="F23" s="45"/>
      <c r="G23" s="46"/>
      <c r="H23" s="37">
        <f>IF(AND(A23&lt;&gt;"",B23&lt;&gt;"",C23&lt;&gt;"",D23&lt;&gt;"",E23&lt;&gt;"",F23&lt;&gt;"",G23&lt;&gt;""),VLOOKUP(F23,通所介護費!$A$20:$B$24,2,0),0)</f>
        <v>0</v>
      </c>
      <c r="I23" s="37">
        <f t="shared" si="13"/>
        <v>0</v>
      </c>
      <c r="J23" s="37">
        <f t="shared" si="14"/>
        <v>0</v>
      </c>
      <c r="T23" s="30" t="s">
        <v>250</v>
      </c>
      <c r="U23" s="32">
        <f t="shared" si="2"/>
        <v>0</v>
      </c>
      <c r="V23" s="32">
        <f t="shared" si="3"/>
        <v>0</v>
      </c>
      <c r="W23" s="32">
        <f t="shared" si="4"/>
        <v>0</v>
      </c>
      <c r="X23" s="32">
        <f t="shared" si="5"/>
        <v>0</v>
      </c>
      <c r="Y23" s="32">
        <f t="shared" si="6"/>
        <v>0</v>
      </c>
      <c r="Z23" s="32">
        <f t="shared" si="0"/>
        <v>0</v>
      </c>
      <c r="AA23" s="32">
        <f t="shared" si="1"/>
        <v>0</v>
      </c>
      <c r="AB23" s="32">
        <f t="shared" si="7"/>
        <v>0</v>
      </c>
      <c r="AC23" s="32">
        <f t="shared" si="8"/>
        <v>0</v>
      </c>
      <c r="AD23" s="32">
        <f t="shared" si="9"/>
        <v>0</v>
      </c>
      <c r="AE23" s="30">
        <f t="shared" si="10"/>
        <v>0</v>
      </c>
      <c r="AF23" s="30">
        <f t="shared" si="11"/>
        <v>0</v>
      </c>
      <c r="AG23" s="30">
        <f t="shared" si="12"/>
        <v>0</v>
      </c>
      <c r="AH23" s="30">
        <f t="shared" si="12"/>
        <v>0</v>
      </c>
    </row>
    <row r="24" spans="1:34" ht="20.100000000000001" customHeight="1" x14ac:dyDescent="0.4">
      <c r="A24" s="45"/>
      <c r="B24" s="45"/>
      <c r="C24" s="45"/>
      <c r="D24" s="45"/>
      <c r="E24" s="45"/>
      <c r="F24" s="45"/>
      <c r="G24" s="46"/>
      <c r="H24" s="37">
        <f>IF(AND(A24&lt;&gt;"",B24&lt;&gt;"",C24&lt;&gt;"",D24&lt;&gt;"",E24&lt;&gt;"",F24&lt;&gt;"",G24&lt;&gt;""),VLOOKUP(F24,通所介護費!$A$20:$B$24,2,0),0)</f>
        <v>0</v>
      </c>
      <c r="I24" s="37">
        <f t="shared" si="13"/>
        <v>0</v>
      </c>
      <c r="J24" s="37">
        <f t="shared" si="14"/>
        <v>0</v>
      </c>
      <c r="T24" s="30" t="s">
        <v>251</v>
      </c>
      <c r="U24" s="32">
        <f t="shared" si="2"/>
        <v>0</v>
      </c>
      <c r="V24" s="32">
        <f t="shared" si="3"/>
        <v>0</v>
      </c>
      <c r="W24" s="32">
        <f t="shared" si="4"/>
        <v>0</v>
      </c>
      <c r="X24" s="32">
        <f t="shared" si="5"/>
        <v>0</v>
      </c>
      <c r="Y24" s="32">
        <f t="shared" si="6"/>
        <v>0</v>
      </c>
      <c r="Z24" s="32">
        <f t="shared" si="0"/>
        <v>0</v>
      </c>
      <c r="AA24" s="32">
        <f t="shared" si="1"/>
        <v>0</v>
      </c>
      <c r="AB24" s="32">
        <f t="shared" si="7"/>
        <v>0</v>
      </c>
      <c r="AC24" s="32">
        <f t="shared" si="8"/>
        <v>0</v>
      </c>
      <c r="AD24" s="32">
        <f t="shared" si="9"/>
        <v>0</v>
      </c>
      <c r="AE24" s="30">
        <f t="shared" si="10"/>
        <v>0</v>
      </c>
      <c r="AF24" s="30">
        <f t="shared" si="11"/>
        <v>0</v>
      </c>
      <c r="AG24" s="30">
        <f t="shared" si="12"/>
        <v>0</v>
      </c>
      <c r="AH24" s="30">
        <f t="shared" si="12"/>
        <v>0</v>
      </c>
    </row>
    <row r="25" spans="1:34" ht="20.100000000000001" customHeight="1" x14ac:dyDescent="0.4">
      <c r="A25" s="45"/>
      <c r="B25" s="45"/>
      <c r="C25" s="45"/>
      <c r="D25" s="45"/>
      <c r="E25" s="45"/>
      <c r="F25" s="45"/>
      <c r="G25" s="46"/>
      <c r="H25" s="37">
        <f>IF(AND(A25&lt;&gt;"",B25&lt;&gt;"",C25&lt;&gt;"",D25&lt;&gt;"",E25&lt;&gt;"",F25&lt;&gt;"",G25&lt;&gt;""),VLOOKUP(F25,通所介護費!$A$20:$B$24,2,0),0)</f>
        <v>0</v>
      </c>
      <c r="I25" s="37">
        <f t="shared" si="13"/>
        <v>0</v>
      </c>
      <c r="J25" s="37">
        <f t="shared" si="14"/>
        <v>0</v>
      </c>
      <c r="T25" s="30"/>
      <c r="U25" s="32">
        <f t="shared" si="2"/>
        <v>0</v>
      </c>
      <c r="V25" s="32">
        <f t="shared" si="3"/>
        <v>0</v>
      </c>
      <c r="W25" s="32">
        <f t="shared" si="4"/>
        <v>0</v>
      </c>
      <c r="X25" s="32">
        <f t="shared" si="5"/>
        <v>0</v>
      </c>
      <c r="Y25" s="32">
        <f t="shared" si="6"/>
        <v>0</v>
      </c>
      <c r="Z25" s="32">
        <f t="shared" si="0"/>
        <v>0</v>
      </c>
      <c r="AA25" s="32">
        <f t="shared" si="1"/>
        <v>0</v>
      </c>
      <c r="AB25" s="32">
        <f t="shared" si="7"/>
        <v>0</v>
      </c>
      <c r="AC25" s="32">
        <f t="shared" si="8"/>
        <v>0</v>
      </c>
      <c r="AD25" s="32">
        <f t="shared" si="9"/>
        <v>0</v>
      </c>
      <c r="AE25" s="30">
        <f t="shared" si="10"/>
        <v>0</v>
      </c>
      <c r="AF25" s="30">
        <f t="shared" si="11"/>
        <v>0</v>
      </c>
      <c r="AG25" s="30">
        <f t="shared" si="12"/>
        <v>0</v>
      </c>
      <c r="AH25" s="30">
        <f t="shared" si="12"/>
        <v>0</v>
      </c>
    </row>
    <row r="26" spans="1:34" ht="20.100000000000001" customHeight="1" x14ac:dyDescent="0.4">
      <c r="A26" s="45"/>
      <c r="B26" s="45"/>
      <c r="C26" s="45"/>
      <c r="D26" s="45"/>
      <c r="E26" s="45"/>
      <c r="F26" s="45"/>
      <c r="G26" s="46"/>
      <c r="H26" s="37">
        <f>IF(AND(A26&lt;&gt;"",B26&lt;&gt;"",C26&lt;&gt;"",D26&lt;&gt;"",E26&lt;&gt;"",F26&lt;&gt;"",G26&lt;&gt;""),VLOOKUP(F26,通所介護費!$A$20:$B$24,2,0),0)</f>
        <v>0</v>
      </c>
      <c r="I26" s="37">
        <f t="shared" ref="I26:I54" si="15">(H26*G26)*0.1*10</f>
        <v>0</v>
      </c>
      <c r="J26" s="37">
        <f t="shared" ref="J26:J54" si="16">I26*12</f>
        <v>0</v>
      </c>
      <c r="T26" s="30"/>
      <c r="U26" s="32">
        <f t="shared" si="2"/>
        <v>0</v>
      </c>
      <c r="V26" s="32">
        <f t="shared" si="3"/>
        <v>0</v>
      </c>
      <c r="W26" s="32">
        <f t="shared" si="4"/>
        <v>0</v>
      </c>
      <c r="X26" s="32">
        <f t="shared" si="5"/>
        <v>0</v>
      </c>
      <c r="Y26" s="32">
        <f t="shared" si="6"/>
        <v>0</v>
      </c>
      <c r="Z26" s="32">
        <f t="shared" si="0"/>
        <v>0</v>
      </c>
      <c r="AA26" s="32">
        <f t="shared" si="1"/>
        <v>0</v>
      </c>
      <c r="AB26" s="32">
        <f t="shared" si="7"/>
        <v>0</v>
      </c>
      <c r="AC26" s="32">
        <f t="shared" si="8"/>
        <v>0</v>
      </c>
      <c r="AD26" s="32">
        <f t="shared" si="9"/>
        <v>0</v>
      </c>
      <c r="AE26" s="30">
        <f t="shared" si="10"/>
        <v>0</v>
      </c>
      <c r="AF26" s="30">
        <f t="shared" si="11"/>
        <v>0</v>
      </c>
      <c r="AG26" s="30">
        <f t="shared" si="12"/>
        <v>0</v>
      </c>
      <c r="AH26" s="30">
        <f t="shared" si="12"/>
        <v>0</v>
      </c>
    </row>
    <row r="27" spans="1:34" ht="20.100000000000001" customHeight="1" x14ac:dyDescent="0.4">
      <c r="A27" s="45"/>
      <c r="B27" s="45"/>
      <c r="C27" s="45"/>
      <c r="D27" s="45"/>
      <c r="E27" s="45"/>
      <c r="F27" s="45"/>
      <c r="G27" s="46"/>
      <c r="H27" s="37">
        <f>IF(AND(A27&lt;&gt;"",B27&lt;&gt;"",C27&lt;&gt;"",D27&lt;&gt;"",E27&lt;&gt;"",F27&lt;&gt;"",G27&lt;&gt;""),VLOOKUP(F27,通所介護費!$A$20:$B$24,2,0),0)</f>
        <v>0</v>
      </c>
      <c r="I27" s="37">
        <f t="shared" si="15"/>
        <v>0</v>
      </c>
      <c r="J27" s="37">
        <f t="shared" si="16"/>
        <v>0</v>
      </c>
      <c r="T27" s="30"/>
      <c r="U27" s="32">
        <f t="shared" si="2"/>
        <v>0</v>
      </c>
      <c r="V27" s="32">
        <f t="shared" si="3"/>
        <v>0</v>
      </c>
      <c r="W27" s="32">
        <f t="shared" si="4"/>
        <v>0</v>
      </c>
      <c r="X27" s="32">
        <f t="shared" si="5"/>
        <v>0</v>
      </c>
      <c r="Y27" s="32">
        <f t="shared" si="6"/>
        <v>0</v>
      </c>
      <c r="Z27" s="32">
        <f t="shared" si="0"/>
        <v>0</v>
      </c>
      <c r="AA27" s="32">
        <f t="shared" si="1"/>
        <v>0</v>
      </c>
      <c r="AB27" s="32">
        <f t="shared" si="7"/>
        <v>0</v>
      </c>
      <c r="AC27" s="32">
        <f t="shared" si="8"/>
        <v>0</v>
      </c>
      <c r="AD27" s="32">
        <f t="shared" si="9"/>
        <v>0</v>
      </c>
      <c r="AE27" s="30">
        <f t="shared" si="10"/>
        <v>0</v>
      </c>
      <c r="AF27" s="30">
        <f t="shared" si="11"/>
        <v>0</v>
      </c>
      <c r="AG27" s="30">
        <f t="shared" si="12"/>
        <v>0</v>
      </c>
      <c r="AH27" s="30">
        <f t="shared" si="12"/>
        <v>0</v>
      </c>
    </row>
    <row r="28" spans="1:34" ht="20.100000000000001" customHeight="1" x14ac:dyDescent="0.4">
      <c r="A28" s="45"/>
      <c r="B28" s="45"/>
      <c r="C28" s="45"/>
      <c r="D28" s="45"/>
      <c r="E28" s="45"/>
      <c r="F28" s="45"/>
      <c r="G28" s="46"/>
      <c r="H28" s="37">
        <f>IF(AND(A28&lt;&gt;"",B28&lt;&gt;"",C28&lt;&gt;"",D28&lt;&gt;"",E28&lt;&gt;"",F28&lt;&gt;"",G28&lt;&gt;""),VLOOKUP(F28,通所介護費!$A$20:$B$24,2,0),0)</f>
        <v>0</v>
      </c>
      <c r="I28" s="37">
        <f t="shared" si="15"/>
        <v>0</v>
      </c>
      <c r="J28" s="37">
        <f t="shared" si="16"/>
        <v>0</v>
      </c>
      <c r="T28" s="30"/>
      <c r="U28" s="32">
        <f t="shared" si="2"/>
        <v>0</v>
      </c>
      <c r="V28" s="32">
        <f t="shared" si="3"/>
        <v>0</v>
      </c>
      <c r="W28" s="32">
        <f t="shared" si="4"/>
        <v>0</v>
      </c>
      <c r="X28" s="32">
        <f t="shared" si="5"/>
        <v>0</v>
      </c>
      <c r="Y28" s="32">
        <f t="shared" si="6"/>
        <v>0</v>
      </c>
      <c r="Z28" s="32">
        <f t="shared" si="0"/>
        <v>0</v>
      </c>
      <c r="AA28" s="32">
        <f t="shared" si="1"/>
        <v>0</v>
      </c>
      <c r="AB28" s="32">
        <f t="shared" si="7"/>
        <v>0</v>
      </c>
      <c r="AC28" s="32">
        <f t="shared" si="8"/>
        <v>0</v>
      </c>
      <c r="AD28" s="32">
        <f t="shared" si="9"/>
        <v>0</v>
      </c>
      <c r="AE28" s="30">
        <f t="shared" si="10"/>
        <v>0</v>
      </c>
      <c r="AF28" s="30">
        <f t="shared" si="11"/>
        <v>0</v>
      </c>
      <c r="AG28" s="30">
        <f t="shared" si="12"/>
        <v>0</v>
      </c>
      <c r="AH28" s="30">
        <f t="shared" si="12"/>
        <v>0</v>
      </c>
    </row>
    <row r="29" spans="1:34" ht="20.100000000000001" customHeight="1" x14ac:dyDescent="0.4">
      <c r="A29" s="45"/>
      <c r="B29" s="45"/>
      <c r="C29" s="45"/>
      <c r="D29" s="45"/>
      <c r="E29" s="45"/>
      <c r="F29" s="45"/>
      <c r="G29" s="46"/>
      <c r="H29" s="37">
        <f>IF(AND(A29&lt;&gt;"",B29&lt;&gt;"",C29&lt;&gt;"",D29&lt;&gt;"",E29&lt;&gt;"",F29&lt;&gt;"",G29&lt;&gt;""),VLOOKUP(F29,通所介護費!$A$20:$B$24,2,0),0)</f>
        <v>0</v>
      </c>
      <c r="I29" s="37">
        <f t="shared" si="15"/>
        <v>0</v>
      </c>
      <c r="J29" s="37">
        <f t="shared" si="16"/>
        <v>0</v>
      </c>
      <c r="T29" s="30"/>
      <c r="U29" s="32">
        <f t="shared" si="2"/>
        <v>0</v>
      </c>
      <c r="V29" s="32">
        <f t="shared" si="3"/>
        <v>0</v>
      </c>
      <c r="W29" s="32">
        <f t="shared" si="4"/>
        <v>0</v>
      </c>
      <c r="X29" s="32">
        <f t="shared" si="5"/>
        <v>0</v>
      </c>
      <c r="Y29" s="32">
        <f t="shared" si="6"/>
        <v>0</v>
      </c>
      <c r="Z29" s="32">
        <f t="shared" si="0"/>
        <v>0</v>
      </c>
      <c r="AA29" s="32">
        <f t="shared" si="1"/>
        <v>0</v>
      </c>
      <c r="AB29" s="32">
        <f t="shared" si="7"/>
        <v>0</v>
      </c>
      <c r="AC29" s="32">
        <f t="shared" si="8"/>
        <v>0</v>
      </c>
      <c r="AD29" s="32">
        <f t="shared" si="9"/>
        <v>0</v>
      </c>
      <c r="AE29" s="30">
        <f t="shared" si="10"/>
        <v>0</v>
      </c>
      <c r="AF29" s="30">
        <f t="shared" si="11"/>
        <v>0</v>
      </c>
      <c r="AG29" s="30">
        <f t="shared" si="12"/>
        <v>0</v>
      </c>
      <c r="AH29" s="30">
        <f t="shared" si="12"/>
        <v>0</v>
      </c>
    </row>
    <row r="30" spans="1:34" ht="20.100000000000001" customHeight="1" x14ac:dyDescent="0.4">
      <c r="A30" s="45"/>
      <c r="B30" s="45"/>
      <c r="C30" s="45"/>
      <c r="D30" s="45"/>
      <c r="E30" s="45"/>
      <c r="F30" s="45"/>
      <c r="G30" s="46"/>
      <c r="H30" s="37">
        <f>IF(AND(A30&lt;&gt;"",B30&lt;&gt;"",C30&lt;&gt;"",D30&lt;&gt;"",E30&lt;&gt;"",F30&lt;&gt;"",G30&lt;&gt;""),VLOOKUP(F30,通所介護費!$A$20:$B$24,2,0),0)</f>
        <v>0</v>
      </c>
      <c r="I30" s="37">
        <f t="shared" si="15"/>
        <v>0</v>
      </c>
      <c r="J30" s="37">
        <f t="shared" si="16"/>
        <v>0</v>
      </c>
      <c r="T30" s="30"/>
      <c r="U30" s="32">
        <f t="shared" si="2"/>
        <v>0</v>
      </c>
      <c r="V30" s="32">
        <f t="shared" si="3"/>
        <v>0</v>
      </c>
      <c r="W30" s="32">
        <f t="shared" si="4"/>
        <v>0</v>
      </c>
      <c r="X30" s="32">
        <f t="shared" si="5"/>
        <v>0</v>
      </c>
      <c r="Y30" s="32">
        <f t="shared" si="6"/>
        <v>0</v>
      </c>
      <c r="Z30" s="32">
        <f t="shared" si="0"/>
        <v>0</v>
      </c>
      <c r="AA30" s="32">
        <f t="shared" si="1"/>
        <v>0</v>
      </c>
      <c r="AB30" s="32">
        <f t="shared" si="7"/>
        <v>0</v>
      </c>
      <c r="AC30" s="32">
        <f t="shared" si="8"/>
        <v>0</v>
      </c>
      <c r="AD30" s="32">
        <f t="shared" si="9"/>
        <v>0</v>
      </c>
      <c r="AE30" s="30">
        <f t="shared" si="10"/>
        <v>0</v>
      </c>
      <c r="AF30" s="30">
        <f t="shared" si="11"/>
        <v>0</v>
      </c>
      <c r="AG30" s="30">
        <f t="shared" si="12"/>
        <v>0</v>
      </c>
      <c r="AH30" s="30">
        <f t="shared" si="12"/>
        <v>0</v>
      </c>
    </row>
    <row r="31" spans="1:34" ht="20.100000000000001" customHeight="1" x14ac:dyDescent="0.4">
      <c r="A31" s="45"/>
      <c r="B31" s="45"/>
      <c r="C31" s="45"/>
      <c r="D31" s="45"/>
      <c r="E31" s="45"/>
      <c r="F31" s="45"/>
      <c r="G31" s="46"/>
      <c r="H31" s="37">
        <f>IF(AND(A31&lt;&gt;"",B31&lt;&gt;"",C31&lt;&gt;"",D31&lt;&gt;"",E31&lt;&gt;"",F31&lt;&gt;"",G31&lt;&gt;""),VLOOKUP(F31,通所介護費!$A$20:$B$24,2,0),0)</f>
        <v>0</v>
      </c>
      <c r="I31" s="37">
        <f t="shared" si="15"/>
        <v>0</v>
      </c>
      <c r="J31" s="37">
        <f t="shared" si="16"/>
        <v>0</v>
      </c>
      <c r="T31" s="30"/>
      <c r="U31" s="32">
        <f t="shared" si="2"/>
        <v>0</v>
      </c>
      <c r="V31" s="32">
        <f t="shared" si="3"/>
        <v>0</v>
      </c>
      <c r="W31" s="32">
        <f t="shared" si="4"/>
        <v>0</v>
      </c>
      <c r="X31" s="32">
        <f t="shared" si="5"/>
        <v>0</v>
      </c>
      <c r="Y31" s="32">
        <f t="shared" si="6"/>
        <v>0</v>
      </c>
      <c r="Z31" s="32">
        <f t="shared" si="0"/>
        <v>0</v>
      </c>
      <c r="AA31" s="32">
        <f t="shared" si="1"/>
        <v>0</v>
      </c>
      <c r="AB31" s="32">
        <f t="shared" si="7"/>
        <v>0</v>
      </c>
      <c r="AC31" s="32">
        <f t="shared" si="8"/>
        <v>0</v>
      </c>
      <c r="AD31" s="32">
        <f t="shared" si="9"/>
        <v>0</v>
      </c>
      <c r="AE31" s="30">
        <f t="shared" si="10"/>
        <v>0</v>
      </c>
      <c r="AF31" s="30">
        <f t="shared" si="11"/>
        <v>0</v>
      </c>
      <c r="AG31" s="30">
        <f t="shared" si="12"/>
        <v>0</v>
      </c>
      <c r="AH31" s="30">
        <f t="shared" si="12"/>
        <v>0</v>
      </c>
    </row>
    <row r="32" spans="1:34" ht="20.100000000000001" customHeight="1" x14ac:dyDescent="0.4">
      <c r="A32" s="45"/>
      <c r="B32" s="45"/>
      <c r="C32" s="45"/>
      <c r="D32" s="45"/>
      <c r="E32" s="45"/>
      <c r="F32" s="45"/>
      <c r="G32" s="46"/>
      <c r="H32" s="37">
        <f>IF(AND(A32&lt;&gt;"",B32&lt;&gt;"",C32&lt;&gt;"",D32&lt;&gt;"",E32&lt;&gt;"",F32&lt;&gt;"",G32&lt;&gt;""),VLOOKUP(F32,通所介護費!$A$20:$B$24,2,0),0)</f>
        <v>0</v>
      </c>
      <c r="I32" s="37">
        <f t="shared" si="15"/>
        <v>0</v>
      </c>
      <c r="J32" s="37">
        <f t="shared" si="16"/>
        <v>0</v>
      </c>
      <c r="T32" s="30"/>
      <c r="U32" s="32">
        <f t="shared" si="2"/>
        <v>0</v>
      </c>
      <c r="V32" s="32">
        <f t="shared" si="3"/>
        <v>0</v>
      </c>
      <c r="W32" s="32">
        <f t="shared" si="4"/>
        <v>0</v>
      </c>
      <c r="X32" s="32">
        <f t="shared" si="5"/>
        <v>0</v>
      </c>
      <c r="Y32" s="32">
        <f t="shared" si="6"/>
        <v>0</v>
      </c>
      <c r="Z32" s="32">
        <f t="shared" si="0"/>
        <v>0</v>
      </c>
      <c r="AA32" s="32">
        <f t="shared" si="1"/>
        <v>0</v>
      </c>
      <c r="AB32" s="32">
        <f t="shared" si="7"/>
        <v>0</v>
      </c>
      <c r="AC32" s="32">
        <f t="shared" si="8"/>
        <v>0</v>
      </c>
      <c r="AD32" s="32">
        <f t="shared" si="9"/>
        <v>0</v>
      </c>
      <c r="AE32" s="30">
        <f t="shared" si="10"/>
        <v>0</v>
      </c>
      <c r="AF32" s="30">
        <f t="shared" si="11"/>
        <v>0</v>
      </c>
      <c r="AG32" s="30">
        <f t="shared" si="12"/>
        <v>0</v>
      </c>
      <c r="AH32" s="30">
        <f t="shared" si="12"/>
        <v>0</v>
      </c>
    </row>
    <row r="33" spans="1:34" ht="20.100000000000001" customHeight="1" x14ac:dyDescent="0.4">
      <c r="A33" s="45"/>
      <c r="B33" s="45"/>
      <c r="C33" s="45"/>
      <c r="D33" s="45"/>
      <c r="E33" s="45"/>
      <c r="F33" s="45"/>
      <c r="G33" s="46"/>
      <c r="H33" s="37">
        <f>IF(AND(A33&lt;&gt;"",B33&lt;&gt;"",C33&lt;&gt;"",D33&lt;&gt;"",E33&lt;&gt;"",F33&lt;&gt;"",G33&lt;&gt;""),VLOOKUP(F33,通所介護費!$A$20:$B$24,2,0),0)</f>
        <v>0</v>
      </c>
      <c r="I33" s="37">
        <f t="shared" si="15"/>
        <v>0</v>
      </c>
      <c r="J33" s="37">
        <f t="shared" si="16"/>
        <v>0</v>
      </c>
      <c r="T33" s="30"/>
      <c r="U33" s="32">
        <f t="shared" si="2"/>
        <v>0</v>
      </c>
      <c r="V33" s="32">
        <f t="shared" si="3"/>
        <v>0</v>
      </c>
      <c r="W33" s="32">
        <f t="shared" si="4"/>
        <v>0</v>
      </c>
      <c r="X33" s="32">
        <f t="shared" si="5"/>
        <v>0</v>
      </c>
      <c r="Y33" s="32">
        <f t="shared" si="6"/>
        <v>0</v>
      </c>
      <c r="Z33" s="32">
        <f t="shared" si="0"/>
        <v>0</v>
      </c>
      <c r="AA33" s="32">
        <f t="shared" si="1"/>
        <v>0</v>
      </c>
      <c r="AB33" s="32">
        <f t="shared" si="7"/>
        <v>0</v>
      </c>
      <c r="AC33" s="32">
        <f t="shared" si="8"/>
        <v>0</v>
      </c>
      <c r="AD33" s="32">
        <f t="shared" si="9"/>
        <v>0</v>
      </c>
      <c r="AE33" s="30">
        <f t="shared" si="10"/>
        <v>0</v>
      </c>
      <c r="AF33" s="30">
        <f t="shared" si="11"/>
        <v>0</v>
      </c>
      <c r="AG33" s="30">
        <f t="shared" si="12"/>
        <v>0</v>
      </c>
      <c r="AH33" s="30">
        <f t="shared" si="12"/>
        <v>0</v>
      </c>
    </row>
    <row r="34" spans="1:34" ht="20.100000000000001" customHeight="1" x14ac:dyDescent="0.4">
      <c r="A34" s="45"/>
      <c r="B34" s="45"/>
      <c r="C34" s="45"/>
      <c r="D34" s="45"/>
      <c r="E34" s="45"/>
      <c r="F34" s="45"/>
      <c r="G34" s="46"/>
      <c r="H34" s="37">
        <f>IF(AND(A34&lt;&gt;"",B34&lt;&gt;"",C34&lt;&gt;"",D34&lt;&gt;"",E34&lt;&gt;"",F34&lt;&gt;"",G34&lt;&gt;""),VLOOKUP(F34,通所介護費!$A$20:$B$24,2,0),0)</f>
        <v>0</v>
      </c>
      <c r="I34" s="37">
        <f t="shared" si="15"/>
        <v>0</v>
      </c>
      <c r="J34" s="37">
        <f t="shared" si="16"/>
        <v>0</v>
      </c>
      <c r="T34" s="30"/>
      <c r="U34" s="32">
        <f t="shared" si="2"/>
        <v>0</v>
      </c>
      <c r="V34" s="32">
        <f t="shared" si="3"/>
        <v>0</v>
      </c>
      <c r="W34" s="32">
        <f t="shared" si="4"/>
        <v>0</v>
      </c>
      <c r="X34" s="32">
        <f t="shared" si="5"/>
        <v>0</v>
      </c>
      <c r="Y34" s="32">
        <f t="shared" si="6"/>
        <v>0</v>
      </c>
      <c r="Z34" s="32">
        <f t="shared" si="0"/>
        <v>0</v>
      </c>
      <c r="AA34" s="32">
        <f t="shared" si="1"/>
        <v>0</v>
      </c>
      <c r="AB34" s="32">
        <f t="shared" si="7"/>
        <v>0</v>
      </c>
      <c r="AC34" s="32">
        <f t="shared" si="8"/>
        <v>0</v>
      </c>
      <c r="AD34" s="32">
        <f t="shared" si="9"/>
        <v>0</v>
      </c>
      <c r="AE34" s="30">
        <f t="shared" si="10"/>
        <v>0</v>
      </c>
      <c r="AF34" s="30">
        <f t="shared" si="11"/>
        <v>0</v>
      </c>
      <c r="AG34" s="30">
        <f t="shared" si="12"/>
        <v>0</v>
      </c>
      <c r="AH34" s="30">
        <f t="shared" si="12"/>
        <v>0</v>
      </c>
    </row>
    <row r="35" spans="1:34" ht="20.100000000000001" customHeight="1" x14ac:dyDescent="0.4">
      <c r="A35" s="45"/>
      <c r="B35" s="45"/>
      <c r="C35" s="45"/>
      <c r="D35" s="45"/>
      <c r="E35" s="45"/>
      <c r="F35" s="45"/>
      <c r="G35" s="46"/>
      <c r="H35" s="37">
        <f>IF(AND(A35&lt;&gt;"",B35&lt;&gt;"",C35&lt;&gt;"",D35&lt;&gt;"",E35&lt;&gt;"",F35&lt;&gt;"",G35&lt;&gt;""),VLOOKUP(F35,通所介護費!$A$20:$B$24,2,0),0)</f>
        <v>0</v>
      </c>
      <c r="I35" s="37">
        <f t="shared" si="15"/>
        <v>0</v>
      </c>
      <c r="J35" s="37">
        <f t="shared" si="16"/>
        <v>0</v>
      </c>
      <c r="T35" s="30"/>
      <c r="U35" s="32">
        <f t="shared" si="2"/>
        <v>0</v>
      </c>
      <c r="V35" s="32">
        <f t="shared" si="3"/>
        <v>0</v>
      </c>
      <c r="W35" s="32">
        <f t="shared" si="4"/>
        <v>0</v>
      </c>
      <c r="X35" s="32">
        <f t="shared" si="5"/>
        <v>0</v>
      </c>
      <c r="Y35" s="32">
        <f t="shared" si="6"/>
        <v>0</v>
      </c>
      <c r="Z35" s="32">
        <f t="shared" si="0"/>
        <v>0</v>
      </c>
      <c r="AA35" s="32">
        <f t="shared" si="1"/>
        <v>0</v>
      </c>
      <c r="AB35" s="32">
        <f t="shared" si="7"/>
        <v>0</v>
      </c>
      <c r="AC35" s="32">
        <f t="shared" si="8"/>
        <v>0</v>
      </c>
      <c r="AD35" s="32">
        <f t="shared" si="9"/>
        <v>0</v>
      </c>
      <c r="AE35" s="30">
        <f t="shared" si="10"/>
        <v>0</v>
      </c>
      <c r="AF35" s="30">
        <f t="shared" si="11"/>
        <v>0</v>
      </c>
      <c r="AG35" s="30">
        <f t="shared" si="12"/>
        <v>0</v>
      </c>
      <c r="AH35" s="30">
        <f t="shared" si="12"/>
        <v>0</v>
      </c>
    </row>
    <row r="36" spans="1:34" ht="20.100000000000001" customHeight="1" x14ac:dyDescent="0.4">
      <c r="A36" s="45"/>
      <c r="B36" s="45"/>
      <c r="C36" s="45"/>
      <c r="D36" s="45"/>
      <c r="E36" s="45"/>
      <c r="F36" s="45"/>
      <c r="G36" s="46"/>
      <c r="H36" s="37">
        <f>IF(AND(A36&lt;&gt;"",B36&lt;&gt;"",C36&lt;&gt;"",D36&lt;&gt;"",E36&lt;&gt;"",F36&lt;&gt;"",G36&lt;&gt;""),VLOOKUP(F36,通所介護費!$A$20:$B$24,2,0),0)</f>
        <v>0</v>
      </c>
      <c r="I36" s="37">
        <f t="shared" si="15"/>
        <v>0</v>
      </c>
      <c r="J36" s="37">
        <f t="shared" si="16"/>
        <v>0</v>
      </c>
      <c r="T36" s="30"/>
      <c r="U36" s="32">
        <f t="shared" si="2"/>
        <v>0</v>
      </c>
      <c r="V36" s="32">
        <f t="shared" si="3"/>
        <v>0</v>
      </c>
      <c r="W36" s="32">
        <f t="shared" si="4"/>
        <v>0</v>
      </c>
      <c r="X36" s="32">
        <f t="shared" si="5"/>
        <v>0</v>
      </c>
      <c r="Y36" s="32">
        <f t="shared" si="6"/>
        <v>0</v>
      </c>
      <c r="Z36" s="32">
        <f t="shared" si="0"/>
        <v>0</v>
      </c>
      <c r="AA36" s="32">
        <f t="shared" si="1"/>
        <v>0</v>
      </c>
      <c r="AB36" s="32">
        <f t="shared" si="7"/>
        <v>0</v>
      </c>
      <c r="AC36" s="32">
        <f t="shared" si="8"/>
        <v>0</v>
      </c>
      <c r="AD36" s="32">
        <f t="shared" si="9"/>
        <v>0</v>
      </c>
      <c r="AE36" s="30">
        <f t="shared" si="10"/>
        <v>0</v>
      </c>
      <c r="AF36" s="30">
        <f t="shared" si="11"/>
        <v>0</v>
      </c>
      <c r="AG36" s="30">
        <f t="shared" si="12"/>
        <v>0</v>
      </c>
      <c r="AH36" s="30">
        <f t="shared" si="12"/>
        <v>0</v>
      </c>
    </row>
    <row r="37" spans="1:34" ht="20.100000000000001" customHeight="1" x14ac:dyDescent="0.4">
      <c r="A37" s="45"/>
      <c r="B37" s="45"/>
      <c r="C37" s="45"/>
      <c r="D37" s="45"/>
      <c r="E37" s="45"/>
      <c r="F37" s="45"/>
      <c r="G37" s="46"/>
      <c r="H37" s="37">
        <f>IF(AND(A37&lt;&gt;"",B37&lt;&gt;"",C37&lt;&gt;"",D37&lt;&gt;"",E37&lt;&gt;"",F37&lt;&gt;"",G37&lt;&gt;""),VLOOKUP(F37,通所介護費!$A$20:$B$24,2,0),0)</f>
        <v>0</v>
      </c>
      <c r="I37" s="37">
        <f t="shared" si="15"/>
        <v>0</v>
      </c>
      <c r="J37" s="37">
        <f t="shared" si="16"/>
        <v>0</v>
      </c>
      <c r="T37" s="30"/>
      <c r="U37" s="32">
        <f t="shared" si="2"/>
        <v>0</v>
      </c>
      <c r="V37" s="32">
        <f t="shared" si="3"/>
        <v>0</v>
      </c>
      <c r="W37" s="32">
        <f t="shared" si="4"/>
        <v>0</v>
      </c>
      <c r="X37" s="32">
        <f t="shared" si="5"/>
        <v>0</v>
      </c>
      <c r="Y37" s="32">
        <f t="shared" si="6"/>
        <v>0</v>
      </c>
      <c r="Z37" s="32">
        <f t="shared" si="0"/>
        <v>0</v>
      </c>
      <c r="AA37" s="32">
        <f t="shared" si="1"/>
        <v>0</v>
      </c>
      <c r="AB37" s="32">
        <f t="shared" si="7"/>
        <v>0</v>
      </c>
      <c r="AC37" s="32">
        <f t="shared" si="8"/>
        <v>0</v>
      </c>
      <c r="AD37" s="32">
        <f t="shared" si="9"/>
        <v>0</v>
      </c>
      <c r="AE37" s="30">
        <f t="shared" si="10"/>
        <v>0</v>
      </c>
      <c r="AF37" s="30">
        <f t="shared" si="11"/>
        <v>0</v>
      </c>
      <c r="AG37" s="30">
        <f t="shared" si="12"/>
        <v>0</v>
      </c>
      <c r="AH37" s="30">
        <f t="shared" si="12"/>
        <v>0</v>
      </c>
    </row>
    <row r="38" spans="1:34" ht="20.100000000000001" customHeight="1" x14ac:dyDescent="0.4">
      <c r="A38" s="45"/>
      <c r="B38" s="45"/>
      <c r="C38" s="45"/>
      <c r="D38" s="45"/>
      <c r="E38" s="45"/>
      <c r="F38" s="45"/>
      <c r="G38" s="46"/>
      <c r="H38" s="37">
        <f>IF(AND(A38&lt;&gt;"",B38&lt;&gt;"",C38&lt;&gt;"",D38&lt;&gt;"",E38&lt;&gt;"",F38&lt;&gt;"",G38&lt;&gt;""),VLOOKUP(F38,通所介護費!$A$20:$B$24,2,0),0)</f>
        <v>0</v>
      </c>
      <c r="I38" s="37">
        <f t="shared" si="15"/>
        <v>0</v>
      </c>
      <c r="J38" s="37">
        <f t="shared" si="16"/>
        <v>0</v>
      </c>
      <c r="T38" s="30"/>
      <c r="U38" s="32">
        <f t="shared" si="2"/>
        <v>0</v>
      </c>
      <c r="V38" s="32">
        <f t="shared" si="3"/>
        <v>0</v>
      </c>
      <c r="W38" s="32">
        <f t="shared" si="4"/>
        <v>0</v>
      </c>
      <c r="X38" s="32">
        <f t="shared" si="5"/>
        <v>0</v>
      </c>
      <c r="Y38" s="32">
        <f t="shared" si="6"/>
        <v>0</v>
      </c>
      <c r="Z38" s="32">
        <f t="shared" si="0"/>
        <v>0</v>
      </c>
      <c r="AA38" s="32">
        <f t="shared" si="1"/>
        <v>0</v>
      </c>
      <c r="AB38" s="32">
        <f t="shared" si="7"/>
        <v>0</v>
      </c>
      <c r="AC38" s="32">
        <f t="shared" si="8"/>
        <v>0</v>
      </c>
      <c r="AD38" s="32">
        <f t="shared" si="9"/>
        <v>0</v>
      </c>
      <c r="AE38" s="30">
        <f t="shared" si="10"/>
        <v>0</v>
      </c>
      <c r="AF38" s="30">
        <f t="shared" si="11"/>
        <v>0</v>
      </c>
      <c r="AG38" s="30">
        <f t="shared" si="12"/>
        <v>0</v>
      </c>
      <c r="AH38" s="30">
        <f t="shared" si="12"/>
        <v>0</v>
      </c>
    </row>
    <row r="39" spans="1:34" ht="20.100000000000001" customHeight="1" x14ac:dyDescent="0.4">
      <c r="A39" s="45"/>
      <c r="B39" s="45"/>
      <c r="C39" s="45"/>
      <c r="D39" s="45"/>
      <c r="E39" s="45"/>
      <c r="F39" s="45"/>
      <c r="G39" s="46"/>
      <c r="H39" s="37">
        <f>IF(AND(A39&lt;&gt;"",B39&lt;&gt;"",C39&lt;&gt;"",D39&lt;&gt;"",E39&lt;&gt;"",F39&lt;&gt;"",G39&lt;&gt;""),VLOOKUP(F39,通所介護費!$A$20:$B$24,2,0),0)</f>
        <v>0</v>
      </c>
      <c r="I39" s="37">
        <f t="shared" si="15"/>
        <v>0</v>
      </c>
      <c r="J39" s="37">
        <f t="shared" si="16"/>
        <v>0</v>
      </c>
      <c r="T39" s="30"/>
      <c r="U39" s="32">
        <f t="shared" si="2"/>
        <v>0</v>
      </c>
      <c r="V39" s="32">
        <f t="shared" si="3"/>
        <v>0</v>
      </c>
      <c r="W39" s="32">
        <f t="shared" si="4"/>
        <v>0</v>
      </c>
      <c r="X39" s="32">
        <f t="shared" si="5"/>
        <v>0</v>
      </c>
      <c r="Y39" s="32">
        <f t="shared" si="6"/>
        <v>0</v>
      </c>
      <c r="Z39" s="32">
        <f t="shared" si="0"/>
        <v>0</v>
      </c>
      <c r="AA39" s="32">
        <f t="shared" si="1"/>
        <v>0</v>
      </c>
      <c r="AB39" s="32">
        <f t="shared" si="7"/>
        <v>0</v>
      </c>
      <c r="AC39" s="32">
        <f t="shared" si="8"/>
        <v>0</v>
      </c>
      <c r="AD39" s="32">
        <f t="shared" si="9"/>
        <v>0</v>
      </c>
      <c r="AE39" s="30">
        <f t="shared" si="10"/>
        <v>0</v>
      </c>
      <c r="AF39" s="30">
        <f t="shared" si="11"/>
        <v>0</v>
      </c>
      <c r="AG39" s="30">
        <f t="shared" si="12"/>
        <v>0</v>
      </c>
      <c r="AH39" s="30">
        <f t="shared" si="12"/>
        <v>0</v>
      </c>
    </row>
    <row r="40" spans="1:34" ht="20.100000000000001" customHeight="1" x14ac:dyDescent="0.4">
      <c r="A40" s="45"/>
      <c r="B40" s="45"/>
      <c r="C40" s="45"/>
      <c r="D40" s="45"/>
      <c r="E40" s="45"/>
      <c r="F40" s="45"/>
      <c r="G40" s="46"/>
      <c r="H40" s="37">
        <f>IF(AND(A40&lt;&gt;"",B40&lt;&gt;"",C40&lt;&gt;"",D40&lt;&gt;"",E40&lt;&gt;"",F40&lt;&gt;"",G40&lt;&gt;""),VLOOKUP(F40,通所介護費!$A$20:$B$24,2,0),0)</f>
        <v>0</v>
      </c>
      <c r="I40" s="37">
        <f t="shared" si="15"/>
        <v>0</v>
      </c>
      <c r="J40" s="37">
        <f t="shared" si="16"/>
        <v>0</v>
      </c>
      <c r="T40" s="30"/>
      <c r="U40" s="32">
        <f t="shared" si="2"/>
        <v>0</v>
      </c>
      <c r="V40" s="32">
        <f t="shared" si="3"/>
        <v>0</v>
      </c>
      <c r="W40" s="32">
        <f t="shared" si="4"/>
        <v>0</v>
      </c>
      <c r="X40" s="32">
        <f t="shared" si="5"/>
        <v>0</v>
      </c>
      <c r="Y40" s="32">
        <f t="shared" si="6"/>
        <v>0</v>
      </c>
      <c r="Z40" s="32">
        <f t="shared" si="0"/>
        <v>0</v>
      </c>
      <c r="AA40" s="32">
        <f t="shared" si="1"/>
        <v>0</v>
      </c>
      <c r="AB40" s="32">
        <f t="shared" si="7"/>
        <v>0</v>
      </c>
      <c r="AC40" s="32">
        <f t="shared" si="8"/>
        <v>0</v>
      </c>
      <c r="AD40" s="32">
        <f t="shared" si="9"/>
        <v>0</v>
      </c>
      <c r="AE40" s="30">
        <f t="shared" si="10"/>
        <v>0</v>
      </c>
      <c r="AF40" s="30">
        <f t="shared" si="11"/>
        <v>0</v>
      </c>
      <c r="AG40" s="30">
        <f t="shared" si="12"/>
        <v>0</v>
      </c>
      <c r="AH40" s="30">
        <f t="shared" si="12"/>
        <v>0</v>
      </c>
    </row>
    <row r="41" spans="1:34" ht="20.100000000000001" customHeight="1" x14ac:dyDescent="0.4">
      <c r="A41" s="45"/>
      <c r="B41" s="45"/>
      <c r="C41" s="45"/>
      <c r="D41" s="45"/>
      <c r="E41" s="45"/>
      <c r="F41" s="45"/>
      <c r="G41" s="46"/>
      <c r="H41" s="37">
        <f>IF(AND(A41&lt;&gt;"",B41&lt;&gt;"",C41&lt;&gt;"",D41&lt;&gt;"",E41&lt;&gt;"",F41&lt;&gt;"",G41&lt;&gt;""),VLOOKUP(F41,通所介護費!$A$20:$B$24,2,0),0)</f>
        <v>0</v>
      </c>
      <c r="I41" s="37">
        <f t="shared" si="15"/>
        <v>0</v>
      </c>
      <c r="J41" s="37">
        <f t="shared" si="16"/>
        <v>0</v>
      </c>
      <c r="T41" s="30"/>
      <c r="U41" s="32">
        <f t="shared" si="2"/>
        <v>0</v>
      </c>
      <c r="V41" s="32">
        <f t="shared" si="3"/>
        <v>0</v>
      </c>
      <c r="W41" s="32">
        <f t="shared" si="4"/>
        <v>0</v>
      </c>
      <c r="X41" s="32">
        <f t="shared" si="5"/>
        <v>0</v>
      </c>
      <c r="Y41" s="32">
        <f t="shared" si="6"/>
        <v>0</v>
      </c>
      <c r="Z41" s="32">
        <f t="shared" si="0"/>
        <v>0</v>
      </c>
      <c r="AA41" s="32">
        <f t="shared" si="1"/>
        <v>0</v>
      </c>
      <c r="AB41" s="32">
        <f t="shared" si="7"/>
        <v>0</v>
      </c>
      <c r="AC41" s="32">
        <f t="shared" si="8"/>
        <v>0</v>
      </c>
      <c r="AD41" s="32">
        <f t="shared" si="9"/>
        <v>0</v>
      </c>
      <c r="AE41" s="30">
        <f t="shared" si="10"/>
        <v>0</v>
      </c>
      <c r="AF41" s="30">
        <f t="shared" si="11"/>
        <v>0</v>
      </c>
      <c r="AG41" s="30">
        <f t="shared" si="12"/>
        <v>0</v>
      </c>
      <c r="AH41" s="30">
        <f t="shared" si="12"/>
        <v>0</v>
      </c>
    </row>
    <row r="42" spans="1:34" ht="20.100000000000001" customHeight="1" x14ac:dyDescent="0.4">
      <c r="A42" s="45"/>
      <c r="B42" s="45"/>
      <c r="C42" s="45"/>
      <c r="D42" s="45"/>
      <c r="E42" s="45"/>
      <c r="F42" s="45"/>
      <c r="G42" s="46"/>
      <c r="H42" s="37">
        <f>IF(AND(A42&lt;&gt;"",B42&lt;&gt;"",C42&lt;&gt;"",D42&lt;&gt;"",E42&lt;&gt;"",F42&lt;&gt;"",G42&lt;&gt;""),VLOOKUP(F42,通所介護費!$A$20:$B$24,2,0),0)</f>
        <v>0</v>
      </c>
      <c r="I42" s="37">
        <f t="shared" si="15"/>
        <v>0</v>
      </c>
      <c r="J42" s="37">
        <f t="shared" si="16"/>
        <v>0</v>
      </c>
      <c r="T42" s="30"/>
      <c r="U42" s="32">
        <f t="shared" si="2"/>
        <v>0</v>
      </c>
      <c r="V42" s="32">
        <f t="shared" si="3"/>
        <v>0</v>
      </c>
      <c r="W42" s="32">
        <f t="shared" si="4"/>
        <v>0</v>
      </c>
      <c r="X42" s="32">
        <f t="shared" si="5"/>
        <v>0</v>
      </c>
      <c r="Y42" s="32">
        <f t="shared" si="6"/>
        <v>0</v>
      </c>
      <c r="Z42" s="32">
        <f t="shared" si="0"/>
        <v>0</v>
      </c>
      <c r="AA42" s="32">
        <f t="shared" si="1"/>
        <v>0</v>
      </c>
      <c r="AB42" s="32">
        <f t="shared" si="7"/>
        <v>0</v>
      </c>
      <c r="AC42" s="32">
        <f t="shared" si="8"/>
        <v>0</v>
      </c>
      <c r="AD42" s="32">
        <f t="shared" si="9"/>
        <v>0</v>
      </c>
      <c r="AE42" s="30">
        <f t="shared" si="10"/>
        <v>0</v>
      </c>
      <c r="AF42" s="30">
        <f t="shared" si="11"/>
        <v>0</v>
      </c>
      <c r="AG42" s="30">
        <f t="shared" si="12"/>
        <v>0</v>
      </c>
      <c r="AH42" s="30">
        <f t="shared" si="12"/>
        <v>0</v>
      </c>
    </row>
    <row r="43" spans="1:34" ht="20.100000000000001" customHeight="1" x14ac:dyDescent="0.4">
      <c r="A43" s="45"/>
      <c r="B43" s="45"/>
      <c r="C43" s="45"/>
      <c r="D43" s="45"/>
      <c r="E43" s="45"/>
      <c r="F43" s="45"/>
      <c r="G43" s="46"/>
      <c r="H43" s="37">
        <f>IF(AND(A43&lt;&gt;"",B43&lt;&gt;"",C43&lt;&gt;"",D43&lt;&gt;"",E43&lt;&gt;"",F43&lt;&gt;"",G43&lt;&gt;""),VLOOKUP(F43,通所介護費!$A$20:$B$24,2,0),0)</f>
        <v>0</v>
      </c>
      <c r="I43" s="37">
        <f t="shared" si="15"/>
        <v>0</v>
      </c>
      <c r="J43" s="37">
        <f t="shared" si="16"/>
        <v>0</v>
      </c>
      <c r="T43" s="30"/>
      <c r="U43" s="32">
        <f t="shared" si="2"/>
        <v>0</v>
      </c>
      <c r="V43" s="32">
        <f t="shared" si="3"/>
        <v>0</v>
      </c>
      <c r="W43" s="32">
        <f t="shared" si="4"/>
        <v>0</v>
      </c>
      <c r="X43" s="32">
        <f t="shared" si="5"/>
        <v>0</v>
      </c>
      <c r="Y43" s="32">
        <f t="shared" si="6"/>
        <v>0</v>
      </c>
      <c r="Z43" s="32">
        <f t="shared" si="0"/>
        <v>0</v>
      </c>
      <c r="AA43" s="32">
        <f t="shared" si="1"/>
        <v>0</v>
      </c>
      <c r="AB43" s="32">
        <f t="shared" si="7"/>
        <v>0</v>
      </c>
      <c r="AC43" s="32">
        <f t="shared" si="8"/>
        <v>0</v>
      </c>
      <c r="AD43" s="32">
        <f t="shared" si="9"/>
        <v>0</v>
      </c>
      <c r="AE43" s="30">
        <f t="shared" si="10"/>
        <v>0</v>
      </c>
      <c r="AF43" s="30">
        <f t="shared" si="11"/>
        <v>0</v>
      </c>
      <c r="AG43" s="30">
        <f t="shared" si="12"/>
        <v>0</v>
      </c>
      <c r="AH43" s="30">
        <f t="shared" si="12"/>
        <v>0</v>
      </c>
    </row>
    <row r="44" spans="1:34" ht="20.100000000000001" customHeight="1" x14ac:dyDescent="0.4">
      <c r="A44" s="45"/>
      <c r="B44" s="45"/>
      <c r="C44" s="45"/>
      <c r="D44" s="45"/>
      <c r="E44" s="45"/>
      <c r="F44" s="45"/>
      <c r="G44" s="46"/>
      <c r="H44" s="37">
        <f>IF(AND(A44&lt;&gt;"",B44&lt;&gt;"",C44&lt;&gt;"",D44&lt;&gt;"",E44&lt;&gt;"",F44&lt;&gt;"",G44&lt;&gt;""),VLOOKUP(F44,通所介護費!$A$20:$B$24,2,0),0)</f>
        <v>0</v>
      </c>
      <c r="I44" s="37">
        <f t="shared" si="15"/>
        <v>0</v>
      </c>
      <c r="J44" s="37">
        <f t="shared" si="16"/>
        <v>0</v>
      </c>
      <c r="T44" s="30"/>
      <c r="U44" s="32">
        <f t="shared" si="2"/>
        <v>0</v>
      </c>
      <c r="V44" s="32">
        <f t="shared" si="3"/>
        <v>0</v>
      </c>
      <c r="W44" s="32">
        <f t="shared" si="4"/>
        <v>0</v>
      </c>
      <c r="X44" s="32">
        <f t="shared" si="5"/>
        <v>0</v>
      </c>
      <c r="Y44" s="32">
        <f t="shared" si="6"/>
        <v>0</v>
      </c>
      <c r="Z44" s="32">
        <f t="shared" si="0"/>
        <v>0</v>
      </c>
      <c r="AA44" s="32">
        <f t="shared" si="1"/>
        <v>0</v>
      </c>
      <c r="AB44" s="32">
        <f t="shared" si="7"/>
        <v>0</v>
      </c>
      <c r="AC44" s="32">
        <f t="shared" si="8"/>
        <v>0</v>
      </c>
      <c r="AD44" s="32">
        <f t="shared" si="9"/>
        <v>0</v>
      </c>
      <c r="AE44" s="30">
        <f t="shared" si="10"/>
        <v>0</v>
      </c>
      <c r="AF44" s="30">
        <f t="shared" si="11"/>
        <v>0</v>
      </c>
      <c r="AG44" s="30">
        <f t="shared" si="12"/>
        <v>0</v>
      </c>
      <c r="AH44" s="30">
        <f t="shared" si="12"/>
        <v>0</v>
      </c>
    </row>
    <row r="45" spans="1:34" ht="20.100000000000001" customHeight="1" x14ac:dyDescent="0.4">
      <c r="A45" s="45"/>
      <c r="B45" s="45"/>
      <c r="C45" s="45"/>
      <c r="D45" s="45"/>
      <c r="E45" s="45"/>
      <c r="F45" s="45"/>
      <c r="G45" s="46"/>
      <c r="H45" s="37">
        <f>IF(AND(A45&lt;&gt;"",B45&lt;&gt;"",C45&lt;&gt;"",D45&lt;&gt;"",E45&lt;&gt;"",F45&lt;&gt;"",G45&lt;&gt;""),VLOOKUP(F45,通所介護費!$A$20:$B$24,2,0),0)</f>
        <v>0</v>
      </c>
      <c r="I45" s="37">
        <f t="shared" si="15"/>
        <v>0</v>
      </c>
      <c r="J45" s="37">
        <f t="shared" si="16"/>
        <v>0</v>
      </c>
      <c r="T45" s="30"/>
      <c r="U45" s="32">
        <f t="shared" si="2"/>
        <v>0</v>
      </c>
      <c r="V45" s="32">
        <f t="shared" si="3"/>
        <v>0</v>
      </c>
      <c r="W45" s="32">
        <f t="shared" si="4"/>
        <v>0</v>
      </c>
      <c r="X45" s="32">
        <f t="shared" si="5"/>
        <v>0</v>
      </c>
      <c r="Y45" s="32">
        <f t="shared" si="6"/>
        <v>0</v>
      </c>
      <c r="Z45" s="32">
        <f t="shared" si="0"/>
        <v>0</v>
      </c>
      <c r="AA45" s="32">
        <f t="shared" si="1"/>
        <v>0</v>
      </c>
      <c r="AB45" s="32">
        <f t="shared" si="7"/>
        <v>0</v>
      </c>
      <c r="AC45" s="32">
        <f t="shared" si="8"/>
        <v>0</v>
      </c>
      <c r="AD45" s="32">
        <f t="shared" si="9"/>
        <v>0</v>
      </c>
      <c r="AE45" s="30">
        <f t="shared" si="10"/>
        <v>0</v>
      </c>
      <c r="AF45" s="30">
        <f t="shared" si="11"/>
        <v>0</v>
      </c>
      <c r="AG45" s="30">
        <f t="shared" si="12"/>
        <v>0</v>
      </c>
      <c r="AH45" s="30">
        <f t="shared" si="12"/>
        <v>0</v>
      </c>
    </row>
    <row r="46" spans="1:34" ht="20.100000000000001" customHeight="1" x14ac:dyDescent="0.4">
      <c r="A46" s="45"/>
      <c r="B46" s="45"/>
      <c r="C46" s="45"/>
      <c r="D46" s="45"/>
      <c r="E46" s="45"/>
      <c r="F46" s="45"/>
      <c r="G46" s="46"/>
      <c r="H46" s="37">
        <f>IF(AND(A46&lt;&gt;"",B46&lt;&gt;"",C46&lt;&gt;"",D46&lt;&gt;"",E46&lt;&gt;"",F46&lt;&gt;"",G46&lt;&gt;""),VLOOKUP(F46,通所介護費!$A$20:$B$24,2,0),0)</f>
        <v>0</v>
      </c>
      <c r="I46" s="37">
        <f t="shared" si="15"/>
        <v>0</v>
      </c>
      <c r="J46" s="37">
        <f t="shared" si="16"/>
        <v>0</v>
      </c>
      <c r="AG46" s="28">
        <f>SUM(AG3:AG45)</f>
        <v>0</v>
      </c>
      <c r="AH46" s="28">
        <f>SUM(AH3:AH45)</f>
        <v>0</v>
      </c>
    </row>
    <row r="47" spans="1:34" ht="20.100000000000001" customHeight="1" x14ac:dyDescent="0.4">
      <c r="A47" s="45"/>
      <c r="B47" s="45"/>
      <c r="C47" s="45"/>
      <c r="D47" s="45"/>
      <c r="E47" s="45"/>
      <c r="F47" s="45"/>
      <c r="G47" s="46"/>
      <c r="H47" s="37">
        <f>IF(AND(A47&lt;&gt;"",B47&lt;&gt;"",C47&lt;&gt;"",D47&lt;&gt;"",E47&lt;&gt;"",F47&lt;&gt;"",G47&lt;&gt;""),VLOOKUP(F47,通所介護費!$A$20:$B$24,2,0),0)</f>
        <v>0</v>
      </c>
      <c r="I47" s="37">
        <f t="shared" si="15"/>
        <v>0</v>
      </c>
      <c r="J47" s="37">
        <f t="shared" si="16"/>
        <v>0</v>
      </c>
    </row>
    <row r="48" spans="1:34" ht="20.100000000000001" customHeight="1" x14ac:dyDescent="0.4">
      <c r="A48" s="45"/>
      <c r="B48" s="45"/>
      <c r="C48" s="45"/>
      <c r="D48" s="45"/>
      <c r="E48" s="45"/>
      <c r="F48" s="45"/>
      <c r="G48" s="46"/>
      <c r="H48" s="37">
        <f>IF(AND(A48&lt;&gt;"",B48&lt;&gt;"",C48&lt;&gt;"",D48&lt;&gt;"",E48&lt;&gt;"",F48&lt;&gt;"",G48&lt;&gt;""),VLOOKUP(F48,通所介護費!$A$20:$B$24,2,0),0)</f>
        <v>0</v>
      </c>
      <c r="I48" s="37">
        <f t="shared" si="15"/>
        <v>0</v>
      </c>
      <c r="J48" s="37">
        <f t="shared" si="16"/>
        <v>0</v>
      </c>
    </row>
    <row r="49" spans="1:35" ht="20.100000000000001" customHeight="1" x14ac:dyDescent="0.4">
      <c r="A49" s="45"/>
      <c r="B49" s="45"/>
      <c r="C49" s="45"/>
      <c r="D49" s="45"/>
      <c r="E49" s="45"/>
      <c r="F49" s="45"/>
      <c r="G49" s="46"/>
      <c r="H49" s="37">
        <f>IF(AND(A49&lt;&gt;"",B49&lt;&gt;"",C49&lt;&gt;"",D49&lt;&gt;"",E49&lt;&gt;"",F49&lt;&gt;"",G49&lt;&gt;""),VLOOKUP(F49,通所介護費!$A$20:$B$24,2,0),0)</f>
        <v>0</v>
      </c>
      <c r="I49" s="37">
        <f t="shared" si="15"/>
        <v>0</v>
      </c>
      <c r="J49" s="37">
        <f t="shared" si="16"/>
        <v>0</v>
      </c>
    </row>
    <row r="50" spans="1:35" ht="20.100000000000001" customHeight="1" x14ac:dyDescent="0.4">
      <c r="A50" s="45"/>
      <c r="B50" s="45"/>
      <c r="C50" s="45"/>
      <c r="D50" s="45"/>
      <c r="E50" s="45"/>
      <c r="F50" s="45"/>
      <c r="G50" s="46"/>
      <c r="H50" s="37">
        <f>IF(AND(A50&lt;&gt;"",B50&lt;&gt;"",C50&lt;&gt;"",D50&lt;&gt;"",E50&lt;&gt;"",F50&lt;&gt;"",G50&lt;&gt;""),VLOOKUP(F50,通所介護費!$A$20:$B$24,2,0),0)</f>
        <v>0</v>
      </c>
      <c r="I50" s="37">
        <f t="shared" si="15"/>
        <v>0</v>
      </c>
      <c r="J50" s="37">
        <f t="shared" si="16"/>
        <v>0</v>
      </c>
      <c r="AI50" s="38"/>
    </row>
    <row r="51" spans="1:35" ht="20.100000000000001" customHeight="1" x14ac:dyDescent="0.4">
      <c r="A51" s="45"/>
      <c r="B51" s="45"/>
      <c r="C51" s="45"/>
      <c r="D51" s="45"/>
      <c r="E51" s="45"/>
      <c r="F51" s="45"/>
      <c r="G51" s="46"/>
      <c r="H51" s="37">
        <f>IF(AND(A51&lt;&gt;"",B51&lt;&gt;"",C51&lt;&gt;"",D51&lt;&gt;"",E51&lt;&gt;"",F51&lt;&gt;"",G51&lt;&gt;""),VLOOKUP(F51,通所介護費!$A$20:$B$24,2,0),0)</f>
        <v>0</v>
      </c>
      <c r="I51" s="37">
        <f t="shared" si="15"/>
        <v>0</v>
      </c>
      <c r="J51" s="37">
        <f t="shared" si="16"/>
        <v>0</v>
      </c>
    </row>
    <row r="52" spans="1:35" ht="20.100000000000001" customHeight="1" x14ac:dyDescent="0.4">
      <c r="A52" s="45"/>
      <c r="B52" s="45"/>
      <c r="C52" s="45"/>
      <c r="D52" s="45"/>
      <c r="E52" s="45"/>
      <c r="F52" s="45"/>
      <c r="G52" s="46"/>
      <c r="H52" s="37">
        <f>IF(AND(A52&lt;&gt;"",B52&lt;&gt;"",C52&lt;&gt;"",D52&lt;&gt;"",E52&lt;&gt;"",F52&lt;&gt;"",G52&lt;&gt;""),VLOOKUP(F52,通所介護費!$A$20:$B$24,2,0),0)</f>
        <v>0</v>
      </c>
      <c r="I52" s="37">
        <f t="shared" si="15"/>
        <v>0</v>
      </c>
      <c r="J52" s="37">
        <f t="shared" si="16"/>
        <v>0</v>
      </c>
    </row>
    <row r="53" spans="1:35" ht="20.100000000000001" customHeight="1" x14ac:dyDescent="0.4">
      <c r="A53" s="45"/>
      <c r="B53" s="45"/>
      <c r="C53" s="45"/>
      <c r="D53" s="45"/>
      <c r="E53" s="45"/>
      <c r="F53" s="45"/>
      <c r="G53" s="46"/>
      <c r="H53" s="37">
        <f>IF(AND(A53&lt;&gt;"",B53&lt;&gt;"",C53&lt;&gt;"",D53&lt;&gt;"",E53&lt;&gt;"",F53&lt;&gt;"",G53&lt;&gt;""),VLOOKUP(F53,通所介護費!$A$20:$B$24,2,0),0)</f>
        <v>0</v>
      </c>
      <c r="I53" s="37">
        <f t="shared" si="15"/>
        <v>0</v>
      </c>
      <c r="J53" s="37">
        <f t="shared" si="16"/>
        <v>0</v>
      </c>
    </row>
    <row r="54" spans="1:35" ht="20.100000000000001" customHeight="1" x14ac:dyDescent="0.4">
      <c r="A54" s="45"/>
      <c r="B54" s="45"/>
      <c r="C54" s="45"/>
      <c r="D54" s="45"/>
      <c r="E54" s="45"/>
      <c r="F54" s="45"/>
      <c r="G54" s="46"/>
      <c r="H54" s="37">
        <f>IF(AND(A54&lt;&gt;"",B54&lt;&gt;"",C54&lt;&gt;"",D54&lt;&gt;"",E54&lt;&gt;"",F54&lt;&gt;"",G54&lt;&gt;""),VLOOKUP(F54,通所介護費!$A$20:$B$24,2,0),0)</f>
        <v>0</v>
      </c>
      <c r="I54" s="37">
        <f t="shared" si="15"/>
        <v>0</v>
      </c>
      <c r="J54" s="37">
        <f t="shared" si="16"/>
        <v>0</v>
      </c>
    </row>
    <row r="55" spans="1:35" ht="20.100000000000001" customHeight="1" x14ac:dyDescent="0.4">
      <c r="A55" s="101" t="s">
        <v>40</v>
      </c>
      <c r="B55" s="102"/>
      <c r="C55" s="102"/>
      <c r="D55" s="102"/>
      <c r="E55" s="102"/>
      <c r="F55" s="103"/>
      <c r="G55" s="39">
        <f>SUMIF(G20:G54,"&lt;&gt;#N/A")</f>
        <v>0</v>
      </c>
      <c r="H55" s="39">
        <f>SUMIF(H20:H54,"&lt;&gt;#N/A")</f>
        <v>0</v>
      </c>
      <c r="I55" s="39">
        <f t="shared" ref="I55:J55" si="17">SUMIF(I20:I54,"&lt;&gt;#N/A")</f>
        <v>0</v>
      </c>
      <c r="J55" s="39">
        <f t="shared" si="17"/>
        <v>0</v>
      </c>
    </row>
    <row r="56" spans="1:35" ht="20.100000000000001" customHeight="1" x14ac:dyDescent="0.4">
      <c r="A56" s="22"/>
      <c r="B56" s="22"/>
      <c r="C56" s="22"/>
      <c r="D56" s="22"/>
      <c r="E56" s="22"/>
      <c r="F56" s="22"/>
      <c r="G56" s="23"/>
      <c r="H56" s="23"/>
      <c r="I56" s="23"/>
      <c r="J56" s="23"/>
    </row>
    <row r="57" spans="1:35" ht="23.1" customHeight="1" x14ac:dyDescent="0.4">
      <c r="A57" s="34" t="s">
        <v>41</v>
      </c>
    </row>
    <row r="58" spans="1:35" ht="42.95" customHeight="1" x14ac:dyDescent="0.4">
      <c r="A58" s="35" t="s">
        <v>49</v>
      </c>
      <c r="B58" s="35" t="s">
        <v>119</v>
      </c>
      <c r="C58" s="35" t="s">
        <v>34</v>
      </c>
      <c r="D58" s="36" t="s">
        <v>173</v>
      </c>
      <c r="E58" s="36" t="s">
        <v>174</v>
      </c>
      <c r="F58" s="35" t="s">
        <v>35</v>
      </c>
      <c r="G58" s="36" t="s">
        <v>36</v>
      </c>
      <c r="H58" s="36" t="s">
        <v>37</v>
      </c>
      <c r="I58" s="36" t="s">
        <v>120</v>
      </c>
      <c r="J58" s="36" t="s">
        <v>121</v>
      </c>
    </row>
    <row r="59" spans="1:35" ht="20.100000000000001" customHeight="1" x14ac:dyDescent="0.4">
      <c r="A59" s="45"/>
      <c r="B59" s="45"/>
      <c r="C59" s="45"/>
      <c r="D59" s="45"/>
      <c r="E59" s="45"/>
      <c r="F59" s="45"/>
      <c r="G59" s="46"/>
      <c r="H59" s="37">
        <f>IF(AND(A59&lt;&gt;"",B59&lt;&gt;"",C59&lt;&gt;"",D59&lt;&gt;"",E59&lt;&gt;"",F59&lt;&gt;"",G59&lt;&gt;""),VLOOKUP(F59,通所介護費!$A$27:$B$31,2,0),0)</f>
        <v>0</v>
      </c>
      <c r="I59" s="37">
        <f>(H59*G59)*0.1*10</f>
        <v>0</v>
      </c>
      <c r="J59" s="37">
        <f>I59*12</f>
        <v>0</v>
      </c>
    </row>
    <row r="60" spans="1:35" ht="20.100000000000001" customHeight="1" x14ac:dyDescent="0.4">
      <c r="A60" s="45"/>
      <c r="B60" s="45"/>
      <c r="C60" s="45"/>
      <c r="D60" s="45"/>
      <c r="E60" s="45"/>
      <c r="F60" s="45"/>
      <c r="G60" s="46"/>
      <c r="H60" s="37">
        <f>IF(AND(A60&lt;&gt;"",B60&lt;&gt;"",C60&lt;&gt;"",D60&lt;&gt;"",E60&lt;&gt;"",F60&lt;&gt;"",G60&lt;&gt;""),VLOOKUP(F60,通所介護費!$A$27:$B$31,2,0),0)</f>
        <v>0</v>
      </c>
      <c r="I60" s="37">
        <f t="shared" ref="I60:I64" si="18">(H60*G60)*0.1*10</f>
        <v>0</v>
      </c>
      <c r="J60" s="37">
        <f t="shared" ref="J60:J64" si="19">I60*12</f>
        <v>0</v>
      </c>
    </row>
    <row r="61" spans="1:35" ht="20.100000000000001" customHeight="1" x14ac:dyDescent="0.4">
      <c r="A61" s="45"/>
      <c r="B61" s="45"/>
      <c r="C61" s="45"/>
      <c r="D61" s="45"/>
      <c r="E61" s="45"/>
      <c r="F61" s="45"/>
      <c r="G61" s="46"/>
      <c r="H61" s="37">
        <f>IF(AND(A61&lt;&gt;"",B61&lt;&gt;"",C61&lt;&gt;"",D61&lt;&gt;"",E61&lt;&gt;"",F61&lt;&gt;"",G61&lt;&gt;""),VLOOKUP(F61,通所介護費!$A$27:$B$31,2,0),0)</f>
        <v>0</v>
      </c>
      <c r="I61" s="37">
        <f t="shared" si="18"/>
        <v>0</v>
      </c>
      <c r="J61" s="37">
        <f t="shared" si="19"/>
        <v>0</v>
      </c>
    </row>
    <row r="62" spans="1:35" ht="20.100000000000001" customHeight="1" x14ac:dyDescent="0.4">
      <c r="A62" s="45"/>
      <c r="B62" s="45"/>
      <c r="C62" s="45"/>
      <c r="D62" s="45"/>
      <c r="E62" s="45"/>
      <c r="F62" s="45"/>
      <c r="G62" s="46"/>
      <c r="H62" s="37">
        <f>IF(AND(A62&lt;&gt;"",B62&lt;&gt;"",C62&lt;&gt;"",D62&lt;&gt;"",E62&lt;&gt;"",F62&lt;&gt;"",G62&lt;&gt;""),VLOOKUP(F62,通所介護費!$A$27:$B$31,2,0),0)</f>
        <v>0</v>
      </c>
      <c r="I62" s="37">
        <f t="shared" si="18"/>
        <v>0</v>
      </c>
      <c r="J62" s="37">
        <f t="shared" si="19"/>
        <v>0</v>
      </c>
    </row>
    <row r="63" spans="1:35" ht="20.100000000000001" customHeight="1" x14ac:dyDescent="0.4">
      <c r="A63" s="45"/>
      <c r="B63" s="45"/>
      <c r="C63" s="45"/>
      <c r="D63" s="45"/>
      <c r="E63" s="45"/>
      <c r="F63" s="45"/>
      <c r="G63" s="46"/>
      <c r="H63" s="37">
        <f>IF(AND(A63&lt;&gt;"",B63&lt;&gt;"",C63&lt;&gt;"",D63&lt;&gt;"",E63&lt;&gt;"",F63&lt;&gt;"",G63&lt;&gt;""),VLOOKUP(F63,通所介護費!$A$27:$B$31,2,0),0)</f>
        <v>0</v>
      </c>
      <c r="I63" s="37">
        <f t="shared" si="18"/>
        <v>0</v>
      </c>
      <c r="J63" s="37">
        <f t="shared" si="19"/>
        <v>0</v>
      </c>
    </row>
    <row r="64" spans="1:35" ht="20.100000000000001" customHeight="1" x14ac:dyDescent="0.4">
      <c r="A64" s="45"/>
      <c r="B64" s="45"/>
      <c r="C64" s="45"/>
      <c r="D64" s="45"/>
      <c r="E64" s="45"/>
      <c r="F64" s="45"/>
      <c r="G64" s="46"/>
      <c r="H64" s="37">
        <f>IF(AND(A64&lt;&gt;"",B64&lt;&gt;"",C64&lt;&gt;"",D64&lt;&gt;"",E64&lt;&gt;"",F64&lt;&gt;"",G64&lt;&gt;""),VLOOKUP(F64,通所介護費!$A$27:$B$31,2,0),0)</f>
        <v>0</v>
      </c>
      <c r="I64" s="37">
        <f t="shared" si="18"/>
        <v>0</v>
      </c>
      <c r="J64" s="37">
        <f t="shared" si="19"/>
        <v>0</v>
      </c>
    </row>
    <row r="65" spans="1:10" ht="20.100000000000001" customHeight="1" x14ac:dyDescent="0.4">
      <c r="A65" s="45"/>
      <c r="B65" s="45"/>
      <c r="C65" s="45"/>
      <c r="D65" s="45"/>
      <c r="E65" s="45"/>
      <c r="F65" s="45"/>
      <c r="G65" s="46"/>
      <c r="H65" s="37">
        <f>IF(AND(A65&lt;&gt;"",B65&lt;&gt;"",C65&lt;&gt;"",D65&lt;&gt;"",E65&lt;&gt;"",F65&lt;&gt;"",G65&lt;&gt;""),VLOOKUP(F65,通所介護費!$A$27:$B$31,2,0),0)</f>
        <v>0</v>
      </c>
      <c r="I65" s="37">
        <f t="shared" ref="I65:I93" si="20">(H65*G65)*0.1*10</f>
        <v>0</v>
      </c>
      <c r="J65" s="37">
        <f t="shared" ref="J65:J93" si="21">I65*12</f>
        <v>0</v>
      </c>
    </row>
    <row r="66" spans="1:10" ht="20.100000000000001" customHeight="1" x14ac:dyDescent="0.4">
      <c r="A66" s="45"/>
      <c r="B66" s="45"/>
      <c r="C66" s="45"/>
      <c r="D66" s="45"/>
      <c r="E66" s="45"/>
      <c r="F66" s="45"/>
      <c r="G66" s="46"/>
      <c r="H66" s="37">
        <f>IF(AND(A66&lt;&gt;"",B66&lt;&gt;"",C66&lt;&gt;"",D66&lt;&gt;"",E66&lt;&gt;"",F66&lt;&gt;"",G66&lt;&gt;""),VLOOKUP(F66,通所介護費!$A$27:$B$31,2,0),0)</f>
        <v>0</v>
      </c>
      <c r="I66" s="37">
        <f t="shared" si="20"/>
        <v>0</v>
      </c>
      <c r="J66" s="37">
        <f t="shared" si="21"/>
        <v>0</v>
      </c>
    </row>
    <row r="67" spans="1:10" ht="20.100000000000001" customHeight="1" x14ac:dyDescent="0.4">
      <c r="A67" s="45"/>
      <c r="B67" s="45"/>
      <c r="C67" s="45"/>
      <c r="D67" s="45"/>
      <c r="E67" s="45"/>
      <c r="F67" s="45"/>
      <c r="G67" s="46"/>
      <c r="H67" s="37">
        <f>IF(AND(A67&lt;&gt;"",B67&lt;&gt;"",C67&lt;&gt;"",D67&lt;&gt;"",E67&lt;&gt;"",F67&lt;&gt;"",G67&lt;&gt;""),VLOOKUP(F67,通所介護費!$A$27:$B$31,2,0),0)</f>
        <v>0</v>
      </c>
      <c r="I67" s="37">
        <f t="shared" si="20"/>
        <v>0</v>
      </c>
      <c r="J67" s="37">
        <f t="shared" si="21"/>
        <v>0</v>
      </c>
    </row>
    <row r="68" spans="1:10" ht="20.100000000000001" customHeight="1" x14ac:dyDescent="0.4">
      <c r="A68" s="45"/>
      <c r="B68" s="45"/>
      <c r="C68" s="45"/>
      <c r="D68" s="45"/>
      <c r="E68" s="45"/>
      <c r="F68" s="45"/>
      <c r="G68" s="46"/>
      <c r="H68" s="37">
        <f>IF(AND(A68&lt;&gt;"",B68&lt;&gt;"",C68&lt;&gt;"",D68&lt;&gt;"",E68&lt;&gt;"",F68&lt;&gt;"",G68&lt;&gt;""),VLOOKUP(F68,通所介護費!$A$27:$B$31,2,0),0)</f>
        <v>0</v>
      </c>
      <c r="I68" s="37">
        <f t="shared" si="20"/>
        <v>0</v>
      </c>
      <c r="J68" s="37">
        <f t="shared" si="21"/>
        <v>0</v>
      </c>
    </row>
    <row r="69" spans="1:10" ht="20.100000000000001" customHeight="1" x14ac:dyDescent="0.4">
      <c r="A69" s="45"/>
      <c r="B69" s="45"/>
      <c r="C69" s="45"/>
      <c r="D69" s="45"/>
      <c r="E69" s="45"/>
      <c r="F69" s="45"/>
      <c r="G69" s="46"/>
      <c r="H69" s="37">
        <f>IF(AND(A69&lt;&gt;"",B69&lt;&gt;"",C69&lt;&gt;"",D69&lt;&gt;"",E69&lt;&gt;"",F69&lt;&gt;"",G69&lt;&gt;""),VLOOKUP(F69,通所介護費!$A$27:$B$31,2,0),0)</f>
        <v>0</v>
      </c>
      <c r="I69" s="37">
        <f t="shared" si="20"/>
        <v>0</v>
      </c>
      <c r="J69" s="37">
        <f t="shared" si="21"/>
        <v>0</v>
      </c>
    </row>
    <row r="70" spans="1:10" ht="20.100000000000001" customHeight="1" x14ac:dyDescent="0.4">
      <c r="A70" s="45"/>
      <c r="B70" s="45"/>
      <c r="C70" s="45"/>
      <c r="D70" s="45"/>
      <c r="E70" s="45"/>
      <c r="F70" s="45"/>
      <c r="G70" s="46"/>
      <c r="H70" s="37">
        <f>IF(AND(A70&lt;&gt;"",B70&lt;&gt;"",C70&lt;&gt;"",D70&lt;&gt;"",E70&lt;&gt;"",F70&lt;&gt;"",G70&lt;&gt;""),VLOOKUP(F70,通所介護費!$A$27:$B$31,2,0),0)</f>
        <v>0</v>
      </c>
      <c r="I70" s="37">
        <f t="shared" si="20"/>
        <v>0</v>
      </c>
      <c r="J70" s="37">
        <f t="shared" si="21"/>
        <v>0</v>
      </c>
    </row>
    <row r="71" spans="1:10" ht="20.100000000000001" customHeight="1" x14ac:dyDescent="0.4">
      <c r="A71" s="45"/>
      <c r="B71" s="45"/>
      <c r="C71" s="45"/>
      <c r="D71" s="45"/>
      <c r="E71" s="45"/>
      <c r="F71" s="45"/>
      <c r="G71" s="46"/>
      <c r="H71" s="37">
        <f>IF(AND(A71&lt;&gt;"",B71&lt;&gt;"",C71&lt;&gt;"",D71&lt;&gt;"",E71&lt;&gt;"",F71&lt;&gt;"",G71&lt;&gt;""),VLOOKUP(F71,通所介護費!$A$27:$B$31,2,0),0)</f>
        <v>0</v>
      </c>
      <c r="I71" s="37">
        <f t="shared" si="20"/>
        <v>0</v>
      </c>
      <c r="J71" s="37">
        <f t="shared" si="21"/>
        <v>0</v>
      </c>
    </row>
    <row r="72" spans="1:10" ht="20.100000000000001" customHeight="1" x14ac:dyDescent="0.4">
      <c r="A72" s="45"/>
      <c r="B72" s="45"/>
      <c r="C72" s="45"/>
      <c r="D72" s="45"/>
      <c r="E72" s="45"/>
      <c r="F72" s="45"/>
      <c r="G72" s="46"/>
      <c r="H72" s="37">
        <f>IF(AND(A72&lt;&gt;"",B72&lt;&gt;"",C72&lt;&gt;"",D72&lt;&gt;"",E72&lt;&gt;"",F72&lt;&gt;"",G72&lt;&gt;""),VLOOKUP(F72,通所介護費!$A$27:$B$31,2,0),0)</f>
        <v>0</v>
      </c>
      <c r="I72" s="37">
        <f t="shared" si="20"/>
        <v>0</v>
      </c>
      <c r="J72" s="37">
        <f t="shared" si="21"/>
        <v>0</v>
      </c>
    </row>
    <row r="73" spans="1:10" ht="20.100000000000001" customHeight="1" x14ac:dyDescent="0.4">
      <c r="A73" s="45"/>
      <c r="B73" s="45"/>
      <c r="C73" s="45"/>
      <c r="D73" s="45"/>
      <c r="E73" s="45"/>
      <c r="F73" s="45"/>
      <c r="G73" s="46"/>
      <c r="H73" s="37">
        <f>IF(AND(A73&lt;&gt;"",B73&lt;&gt;"",C73&lt;&gt;"",D73&lt;&gt;"",E73&lt;&gt;"",F73&lt;&gt;"",G73&lt;&gt;""),VLOOKUP(F73,通所介護費!$A$27:$B$31,2,0),0)</f>
        <v>0</v>
      </c>
      <c r="I73" s="37">
        <f t="shared" si="20"/>
        <v>0</v>
      </c>
      <c r="J73" s="37">
        <f t="shared" si="21"/>
        <v>0</v>
      </c>
    </row>
    <row r="74" spans="1:10" ht="20.100000000000001" customHeight="1" x14ac:dyDescent="0.4">
      <c r="A74" s="45"/>
      <c r="B74" s="45"/>
      <c r="C74" s="45"/>
      <c r="D74" s="45"/>
      <c r="E74" s="45"/>
      <c r="F74" s="45"/>
      <c r="G74" s="46"/>
      <c r="H74" s="37">
        <f>IF(AND(A74&lt;&gt;"",B74&lt;&gt;"",C74&lt;&gt;"",D74&lt;&gt;"",E74&lt;&gt;"",F74&lt;&gt;"",G74&lt;&gt;""),VLOOKUP(F74,通所介護費!$A$27:$B$31,2,0),0)</f>
        <v>0</v>
      </c>
      <c r="I74" s="37">
        <f t="shared" si="20"/>
        <v>0</v>
      </c>
      <c r="J74" s="37">
        <f t="shared" si="21"/>
        <v>0</v>
      </c>
    </row>
    <row r="75" spans="1:10" ht="20.100000000000001" customHeight="1" x14ac:dyDescent="0.4">
      <c r="A75" s="45"/>
      <c r="B75" s="45"/>
      <c r="C75" s="45"/>
      <c r="D75" s="45"/>
      <c r="E75" s="45"/>
      <c r="F75" s="45"/>
      <c r="G75" s="46"/>
      <c r="H75" s="37">
        <f>IF(AND(A75&lt;&gt;"",B75&lt;&gt;"",C75&lt;&gt;"",D75&lt;&gt;"",E75&lt;&gt;"",F75&lt;&gt;"",G75&lt;&gt;""),VLOOKUP(F75,通所介護費!$A$27:$B$31,2,0),0)</f>
        <v>0</v>
      </c>
      <c r="I75" s="37">
        <f t="shared" si="20"/>
        <v>0</v>
      </c>
      <c r="J75" s="37">
        <f t="shared" si="21"/>
        <v>0</v>
      </c>
    </row>
    <row r="76" spans="1:10" ht="20.100000000000001" customHeight="1" x14ac:dyDescent="0.4">
      <c r="A76" s="45"/>
      <c r="B76" s="45"/>
      <c r="C76" s="45"/>
      <c r="D76" s="45"/>
      <c r="E76" s="45"/>
      <c r="F76" s="45"/>
      <c r="G76" s="46"/>
      <c r="H76" s="37">
        <f>IF(AND(A76&lt;&gt;"",B76&lt;&gt;"",C76&lt;&gt;"",D76&lt;&gt;"",E76&lt;&gt;"",F76&lt;&gt;"",G76&lt;&gt;""),VLOOKUP(F76,通所介護費!$A$27:$B$31,2,0),0)</f>
        <v>0</v>
      </c>
      <c r="I76" s="37">
        <f t="shared" si="20"/>
        <v>0</v>
      </c>
      <c r="J76" s="37">
        <f t="shared" si="21"/>
        <v>0</v>
      </c>
    </row>
    <row r="77" spans="1:10" ht="20.100000000000001" customHeight="1" x14ac:dyDescent="0.4">
      <c r="A77" s="45"/>
      <c r="B77" s="45"/>
      <c r="C77" s="45"/>
      <c r="D77" s="45"/>
      <c r="E77" s="45"/>
      <c r="F77" s="45"/>
      <c r="G77" s="46"/>
      <c r="H77" s="37">
        <f>IF(AND(A77&lt;&gt;"",B77&lt;&gt;"",C77&lt;&gt;"",D77&lt;&gt;"",E77&lt;&gt;"",F77&lt;&gt;"",G77&lt;&gt;""),VLOOKUP(F77,通所介護費!$A$27:$B$31,2,0),0)</f>
        <v>0</v>
      </c>
      <c r="I77" s="37">
        <f t="shared" si="20"/>
        <v>0</v>
      </c>
      <c r="J77" s="37">
        <f t="shared" si="21"/>
        <v>0</v>
      </c>
    </row>
    <row r="78" spans="1:10" ht="20.100000000000001" customHeight="1" x14ac:dyDescent="0.4">
      <c r="A78" s="45"/>
      <c r="B78" s="45"/>
      <c r="C78" s="45"/>
      <c r="D78" s="45"/>
      <c r="E78" s="45"/>
      <c r="F78" s="45"/>
      <c r="G78" s="46"/>
      <c r="H78" s="37">
        <f>IF(AND(A78&lt;&gt;"",B78&lt;&gt;"",C78&lt;&gt;"",D78&lt;&gt;"",E78&lt;&gt;"",F78&lt;&gt;"",G78&lt;&gt;""),VLOOKUP(F78,通所介護費!$A$27:$B$31,2,0),0)</f>
        <v>0</v>
      </c>
      <c r="I78" s="37">
        <f t="shared" si="20"/>
        <v>0</v>
      </c>
      <c r="J78" s="37">
        <f t="shared" si="21"/>
        <v>0</v>
      </c>
    </row>
    <row r="79" spans="1:10" ht="20.100000000000001" customHeight="1" x14ac:dyDescent="0.4">
      <c r="A79" s="45"/>
      <c r="B79" s="45"/>
      <c r="C79" s="45"/>
      <c r="D79" s="45"/>
      <c r="E79" s="45"/>
      <c r="F79" s="45"/>
      <c r="G79" s="46"/>
      <c r="H79" s="37">
        <f>IF(AND(A79&lt;&gt;"",B79&lt;&gt;"",C79&lt;&gt;"",D79&lt;&gt;"",E79&lt;&gt;"",F79&lt;&gt;"",G79&lt;&gt;""),VLOOKUP(F79,通所介護費!$A$27:$B$31,2,0),0)</f>
        <v>0</v>
      </c>
      <c r="I79" s="37">
        <f t="shared" si="20"/>
        <v>0</v>
      </c>
      <c r="J79" s="37">
        <f t="shared" si="21"/>
        <v>0</v>
      </c>
    </row>
    <row r="80" spans="1:10" ht="20.100000000000001" customHeight="1" x14ac:dyDescent="0.4">
      <c r="A80" s="45"/>
      <c r="B80" s="45"/>
      <c r="C80" s="45"/>
      <c r="D80" s="45"/>
      <c r="E80" s="45"/>
      <c r="F80" s="45"/>
      <c r="G80" s="46"/>
      <c r="H80" s="37">
        <f>IF(AND(A80&lt;&gt;"",B80&lt;&gt;"",C80&lt;&gt;"",D80&lt;&gt;"",E80&lt;&gt;"",F80&lt;&gt;"",G80&lt;&gt;""),VLOOKUP(F80,通所介護費!$A$27:$B$31,2,0),0)</f>
        <v>0</v>
      </c>
      <c r="I80" s="37">
        <f t="shared" si="20"/>
        <v>0</v>
      </c>
      <c r="J80" s="37">
        <f t="shared" si="21"/>
        <v>0</v>
      </c>
    </row>
    <row r="81" spans="1:35" ht="20.100000000000001" customHeight="1" x14ac:dyDescent="0.4">
      <c r="A81" s="45"/>
      <c r="B81" s="45"/>
      <c r="C81" s="45"/>
      <c r="D81" s="45"/>
      <c r="E81" s="45"/>
      <c r="F81" s="45"/>
      <c r="G81" s="46"/>
      <c r="H81" s="37">
        <f>IF(AND(A81&lt;&gt;"",B81&lt;&gt;"",C81&lt;&gt;"",D81&lt;&gt;"",E81&lt;&gt;"",F81&lt;&gt;"",G81&lt;&gt;""),VLOOKUP(F81,通所介護費!$A$27:$B$31,2,0),0)</f>
        <v>0</v>
      </c>
      <c r="I81" s="37">
        <f t="shared" si="20"/>
        <v>0</v>
      </c>
      <c r="J81" s="37">
        <f t="shared" si="21"/>
        <v>0</v>
      </c>
    </row>
    <row r="82" spans="1:35" ht="20.100000000000001" customHeight="1" x14ac:dyDescent="0.4">
      <c r="A82" s="45"/>
      <c r="B82" s="45"/>
      <c r="C82" s="45"/>
      <c r="D82" s="45"/>
      <c r="E82" s="45"/>
      <c r="F82" s="45"/>
      <c r="G82" s="46"/>
      <c r="H82" s="37">
        <f>IF(AND(A82&lt;&gt;"",B82&lt;&gt;"",C82&lt;&gt;"",D82&lt;&gt;"",E82&lt;&gt;"",F82&lt;&gt;"",G82&lt;&gt;""),VLOOKUP(F82,通所介護費!$A$27:$B$31,2,0),0)</f>
        <v>0</v>
      </c>
      <c r="I82" s="37">
        <f t="shared" si="20"/>
        <v>0</v>
      </c>
      <c r="J82" s="37">
        <f t="shared" si="21"/>
        <v>0</v>
      </c>
    </row>
    <row r="83" spans="1:35" ht="20.100000000000001" customHeight="1" x14ac:dyDescent="0.4">
      <c r="A83" s="45"/>
      <c r="B83" s="45"/>
      <c r="C83" s="45"/>
      <c r="D83" s="45"/>
      <c r="E83" s="45"/>
      <c r="F83" s="45"/>
      <c r="G83" s="46"/>
      <c r="H83" s="37">
        <f>IF(AND(A83&lt;&gt;"",B83&lt;&gt;"",C83&lt;&gt;"",D83&lt;&gt;"",E83&lt;&gt;"",F83&lt;&gt;"",G83&lt;&gt;""),VLOOKUP(F83,通所介護費!$A$27:$B$31,2,0),0)</f>
        <v>0</v>
      </c>
      <c r="I83" s="37">
        <f t="shared" si="20"/>
        <v>0</v>
      </c>
      <c r="J83" s="37">
        <f t="shared" si="21"/>
        <v>0</v>
      </c>
      <c r="AI83" s="38"/>
    </row>
    <row r="84" spans="1:35" ht="20.100000000000001" customHeight="1" x14ac:dyDescent="0.4">
      <c r="A84" s="45"/>
      <c r="B84" s="45"/>
      <c r="C84" s="45"/>
      <c r="D84" s="45"/>
      <c r="E84" s="45"/>
      <c r="F84" s="45"/>
      <c r="G84" s="46"/>
      <c r="H84" s="37">
        <f>IF(AND(A84&lt;&gt;"",B84&lt;&gt;"",C84&lt;&gt;"",D84&lt;&gt;"",E84&lt;&gt;"",F84&lt;&gt;"",G84&lt;&gt;""),VLOOKUP(F84,通所介護費!$A$27:$B$31,2,0),0)</f>
        <v>0</v>
      </c>
      <c r="I84" s="37">
        <f t="shared" si="20"/>
        <v>0</v>
      </c>
      <c r="J84" s="37">
        <f t="shared" si="21"/>
        <v>0</v>
      </c>
    </row>
    <row r="85" spans="1:35" ht="20.100000000000001" customHeight="1" x14ac:dyDescent="0.4">
      <c r="A85" s="45"/>
      <c r="B85" s="45"/>
      <c r="C85" s="45"/>
      <c r="D85" s="45"/>
      <c r="E85" s="45"/>
      <c r="F85" s="45"/>
      <c r="G85" s="46"/>
      <c r="H85" s="37">
        <f>IF(AND(A85&lt;&gt;"",B85&lt;&gt;"",C85&lt;&gt;"",D85&lt;&gt;"",E85&lt;&gt;"",F85&lt;&gt;"",G85&lt;&gt;""),VLOOKUP(F85,通所介護費!$A$27:$B$31,2,0),0)</f>
        <v>0</v>
      </c>
      <c r="I85" s="37">
        <f t="shared" si="20"/>
        <v>0</v>
      </c>
      <c r="J85" s="37">
        <f t="shared" si="21"/>
        <v>0</v>
      </c>
    </row>
    <row r="86" spans="1:35" ht="20.100000000000001" customHeight="1" x14ac:dyDescent="0.4">
      <c r="A86" s="45"/>
      <c r="B86" s="45"/>
      <c r="C86" s="45"/>
      <c r="D86" s="45"/>
      <c r="E86" s="45"/>
      <c r="F86" s="45"/>
      <c r="G86" s="46"/>
      <c r="H86" s="37">
        <f>IF(AND(A86&lt;&gt;"",B86&lt;&gt;"",C86&lt;&gt;"",D86&lt;&gt;"",E86&lt;&gt;"",F86&lt;&gt;"",G86&lt;&gt;""),VLOOKUP(F86,通所介護費!$A$27:$B$31,2,0),0)</f>
        <v>0</v>
      </c>
      <c r="I86" s="37">
        <f t="shared" si="20"/>
        <v>0</v>
      </c>
      <c r="J86" s="37">
        <f t="shared" si="21"/>
        <v>0</v>
      </c>
    </row>
    <row r="87" spans="1:35" ht="20.100000000000001" customHeight="1" x14ac:dyDescent="0.4">
      <c r="A87" s="45"/>
      <c r="B87" s="45"/>
      <c r="C87" s="45"/>
      <c r="D87" s="45"/>
      <c r="E87" s="45"/>
      <c r="F87" s="45"/>
      <c r="G87" s="46"/>
      <c r="H87" s="37">
        <f>IF(AND(A87&lt;&gt;"",B87&lt;&gt;"",C87&lt;&gt;"",D87&lt;&gt;"",E87&lt;&gt;"",F87&lt;&gt;"",G87&lt;&gt;""),VLOOKUP(F87,通所介護費!$A$27:$B$31,2,0),0)</f>
        <v>0</v>
      </c>
      <c r="I87" s="37">
        <f t="shared" si="20"/>
        <v>0</v>
      </c>
      <c r="J87" s="37">
        <f t="shared" si="21"/>
        <v>0</v>
      </c>
    </row>
    <row r="88" spans="1:35" ht="20.100000000000001" customHeight="1" x14ac:dyDescent="0.4">
      <c r="A88" s="45"/>
      <c r="B88" s="45"/>
      <c r="C88" s="45"/>
      <c r="D88" s="45"/>
      <c r="E88" s="45"/>
      <c r="F88" s="45"/>
      <c r="G88" s="46"/>
      <c r="H88" s="37">
        <f>IF(AND(A88&lt;&gt;"",B88&lt;&gt;"",C88&lt;&gt;"",D88&lt;&gt;"",E88&lt;&gt;"",F88&lt;&gt;"",G88&lt;&gt;""),VLOOKUP(F88,通所介護費!$A$27:$B$31,2,0),0)</f>
        <v>0</v>
      </c>
      <c r="I88" s="37">
        <f t="shared" si="20"/>
        <v>0</v>
      </c>
      <c r="J88" s="37">
        <f t="shared" si="21"/>
        <v>0</v>
      </c>
    </row>
    <row r="89" spans="1:35" ht="20.100000000000001" customHeight="1" x14ac:dyDescent="0.4">
      <c r="A89" s="45"/>
      <c r="B89" s="45"/>
      <c r="C89" s="45"/>
      <c r="D89" s="45"/>
      <c r="E89" s="45"/>
      <c r="F89" s="45"/>
      <c r="G89" s="46"/>
      <c r="H89" s="37">
        <f>IF(AND(A89&lt;&gt;"",B89&lt;&gt;"",C89&lt;&gt;"",D89&lt;&gt;"",E89&lt;&gt;"",F89&lt;&gt;"",G89&lt;&gt;""),VLOOKUP(F89,通所介護費!$A$27:$B$31,2,0),0)</f>
        <v>0</v>
      </c>
      <c r="I89" s="37">
        <f t="shared" si="20"/>
        <v>0</v>
      </c>
      <c r="J89" s="37">
        <f t="shared" si="21"/>
        <v>0</v>
      </c>
    </row>
    <row r="90" spans="1:35" ht="20.100000000000001" customHeight="1" x14ac:dyDescent="0.4">
      <c r="A90" s="45"/>
      <c r="B90" s="45"/>
      <c r="C90" s="45"/>
      <c r="D90" s="45"/>
      <c r="E90" s="45"/>
      <c r="F90" s="45"/>
      <c r="G90" s="46"/>
      <c r="H90" s="37">
        <f>IF(AND(A90&lt;&gt;"",B90&lt;&gt;"",C90&lt;&gt;"",D90&lt;&gt;"",E90&lt;&gt;"",F90&lt;&gt;"",G90&lt;&gt;""),VLOOKUP(F90,通所介護費!$A$27:$B$31,2,0),0)</f>
        <v>0</v>
      </c>
      <c r="I90" s="37">
        <f t="shared" si="20"/>
        <v>0</v>
      </c>
      <c r="J90" s="37">
        <f t="shared" si="21"/>
        <v>0</v>
      </c>
    </row>
    <row r="91" spans="1:35" ht="20.100000000000001" customHeight="1" x14ac:dyDescent="0.4">
      <c r="A91" s="45"/>
      <c r="B91" s="45"/>
      <c r="C91" s="45"/>
      <c r="D91" s="45"/>
      <c r="E91" s="45"/>
      <c r="F91" s="45"/>
      <c r="G91" s="46"/>
      <c r="H91" s="37">
        <f>IF(AND(A91&lt;&gt;"",B91&lt;&gt;"",C91&lt;&gt;"",D91&lt;&gt;"",E91&lt;&gt;"",F91&lt;&gt;"",G91&lt;&gt;""),VLOOKUP(F91,通所介護費!$A$27:$B$31,2,0),0)</f>
        <v>0</v>
      </c>
      <c r="I91" s="37">
        <f t="shared" si="20"/>
        <v>0</v>
      </c>
      <c r="J91" s="37">
        <f t="shared" si="21"/>
        <v>0</v>
      </c>
    </row>
    <row r="92" spans="1:35" ht="20.100000000000001" customHeight="1" x14ac:dyDescent="0.4">
      <c r="A92" s="45"/>
      <c r="B92" s="45"/>
      <c r="C92" s="45"/>
      <c r="D92" s="45"/>
      <c r="E92" s="45"/>
      <c r="F92" s="45"/>
      <c r="G92" s="46"/>
      <c r="H92" s="37">
        <f>IF(AND(A92&lt;&gt;"",B92&lt;&gt;"",C92&lt;&gt;"",D92&lt;&gt;"",E92&lt;&gt;"",F92&lt;&gt;"",G92&lt;&gt;""),VLOOKUP(F92,通所介護費!$A$27:$B$31,2,0),0)</f>
        <v>0</v>
      </c>
      <c r="I92" s="37">
        <f t="shared" si="20"/>
        <v>0</v>
      </c>
      <c r="J92" s="37">
        <f t="shared" si="21"/>
        <v>0</v>
      </c>
    </row>
    <row r="93" spans="1:35" ht="20.100000000000001" customHeight="1" x14ac:dyDescent="0.4">
      <c r="A93" s="45"/>
      <c r="B93" s="45"/>
      <c r="C93" s="45"/>
      <c r="D93" s="45"/>
      <c r="E93" s="45"/>
      <c r="F93" s="45"/>
      <c r="G93" s="46"/>
      <c r="H93" s="37">
        <f>IF(AND(A93&lt;&gt;"",B93&lt;&gt;"",C93&lt;&gt;"",D93&lt;&gt;"",E93&lt;&gt;"",F93&lt;&gt;"",G93&lt;&gt;""),VLOOKUP(F93,通所介護費!$A$27:$B$31,2,0),0)</f>
        <v>0</v>
      </c>
      <c r="I93" s="37">
        <f t="shared" si="20"/>
        <v>0</v>
      </c>
      <c r="J93" s="37">
        <f t="shared" si="21"/>
        <v>0</v>
      </c>
    </row>
    <row r="94" spans="1:35" ht="20.100000000000001" customHeight="1" x14ac:dyDescent="0.4">
      <c r="A94" s="101" t="s">
        <v>40</v>
      </c>
      <c r="B94" s="102"/>
      <c r="C94" s="102"/>
      <c r="D94" s="102"/>
      <c r="E94" s="102"/>
      <c r="F94" s="103"/>
      <c r="G94" s="39">
        <f>SUMIF(G59:G93,"&lt;&gt;#N/A")</f>
        <v>0</v>
      </c>
      <c r="H94" s="39">
        <f t="shared" ref="H94:I94" si="22">SUMIF(H59:H93,"&lt;&gt;#N/A")</f>
        <v>0</v>
      </c>
      <c r="I94" s="39">
        <f t="shared" si="22"/>
        <v>0</v>
      </c>
      <c r="J94" s="39">
        <f>SUMIF(J59:J93,"&lt;&gt;#N/A")</f>
        <v>0</v>
      </c>
    </row>
    <row r="95" spans="1:35" ht="20.100000000000001" customHeight="1" x14ac:dyDescent="0.4">
      <c r="A95" s="22"/>
      <c r="B95" s="22"/>
      <c r="C95" s="22"/>
      <c r="D95" s="22"/>
      <c r="E95" s="22"/>
      <c r="F95" s="22"/>
      <c r="G95" s="23"/>
      <c r="H95" s="23"/>
      <c r="I95" s="23"/>
      <c r="J95" s="23"/>
    </row>
    <row r="96" spans="1:35" ht="23.1" customHeight="1" x14ac:dyDescent="0.4">
      <c r="A96" s="34" t="s">
        <v>42</v>
      </c>
    </row>
    <row r="97" spans="1:10" ht="42.95" customHeight="1" x14ac:dyDescent="0.4">
      <c r="A97" s="35" t="s">
        <v>49</v>
      </c>
      <c r="B97" s="35" t="s">
        <v>119</v>
      </c>
      <c r="C97" s="35" t="s">
        <v>34</v>
      </c>
      <c r="D97" s="36" t="s">
        <v>173</v>
      </c>
      <c r="E97" s="36" t="s">
        <v>174</v>
      </c>
      <c r="F97" s="35" t="s">
        <v>35</v>
      </c>
      <c r="G97" s="36" t="s">
        <v>36</v>
      </c>
      <c r="H97" s="36" t="s">
        <v>37</v>
      </c>
      <c r="I97" s="36" t="s">
        <v>120</v>
      </c>
      <c r="J97" s="36" t="s">
        <v>121</v>
      </c>
    </row>
    <row r="98" spans="1:10" ht="20.100000000000001" customHeight="1" x14ac:dyDescent="0.4">
      <c r="A98" s="45"/>
      <c r="B98" s="45"/>
      <c r="C98" s="45"/>
      <c r="D98" s="45"/>
      <c r="E98" s="45"/>
      <c r="F98" s="45"/>
      <c r="G98" s="46"/>
      <c r="H98" s="37">
        <f>IF(AND(A98&lt;&gt;"",B98&lt;&gt;"",C98&lt;&gt;"",D98&lt;&gt;"",E98&lt;&gt;"",F98&lt;&gt;"",G98&lt;&gt;""),VLOOKUP(F98,通所介護費!$A$34:$B$38,2,0),0)</f>
        <v>0</v>
      </c>
      <c r="I98" s="37">
        <f>(H98*G98)*0.1*10</f>
        <v>0</v>
      </c>
      <c r="J98" s="37">
        <f>I98*12</f>
        <v>0</v>
      </c>
    </row>
    <row r="99" spans="1:10" ht="20.100000000000001" customHeight="1" x14ac:dyDescent="0.4">
      <c r="A99" s="45"/>
      <c r="B99" s="45"/>
      <c r="C99" s="45"/>
      <c r="D99" s="45"/>
      <c r="E99" s="45"/>
      <c r="F99" s="45"/>
      <c r="G99" s="46"/>
      <c r="H99" s="37">
        <f>IF(AND(A99&lt;&gt;"",B99&lt;&gt;"",C99&lt;&gt;"",D99&lt;&gt;"",E99&lt;&gt;"",F99&lt;&gt;"",G99&lt;&gt;""),VLOOKUP(F99,通所介護費!$A$34:$B$38,2,0),0)</f>
        <v>0</v>
      </c>
      <c r="I99" s="37">
        <f t="shared" ref="I99:I103" si="23">(H99*G99)*0.1*10</f>
        <v>0</v>
      </c>
      <c r="J99" s="37">
        <f t="shared" ref="J99:J103" si="24">I99*12</f>
        <v>0</v>
      </c>
    </row>
    <row r="100" spans="1:10" ht="20.100000000000001" customHeight="1" x14ac:dyDescent="0.4">
      <c r="A100" s="45"/>
      <c r="B100" s="45"/>
      <c r="C100" s="45"/>
      <c r="D100" s="45"/>
      <c r="E100" s="45"/>
      <c r="F100" s="45"/>
      <c r="G100" s="46"/>
      <c r="H100" s="37">
        <f>IF(AND(A100&lt;&gt;"",B100&lt;&gt;"",C100&lt;&gt;"",D100&lt;&gt;"",E100&lt;&gt;"",F100&lt;&gt;"",G100&lt;&gt;""),VLOOKUP(F100,通所介護費!$A$34:$B$38,2,0),0)</f>
        <v>0</v>
      </c>
      <c r="I100" s="37">
        <f t="shared" si="23"/>
        <v>0</v>
      </c>
      <c r="J100" s="37">
        <f t="shared" si="24"/>
        <v>0</v>
      </c>
    </row>
    <row r="101" spans="1:10" ht="20.100000000000001" customHeight="1" x14ac:dyDescent="0.4">
      <c r="A101" s="45"/>
      <c r="B101" s="45"/>
      <c r="C101" s="45"/>
      <c r="D101" s="45"/>
      <c r="E101" s="45"/>
      <c r="F101" s="45"/>
      <c r="G101" s="46"/>
      <c r="H101" s="37">
        <f>IF(AND(A101&lt;&gt;"",B101&lt;&gt;"",C101&lt;&gt;"",D101&lt;&gt;"",E101&lt;&gt;"",F101&lt;&gt;"",G101&lt;&gt;""),VLOOKUP(F101,通所介護費!$A$34:$B$38,2,0),0)</f>
        <v>0</v>
      </c>
      <c r="I101" s="37">
        <f t="shared" si="23"/>
        <v>0</v>
      </c>
      <c r="J101" s="37">
        <f t="shared" si="24"/>
        <v>0</v>
      </c>
    </row>
    <row r="102" spans="1:10" ht="20.100000000000001" customHeight="1" x14ac:dyDescent="0.4">
      <c r="A102" s="45"/>
      <c r="B102" s="45"/>
      <c r="C102" s="45"/>
      <c r="D102" s="45"/>
      <c r="E102" s="45"/>
      <c r="F102" s="45"/>
      <c r="G102" s="46"/>
      <c r="H102" s="37">
        <f>IF(AND(A102&lt;&gt;"",B102&lt;&gt;"",C102&lt;&gt;"",D102&lt;&gt;"",E102&lt;&gt;"",F102&lt;&gt;"",G102&lt;&gt;""),VLOOKUP(F102,通所介護費!$A$34:$B$38,2,0),0)</f>
        <v>0</v>
      </c>
      <c r="I102" s="37">
        <f t="shared" si="23"/>
        <v>0</v>
      </c>
      <c r="J102" s="37">
        <f t="shared" si="24"/>
        <v>0</v>
      </c>
    </row>
    <row r="103" spans="1:10" ht="20.100000000000001" customHeight="1" x14ac:dyDescent="0.4">
      <c r="A103" s="45"/>
      <c r="B103" s="45"/>
      <c r="C103" s="45"/>
      <c r="D103" s="45"/>
      <c r="E103" s="45"/>
      <c r="F103" s="45"/>
      <c r="G103" s="46"/>
      <c r="H103" s="37">
        <f>IF(AND(A103&lt;&gt;"",B103&lt;&gt;"",C103&lt;&gt;"",D103&lt;&gt;"",E103&lt;&gt;"",F103&lt;&gt;"",G103&lt;&gt;""),VLOOKUP(F103,通所介護費!$A$34:$B$38,2,0),0)</f>
        <v>0</v>
      </c>
      <c r="I103" s="37">
        <f t="shared" si="23"/>
        <v>0</v>
      </c>
      <c r="J103" s="37">
        <f t="shared" si="24"/>
        <v>0</v>
      </c>
    </row>
    <row r="104" spans="1:10" ht="20.100000000000001" customHeight="1" x14ac:dyDescent="0.4">
      <c r="A104" s="45"/>
      <c r="B104" s="45"/>
      <c r="C104" s="45"/>
      <c r="D104" s="45"/>
      <c r="E104" s="45"/>
      <c r="F104" s="45"/>
      <c r="G104" s="46"/>
      <c r="H104" s="37">
        <f>IF(AND(A104&lt;&gt;"",B104&lt;&gt;"",C104&lt;&gt;"",D104&lt;&gt;"",E104&lt;&gt;"",F104&lt;&gt;"",G104&lt;&gt;""),VLOOKUP(F104,通所介護費!$A$34:$B$38,2,0),0)</f>
        <v>0</v>
      </c>
      <c r="I104" s="37">
        <f t="shared" ref="I104:I132" si="25">(H104*G104)*0.1*10</f>
        <v>0</v>
      </c>
      <c r="J104" s="37">
        <f t="shared" ref="J104:J132" si="26">I104*12</f>
        <v>0</v>
      </c>
    </row>
    <row r="105" spans="1:10" ht="20.100000000000001" customHeight="1" x14ac:dyDescent="0.4">
      <c r="A105" s="45"/>
      <c r="B105" s="45"/>
      <c r="C105" s="45"/>
      <c r="D105" s="45"/>
      <c r="E105" s="45"/>
      <c r="F105" s="45"/>
      <c r="G105" s="46"/>
      <c r="H105" s="37">
        <f>IF(AND(A105&lt;&gt;"",B105&lt;&gt;"",C105&lt;&gt;"",D105&lt;&gt;"",E105&lt;&gt;"",F105&lt;&gt;"",G105&lt;&gt;""),VLOOKUP(F105,通所介護費!$A$34:$B$38,2,0),0)</f>
        <v>0</v>
      </c>
      <c r="I105" s="37">
        <f t="shared" si="25"/>
        <v>0</v>
      </c>
      <c r="J105" s="37">
        <f t="shared" si="26"/>
        <v>0</v>
      </c>
    </row>
    <row r="106" spans="1:10" ht="20.100000000000001" customHeight="1" x14ac:dyDescent="0.4">
      <c r="A106" s="45"/>
      <c r="B106" s="45"/>
      <c r="C106" s="45"/>
      <c r="D106" s="45"/>
      <c r="E106" s="45"/>
      <c r="F106" s="45"/>
      <c r="G106" s="46"/>
      <c r="H106" s="37">
        <f>IF(AND(A106&lt;&gt;"",B106&lt;&gt;"",C106&lt;&gt;"",D106&lt;&gt;"",E106&lt;&gt;"",F106&lt;&gt;"",G106&lt;&gt;""),VLOOKUP(F106,通所介護費!$A$34:$B$38,2,0),0)</f>
        <v>0</v>
      </c>
      <c r="I106" s="37">
        <f t="shared" si="25"/>
        <v>0</v>
      </c>
      <c r="J106" s="37">
        <f t="shared" si="26"/>
        <v>0</v>
      </c>
    </row>
    <row r="107" spans="1:10" ht="20.100000000000001" customHeight="1" x14ac:dyDescent="0.4">
      <c r="A107" s="45"/>
      <c r="B107" s="45"/>
      <c r="C107" s="45"/>
      <c r="D107" s="45"/>
      <c r="E107" s="45"/>
      <c r="F107" s="45"/>
      <c r="G107" s="46"/>
      <c r="H107" s="37">
        <f>IF(AND(A107&lt;&gt;"",B107&lt;&gt;"",C107&lt;&gt;"",D107&lt;&gt;"",E107&lt;&gt;"",F107&lt;&gt;"",G107&lt;&gt;""),VLOOKUP(F107,通所介護費!$A$34:$B$38,2,0),0)</f>
        <v>0</v>
      </c>
      <c r="I107" s="37">
        <f t="shared" si="25"/>
        <v>0</v>
      </c>
      <c r="J107" s="37">
        <f t="shared" si="26"/>
        <v>0</v>
      </c>
    </row>
    <row r="108" spans="1:10" ht="20.100000000000001" customHeight="1" x14ac:dyDescent="0.4">
      <c r="A108" s="45"/>
      <c r="B108" s="45"/>
      <c r="C108" s="45"/>
      <c r="D108" s="45"/>
      <c r="E108" s="45"/>
      <c r="F108" s="45"/>
      <c r="G108" s="46"/>
      <c r="H108" s="37">
        <f>IF(AND(A108&lt;&gt;"",B108&lt;&gt;"",C108&lt;&gt;"",D108&lt;&gt;"",E108&lt;&gt;"",F108&lt;&gt;"",G108&lt;&gt;""),VLOOKUP(F108,通所介護費!$A$34:$B$38,2,0),0)</f>
        <v>0</v>
      </c>
      <c r="I108" s="37">
        <f t="shared" si="25"/>
        <v>0</v>
      </c>
      <c r="J108" s="37">
        <f t="shared" si="26"/>
        <v>0</v>
      </c>
    </row>
    <row r="109" spans="1:10" ht="20.100000000000001" customHeight="1" x14ac:dyDescent="0.4">
      <c r="A109" s="45"/>
      <c r="B109" s="45"/>
      <c r="C109" s="45"/>
      <c r="D109" s="45"/>
      <c r="E109" s="45"/>
      <c r="F109" s="45"/>
      <c r="G109" s="46"/>
      <c r="H109" s="37">
        <f>IF(AND(A109&lt;&gt;"",B109&lt;&gt;"",C109&lt;&gt;"",D109&lt;&gt;"",E109&lt;&gt;"",F109&lt;&gt;"",G109&lt;&gt;""),VLOOKUP(F109,通所介護費!$A$34:$B$38,2,0),0)</f>
        <v>0</v>
      </c>
      <c r="I109" s="37">
        <f t="shared" si="25"/>
        <v>0</v>
      </c>
      <c r="J109" s="37">
        <f t="shared" si="26"/>
        <v>0</v>
      </c>
    </row>
    <row r="110" spans="1:10" ht="20.100000000000001" customHeight="1" x14ac:dyDescent="0.4">
      <c r="A110" s="45"/>
      <c r="B110" s="45"/>
      <c r="C110" s="45"/>
      <c r="D110" s="45"/>
      <c r="E110" s="45"/>
      <c r="F110" s="45"/>
      <c r="G110" s="46"/>
      <c r="H110" s="37">
        <f>IF(AND(A110&lt;&gt;"",B110&lt;&gt;"",C110&lt;&gt;"",D110&lt;&gt;"",E110&lt;&gt;"",F110&lt;&gt;"",G110&lt;&gt;""),VLOOKUP(F110,通所介護費!$A$34:$B$38,2,0),0)</f>
        <v>0</v>
      </c>
      <c r="I110" s="37">
        <f t="shared" si="25"/>
        <v>0</v>
      </c>
      <c r="J110" s="37">
        <f t="shared" si="26"/>
        <v>0</v>
      </c>
    </row>
    <row r="111" spans="1:10" ht="20.100000000000001" customHeight="1" x14ac:dyDescent="0.4">
      <c r="A111" s="45"/>
      <c r="B111" s="45"/>
      <c r="C111" s="45"/>
      <c r="D111" s="45"/>
      <c r="E111" s="45"/>
      <c r="F111" s="45"/>
      <c r="G111" s="46"/>
      <c r="H111" s="37">
        <f>IF(AND(A111&lt;&gt;"",B111&lt;&gt;"",C111&lt;&gt;"",D111&lt;&gt;"",E111&lt;&gt;"",F111&lt;&gt;"",G111&lt;&gt;""),VLOOKUP(F111,通所介護費!$A$34:$B$38,2,0),0)</f>
        <v>0</v>
      </c>
      <c r="I111" s="37">
        <f t="shared" si="25"/>
        <v>0</v>
      </c>
      <c r="J111" s="37">
        <f t="shared" si="26"/>
        <v>0</v>
      </c>
    </row>
    <row r="112" spans="1:10" ht="20.100000000000001" customHeight="1" x14ac:dyDescent="0.4">
      <c r="A112" s="45"/>
      <c r="B112" s="45"/>
      <c r="C112" s="45"/>
      <c r="D112" s="45"/>
      <c r="E112" s="45"/>
      <c r="F112" s="45"/>
      <c r="G112" s="46"/>
      <c r="H112" s="37">
        <f>IF(AND(A112&lt;&gt;"",B112&lt;&gt;"",C112&lt;&gt;"",D112&lt;&gt;"",E112&lt;&gt;"",F112&lt;&gt;"",G112&lt;&gt;""),VLOOKUP(F112,通所介護費!$A$34:$B$38,2,0),0)</f>
        <v>0</v>
      </c>
      <c r="I112" s="37">
        <f t="shared" si="25"/>
        <v>0</v>
      </c>
      <c r="J112" s="37">
        <f t="shared" si="26"/>
        <v>0</v>
      </c>
    </row>
    <row r="113" spans="1:35" ht="20.100000000000001" customHeight="1" x14ac:dyDescent="0.4">
      <c r="A113" s="45"/>
      <c r="B113" s="45"/>
      <c r="C113" s="45"/>
      <c r="D113" s="45"/>
      <c r="E113" s="45"/>
      <c r="F113" s="45"/>
      <c r="G113" s="46"/>
      <c r="H113" s="37">
        <f>IF(AND(A113&lt;&gt;"",B113&lt;&gt;"",C113&lt;&gt;"",D113&lt;&gt;"",E113&lt;&gt;"",F113&lt;&gt;"",G113&lt;&gt;""),VLOOKUP(F113,通所介護費!$A$34:$B$38,2,0),0)</f>
        <v>0</v>
      </c>
      <c r="I113" s="37">
        <f t="shared" si="25"/>
        <v>0</v>
      </c>
      <c r="J113" s="37">
        <f t="shared" si="26"/>
        <v>0</v>
      </c>
    </row>
    <row r="114" spans="1:35" ht="20.100000000000001" customHeight="1" x14ac:dyDescent="0.4">
      <c r="A114" s="45"/>
      <c r="B114" s="45"/>
      <c r="C114" s="45"/>
      <c r="D114" s="45"/>
      <c r="E114" s="45"/>
      <c r="F114" s="45"/>
      <c r="G114" s="46"/>
      <c r="H114" s="37">
        <f>IF(AND(A114&lt;&gt;"",B114&lt;&gt;"",C114&lt;&gt;"",D114&lt;&gt;"",E114&lt;&gt;"",F114&lt;&gt;"",G114&lt;&gt;""),VLOOKUP(F114,通所介護費!$A$34:$B$38,2,0),0)</f>
        <v>0</v>
      </c>
      <c r="I114" s="37">
        <f t="shared" si="25"/>
        <v>0</v>
      </c>
      <c r="J114" s="37">
        <f t="shared" si="26"/>
        <v>0</v>
      </c>
    </row>
    <row r="115" spans="1:35" ht="20.100000000000001" customHeight="1" x14ac:dyDescent="0.4">
      <c r="A115" s="45"/>
      <c r="B115" s="45"/>
      <c r="C115" s="45"/>
      <c r="D115" s="45"/>
      <c r="E115" s="45"/>
      <c r="F115" s="45"/>
      <c r="G115" s="46"/>
      <c r="H115" s="37">
        <f>IF(AND(A115&lt;&gt;"",B115&lt;&gt;"",C115&lt;&gt;"",D115&lt;&gt;"",E115&lt;&gt;"",F115&lt;&gt;"",G115&lt;&gt;""),VLOOKUP(F115,通所介護費!$A$34:$B$38,2,0),0)</f>
        <v>0</v>
      </c>
      <c r="I115" s="37">
        <f t="shared" si="25"/>
        <v>0</v>
      </c>
      <c r="J115" s="37">
        <f t="shared" si="26"/>
        <v>0</v>
      </c>
    </row>
    <row r="116" spans="1:35" ht="20.100000000000001" customHeight="1" x14ac:dyDescent="0.4">
      <c r="A116" s="45"/>
      <c r="B116" s="45"/>
      <c r="C116" s="45"/>
      <c r="D116" s="45"/>
      <c r="E116" s="45"/>
      <c r="F116" s="45"/>
      <c r="G116" s="46"/>
      <c r="H116" s="37">
        <f>IF(AND(A116&lt;&gt;"",B116&lt;&gt;"",C116&lt;&gt;"",D116&lt;&gt;"",E116&lt;&gt;"",F116&lt;&gt;"",G116&lt;&gt;""),VLOOKUP(F116,通所介護費!$A$34:$B$38,2,0),0)</f>
        <v>0</v>
      </c>
      <c r="I116" s="37">
        <f t="shared" si="25"/>
        <v>0</v>
      </c>
      <c r="J116" s="37">
        <f t="shared" si="26"/>
        <v>0</v>
      </c>
      <c r="AI116" s="38"/>
    </row>
    <row r="117" spans="1:35" ht="20.100000000000001" customHeight="1" x14ac:dyDescent="0.4">
      <c r="A117" s="45"/>
      <c r="B117" s="45"/>
      <c r="C117" s="45"/>
      <c r="D117" s="45"/>
      <c r="E117" s="45"/>
      <c r="F117" s="45"/>
      <c r="G117" s="46"/>
      <c r="H117" s="37">
        <f>IF(AND(A117&lt;&gt;"",B117&lt;&gt;"",C117&lt;&gt;"",D117&lt;&gt;"",E117&lt;&gt;"",F117&lt;&gt;"",G117&lt;&gt;""),VLOOKUP(F117,通所介護費!$A$34:$B$38,2,0),0)</f>
        <v>0</v>
      </c>
      <c r="I117" s="37">
        <f t="shared" si="25"/>
        <v>0</v>
      </c>
      <c r="J117" s="37">
        <f t="shared" si="26"/>
        <v>0</v>
      </c>
    </row>
    <row r="118" spans="1:35" ht="20.100000000000001" customHeight="1" x14ac:dyDescent="0.4">
      <c r="A118" s="45"/>
      <c r="B118" s="45"/>
      <c r="C118" s="45"/>
      <c r="D118" s="45"/>
      <c r="E118" s="45"/>
      <c r="F118" s="45"/>
      <c r="G118" s="46"/>
      <c r="H118" s="37">
        <f>IF(AND(A118&lt;&gt;"",B118&lt;&gt;"",C118&lt;&gt;"",D118&lt;&gt;"",E118&lt;&gt;"",F118&lt;&gt;"",G118&lt;&gt;""),VLOOKUP(F118,通所介護費!$A$34:$B$38,2,0),0)</f>
        <v>0</v>
      </c>
      <c r="I118" s="37">
        <f t="shared" si="25"/>
        <v>0</v>
      </c>
      <c r="J118" s="37">
        <f t="shared" si="26"/>
        <v>0</v>
      </c>
    </row>
    <row r="119" spans="1:35" ht="20.100000000000001" customHeight="1" x14ac:dyDescent="0.4">
      <c r="A119" s="45"/>
      <c r="B119" s="45"/>
      <c r="C119" s="45"/>
      <c r="D119" s="45"/>
      <c r="E119" s="45"/>
      <c r="F119" s="45"/>
      <c r="G119" s="46"/>
      <c r="H119" s="37">
        <f>IF(AND(A119&lt;&gt;"",B119&lt;&gt;"",C119&lt;&gt;"",D119&lt;&gt;"",E119&lt;&gt;"",F119&lt;&gt;"",G119&lt;&gt;""),VLOOKUP(F119,通所介護費!$A$34:$B$38,2,0),0)</f>
        <v>0</v>
      </c>
      <c r="I119" s="37">
        <f t="shared" si="25"/>
        <v>0</v>
      </c>
      <c r="J119" s="37">
        <f t="shared" si="26"/>
        <v>0</v>
      </c>
    </row>
    <row r="120" spans="1:35" ht="20.100000000000001" customHeight="1" x14ac:dyDescent="0.4">
      <c r="A120" s="45"/>
      <c r="B120" s="45"/>
      <c r="C120" s="45"/>
      <c r="D120" s="45"/>
      <c r="E120" s="45"/>
      <c r="F120" s="45"/>
      <c r="G120" s="46"/>
      <c r="H120" s="37">
        <f>IF(AND(A120&lt;&gt;"",B120&lt;&gt;"",C120&lt;&gt;"",D120&lt;&gt;"",E120&lt;&gt;"",F120&lt;&gt;"",G120&lt;&gt;""),VLOOKUP(F120,通所介護費!$A$34:$B$38,2,0),0)</f>
        <v>0</v>
      </c>
      <c r="I120" s="37">
        <f t="shared" si="25"/>
        <v>0</v>
      </c>
      <c r="J120" s="37">
        <f t="shared" si="26"/>
        <v>0</v>
      </c>
    </row>
    <row r="121" spans="1:35" ht="20.100000000000001" customHeight="1" x14ac:dyDescent="0.4">
      <c r="A121" s="45"/>
      <c r="B121" s="45"/>
      <c r="C121" s="45"/>
      <c r="D121" s="45"/>
      <c r="E121" s="45"/>
      <c r="F121" s="45"/>
      <c r="G121" s="46"/>
      <c r="H121" s="37">
        <f>IF(AND(A121&lt;&gt;"",B121&lt;&gt;"",C121&lt;&gt;"",D121&lt;&gt;"",E121&lt;&gt;"",F121&lt;&gt;"",G121&lt;&gt;""),VLOOKUP(F121,通所介護費!$A$34:$B$38,2,0),0)</f>
        <v>0</v>
      </c>
      <c r="I121" s="37">
        <f t="shared" si="25"/>
        <v>0</v>
      </c>
      <c r="J121" s="37">
        <f t="shared" si="26"/>
        <v>0</v>
      </c>
    </row>
    <row r="122" spans="1:35" ht="20.100000000000001" customHeight="1" x14ac:dyDescent="0.4">
      <c r="A122" s="45"/>
      <c r="B122" s="45"/>
      <c r="C122" s="45"/>
      <c r="D122" s="45"/>
      <c r="E122" s="45"/>
      <c r="F122" s="45"/>
      <c r="G122" s="46"/>
      <c r="H122" s="37">
        <f>IF(AND(A122&lt;&gt;"",B122&lt;&gt;"",C122&lt;&gt;"",D122&lt;&gt;"",E122&lt;&gt;"",F122&lt;&gt;"",G122&lt;&gt;""),VLOOKUP(F122,通所介護費!$A$34:$B$38,2,0),0)</f>
        <v>0</v>
      </c>
      <c r="I122" s="37">
        <f t="shared" si="25"/>
        <v>0</v>
      </c>
      <c r="J122" s="37">
        <f t="shared" si="26"/>
        <v>0</v>
      </c>
    </row>
    <row r="123" spans="1:35" ht="20.100000000000001" customHeight="1" x14ac:dyDescent="0.4">
      <c r="A123" s="45"/>
      <c r="B123" s="45"/>
      <c r="C123" s="45"/>
      <c r="D123" s="45"/>
      <c r="E123" s="45"/>
      <c r="F123" s="45"/>
      <c r="G123" s="46"/>
      <c r="H123" s="37">
        <f>IF(AND(A123&lt;&gt;"",B123&lt;&gt;"",C123&lt;&gt;"",D123&lt;&gt;"",E123&lt;&gt;"",F123&lt;&gt;"",G123&lt;&gt;""),VLOOKUP(F123,通所介護費!$A$34:$B$38,2,0),0)</f>
        <v>0</v>
      </c>
      <c r="I123" s="37">
        <f t="shared" si="25"/>
        <v>0</v>
      </c>
      <c r="J123" s="37">
        <f t="shared" si="26"/>
        <v>0</v>
      </c>
    </row>
    <row r="124" spans="1:35" ht="20.100000000000001" customHeight="1" x14ac:dyDescent="0.4">
      <c r="A124" s="45"/>
      <c r="B124" s="45"/>
      <c r="C124" s="45"/>
      <c r="D124" s="45"/>
      <c r="E124" s="45"/>
      <c r="F124" s="45"/>
      <c r="G124" s="46"/>
      <c r="H124" s="37">
        <f>IF(AND(A124&lt;&gt;"",B124&lt;&gt;"",C124&lt;&gt;"",D124&lt;&gt;"",E124&lt;&gt;"",F124&lt;&gt;"",G124&lt;&gt;""),VLOOKUP(F124,通所介護費!$A$34:$B$38,2,0),0)</f>
        <v>0</v>
      </c>
      <c r="I124" s="37">
        <f t="shared" si="25"/>
        <v>0</v>
      </c>
      <c r="J124" s="37">
        <f t="shared" si="26"/>
        <v>0</v>
      </c>
    </row>
    <row r="125" spans="1:35" ht="20.100000000000001" customHeight="1" x14ac:dyDescent="0.4">
      <c r="A125" s="45"/>
      <c r="B125" s="45"/>
      <c r="C125" s="45"/>
      <c r="D125" s="45"/>
      <c r="E125" s="45"/>
      <c r="F125" s="45"/>
      <c r="G125" s="46"/>
      <c r="H125" s="37">
        <f>IF(AND(A125&lt;&gt;"",B125&lt;&gt;"",C125&lt;&gt;"",D125&lt;&gt;"",E125&lt;&gt;"",F125&lt;&gt;"",G125&lt;&gt;""),VLOOKUP(F125,通所介護費!$A$34:$B$38,2,0),0)</f>
        <v>0</v>
      </c>
      <c r="I125" s="37">
        <f t="shared" si="25"/>
        <v>0</v>
      </c>
      <c r="J125" s="37">
        <f t="shared" si="26"/>
        <v>0</v>
      </c>
    </row>
    <row r="126" spans="1:35" ht="20.100000000000001" customHeight="1" x14ac:dyDescent="0.4">
      <c r="A126" s="45"/>
      <c r="B126" s="45"/>
      <c r="C126" s="45"/>
      <c r="D126" s="45"/>
      <c r="E126" s="45"/>
      <c r="F126" s="45"/>
      <c r="G126" s="46"/>
      <c r="H126" s="37">
        <f>IF(AND(A126&lt;&gt;"",B126&lt;&gt;"",C126&lt;&gt;"",D126&lt;&gt;"",E126&lt;&gt;"",F126&lt;&gt;"",G126&lt;&gt;""),VLOOKUP(F126,通所介護費!$A$34:$B$38,2,0),0)</f>
        <v>0</v>
      </c>
      <c r="I126" s="37">
        <f t="shared" si="25"/>
        <v>0</v>
      </c>
      <c r="J126" s="37">
        <f t="shared" si="26"/>
        <v>0</v>
      </c>
    </row>
    <row r="127" spans="1:35" ht="20.100000000000001" customHeight="1" x14ac:dyDescent="0.4">
      <c r="A127" s="45"/>
      <c r="B127" s="45"/>
      <c r="C127" s="45"/>
      <c r="D127" s="45"/>
      <c r="E127" s="45"/>
      <c r="F127" s="45"/>
      <c r="G127" s="46"/>
      <c r="H127" s="37">
        <f>IF(AND(A127&lt;&gt;"",B127&lt;&gt;"",C127&lt;&gt;"",D127&lt;&gt;"",E127&lt;&gt;"",F127&lt;&gt;"",G127&lt;&gt;""),VLOOKUP(F127,通所介護費!$A$34:$B$38,2,0),0)</f>
        <v>0</v>
      </c>
      <c r="I127" s="37">
        <f t="shared" si="25"/>
        <v>0</v>
      </c>
      <c r="J127" s="37">
        <f t="shared" si="26"/>
        <v>0</v>
      </c>
    </row>
    <row r="128" spans="1:35" ht="20.100000000000001" customHeight="1" x14ac:dyDescent="0.4">
      <c r="A128" s="45"/>
      <c r="B128" s="45"/>
      <c r="C128" s="45"/>
      <c r="D128" s="45"/>
      <c r="E128" s="45"/>
      <c r="F128" s="45"/>
      <c r="G128" s="46"/>
      <c r="H128" s="37">
        <f>IF(AND(A128&lt;&gt;"",B128&lt;&gt;"",C128&lt;&gt;"",D128&lt;&gt;"",E128&lt;&gt;"",F128&lt;&gt;"",G128&lt;&gt;""),VLOOKUP(F128,通所介護費!$A$34:$B$38,2,0),0)</f>
        <v>0</v>
      </c>
      <c r="I128" s="37">
        <f t="shared" si="25"/>
        <v>0</v>
      </c>
      <c r="J128" s="37">
        <f t="shared" si="26"/>
        <v>0</v>
      </c>
    </row>
    <row r="129" spans="1:10" ht="20.100000000000001" customHeight="1" x14ac:dyDescent="0.4">
      <c r="A129" s="45"/>
      <c r="B129" s="45"/>
      <c r="C129" s="45"/>
      <c r="D129" s="45"/>
      <c r="E129" s="45"/>
      <c r="F129" s="45"/>
      <c r="G129" s="46"/>
      <c r="H129" s="37">
        <f>IF(AND(A129&lt;&gt;"",B129&lt;&gt;"",C129&lt;&gt;"",D129&lt;&gt;"",E129&lt;&gt;"",F129&lt;&gt;"",G129&lt;&gt;""),VLOOKUP(F129,通所介護費!$A$34:$B$38,2,0),0)</f>
        <v>0</v>
      </c>
      <c r="I129" s="37">
        <f t="shared" si="25"/>
        <v>0</v>
      </c>
      <c r="J129" s="37">
        <f t="shared" si="26"/>
        <v>0</v>
      </c>
    </row>
    <row r="130" spans="1:10" ht="20.100000000000001" customHeight="1" x14ac:dyDescent="0.4">
      <c r="A130" s="45"/>
      <c r="B130" s="45"/>
      <c r="C130" s="45"/>
      <c r="D130" s="45"/>
      <c r="E130" s="45"/>
      <c r="F130" s="45"/>
      <c r="G130" s="46"/>
      <c r="H130" s="37">
        <f>IF(AND(A130&lt;&gt;"",B130&lt;&gt;"",C130&lt;&gt;"",D130&lt;&gt;"",E130&lt;&gt;"",F130&lt;&gt;"",G130&lt;&gt;""),VLOOKUP(F130,通所介護費!$A$34:$B$38,2,0),0)</f>
        <v>0</v>
      </c>
      <c r="I130" s="37">
        <f t="shared" si="25"/>
        <v>0</v>
      </c>
      <c r="J130" s="37">
        <f t="shared" si="26"/>
        <v>0</v>
      </c>
    </row>
    <row r="131" spans="1:10" ht="20.100000000000001" customHeight="1" x14ac:dyDescent="0.4">
      <c r="A131" s="45"/>
      <c r="B131" s="45"/>
      <c r="C131" s="45"/>
      <c r="D131" s="45"/>
      <c r="E131" s="45"/>
      <c r="F131" s="45"/>
      <c r="G131" s="46"/>
      <c r="H131" s="37">
        <f>IF(AND(A131&lt;&gt;"",B131&lt;&gt;"",C131&lt;&gt;"",D131&lt;&gt;"",E131&lt;&gt;"",F131&lt;&gt;"",G131&lt;&gt;""),VLOOKUP(F131,通所介護費!$A$34:$B$38,2,0),0)</f>
        <v>0</v>
      </c>
      <c r="I131" s="37">
        <f t="shared" si="25"/>
        <v>0</v>
      </c>
      <c r="J131" s="37">
        <f t="shared" si="26"/>
        <v>0</v>
      </c>
    </row>
    <row r="132" spans="1:10" ht="20.100000000000001" customHeight="1" x14ac:dyDescent="0.4">
      <c r="A132" s="45"/>
      <c r="B132" s="45"/>
      <c r="C132" s="45"/>
      <c r="D132" s="45"/>
      <c r="E132" s="45"/>
      <c r="F132" s="45"/>
      <c r="G132" s="46"/>
      <c r="H132" s="37">
        <f>IF(AND(A132&lt;&gt;"",B132&lt;&gt;"",C132&lt;&gt;"",D132&lt;&gt;"",E132&lt;&gt;"",F132&lt;&gt;"",G132&lt;&gt;""),VLOOKUP(F132,通所介護費!$A$34:$B$38,2,0),0)</f>
        <v>0</v>
      </c>
      <c r="I132" s="37">
        <f t="shared" si="25"/>
        <v>0</v>
      </c>
      <c r="J132" s="37">
        <f t="shared" si="26"/>
        <v>0</v>
      </c>
    </row>
    <row r="133" spans="1:10" ht="20.100000000000001" customHeight="1" x14ac:dyDescent="0.4">
      <c r="A133" s="101" t="s">
        <v>40</v>
      </c>
      <c r="B133" s="102"/>
      <c r="C133" s="102"/>
      <c r="D133" s="102"/>
      <c r="E133" s="102"/>
      <c r="F133" s="103"/>
      <c r="G133" s="39">
        <f>SUMIF(G98:G132,"&lt;&gt;#N/A")</f>
        <v>0</v>
      </c>
      <c r="H133" s="39">
        <f t="shared" ref="H133:J133" si="27">SUMIF(H98:H132,"&lt;&gt;#N/A")</f>
        <v>0</v>
      </c>
      <c r="I133" s="39">
        <f t="shared" si="27"/>
        <v>0</v>
      </c>
      <c r="J133" s="39">
        <f t="shared" si="27"/>
        <v>0</v>
      </c>
    </row>
    <row r="134" spans="1:10" ht="20.100000000000001" customHeight="1" x14ac:dyDescent="0.4">
      <c r="A134" s="22"/>
      <c r="B134" s="22"/>
      <c r="C134" s="22"/>
      <c r="D134" s="22"/>
      <c r="E134" s="22"/>
      <c r="F134" s="22"/>
      <c r="G134" s="23"/>
      <c r="H134" s="23"/>
      <c r="I134" s="23"/>
      <c r="J134" s="23"/>
    </row>
    <row r="135" spans="1:10" ht="23.1" customHeight="1" x14ac:dyDescent="0.4">
      <c r="A135" s="34" t="s">
        <v>43</v>
      </c>
    </row>
    <row r="136" spans="1:10" ht="42.95" customHeight="1" x14ac:dyDescent="0.4">
      <c r="A136" s="35" t="s">
        <v>49</v>
      </c>
      <c r="B136" s="35" t="s">
        <v>119</v>
      </c>
      <c r="C136" s="35" t="s">
        <v>34</v>
      </c>
      <c r="D136" s="36" t="s">
        <v>173</v>
      </c>
      <c r="E136" s="36" t="s">
        <v>174</v>
      </c>
      <c r="F136" s="35" t="s">
        <v>35</v>
      </c>
      <c r="G136" s="36" t="s">
        <v>36</v>
      </c>
      <c r="H136" s="36" t="s">
        <v>37</v>
      </c>
      <c r="I136" s="36" t="s">
        <v>120</v>
      </c>
      <c r="J136" s="36" t="s">
        <v>121</v>
      </c>
    </row>
    <row r="137" spans="1:10" ht="20.100000000000001" customHeight="1" x14ac:dyDescent="0.4">
      <c r="A137" s="45"/>
      <c r="B137" s="45"/>
      <c r="C137" s="45"/>
      <c r="D137" s="45"/>
      <c r="E137" s="45"/>
      <c r="F137" s="45"/>
      <c r="G137" s="46"/>
      <c r="H137" s="37">
        <f>IF(AND(A137&lt;&gt;"",B137&lt;&gt;"",C137&lt;&gt;"",D137&lt;&gt;"",E137&lt;&gt;"",F137&lt;&gt;"",G137&lt;&gt;""),VLOOKUP(F137,通所介護費!$A$41:$B$45,2,0),0)</f>
        <v>0</v>
      </c>
      <c r="I137" s="37">
        <f>(H137*G137)*0.1*10</f>
        <v>0</v>
      </c>
      <c r="J137" s="37">
        <f>I137*12</f>
        <v>0</v>
      </c>
    </row>
    <row r="138" spans="1:10" ht="20.100000000000001" customHeight="1" x14ac:dyDescent="0.4">
      <c r="A138" s="45"/>
      <c r="B138" s="45"/>
      <c r="C138" s="45"/>
      <c r="D138" s="45"/>
      <c r="E138" s="45"/>
      <c r="F138" s="45"/>
      <c r="G138" s="46"/>
      <c r="H138" s="37">
        <f>IF(AND(A138&lt;&gt;"",B138&lt;&gt;"",C138&lt;&gt;"",D138&lt;&gt;"",E138&lt;&gt;"",F138&lt;&gt;"",G138&lt;&gt;""),VLOOKUP(F138,通所介護費!$A$41:$B$45,2,0),0)</f>
        <v>0</v>
      </c>
      <c r="I138" s="37">
        <f t="shared" ref="I138:I142" si="28">(H138*G138)*0.1*10</f>
        <v>0</v>
      </c>
      <c r="J138" s="37">
        <f t="shared" ref="J138:J142" si="29">I138*12</f>
        <v>0</v>
      </c>
    </row>
    <row r="139" spans="1:10" ht="20.100000000000001" customHeight="1" x14ac:dyDescent="0.4">
      <c r="A139" s="45"/>
      <c r="B139" s="45"/>
      <c r="C139" s="45"/>
      <c r="D139" s="45"/>
      <c r="E139" s="45"/>
      <c r="F139" s="45"/>
      <c r="G139" s="46"/>
      <c r="H139" s="37">
        <f>IF(AND(A139&lt;&gt;"",B139&lt;&gt;"",C139&lt;&gt;"",D139&lt;&gt;"",E139&lt;&gt;"",F139&lt;&gt;"",G139&lt;&gt;""),VLOOKUP(F139,通所介護費!$A$41:$B$45,2,0),0)</f>
        <v>0</v>
      </c>
      <c r="I139" s="37">
        <f t="shared" si="28"/>
        <v>0</v>
      </c>
      <c r="J139" s="37">
        <f t="shared" si="29"/>
        <v>0</v>
      </c>
    </row>
    <row r="140" spans="1:10" ht="20.100000000000001" customHeight="1" x14ac:dyDescent="0.4">
      <c r="A140" s="45"/>
      <c r="B140" s="45"/>
      <c r="C140" s="45"/>
      <c r="D140" s="45"/>
      <c r="E140" s="45"/>
      <c r="F140" s="45"/>
      <c r="G140" s="46"/>
      <c r="H140" s="37">
        <f>IF(AND(A140&lt;&gt;"",B140&lt;&gt;"",C140&lt;&gt;"",D140&lt;&gt;"",E140&lt;&gt;"",F140&lt;&gt;"",G140&lt;&gt;""),VLOOKUP(F140,通所介護費!$A$41:$B$45,2,0),0)</f>
        <v>0</v>
      </c>
      <c r="I140" s="37">
        <f t="shared" si="28"/>
        <v>0</v>
      </c>
      <c r="J140" s="37">
        <f t="shared" si="29"/>
        <v>0</v>
      </c>
    </row>
    <row r="141" spans="1:10" ht="20.100000000000001" customHeight="1" x14ac:dyDescent="0.4">
      <c r="A141" s="45"/>
      <c r="B141" s="45"/>
      <c r="C141" s="45"/>
      <c r="D141" s="45"/>
      <c r="E141" s="45"/>
      <c r="F141" s="45"/>
      <c r="G141" s="46"/>
      <c r="H141" s="37">
        <f>IF(AND(A141&lt;&gt;"",B141&lt;&gt;"",C141&lt;&gt;"",D141&lt;&gt;"",E141&lt;&gt;"",F141&lt;&gt;"",G141&lt;&gt;""),VLOOKUP(F141,通所介護費!$A$41:$B$45,2,0),0)</f>
        <v>0</v>
      </c>
      <c r="I141" s="37">
        <f t="shared" si="28"/>
        <v>0</v>
      </c>
      <c r="J141" s="37">
        <f t="shared" si="29"/>
        <v>0</v>
      </c>
    </row>
    <row r="142" spans="1:10" ht="20.100000000000001" customHeight="1" x14ac:dyDescent="0.4">
      <c r="A142" s="45"/>
      <c r="B142" s="45"/>
      <c r="C142" s="45"/>
      <c r="D142" s="45"/>
      <c r="E142" s="45"/>
      <c r="F142" s="45"/>
      <c r="G142" s="46"/>
      <c r="H142" s="37">
        <f>IF(AND(A142&lt;&gt;"",B142&lt;&gt;"",C142&lt;&gt;"",D142&lt;&gt;"",E142&lt;&gt;"",F142&lt;&gt;"",G142&lt;&gt;""),VLOOKUP(F142,通所介護費!$A$41:$B$45,2,0),0)</f>
        <v>0</v>
      </c>
      <c r="I142" s="37">
        <f t="shared" si="28"/>
        <v>0</v>
      </c>
      <c r="J142" s="37">
        <f t="shared" si="29"/>
        <v>0</v>
      </c>
    </row>
    <row r="143" spans="1:10" ht="20.100000000000001" customHeight="1" x14ac:dyDescent="0.4">
      <c r="A143" s="45"/>
      <c r="B143" s="45"/>
      <c r="C143" s="45"/>
      <c r="D143" s="45"/>
      <c r="E143" s="45"/>
      <c r="F143" s="45"/>
      <c r="G143" s="46"/>
      <c r="H143" s="37">
        <f>IF(AND(A143&lt;&gt;"",B143&lt;&gt;"",C143&lt;&gt;"",D143&lt;&gt;"",E143&lt;&gt;"",F143&lt;&gt;"",G143&lt;&gt;""),VLOOKUP(F143,通所介護費!$A$41:$B$45,2,0),0)</f>
        <v>0</v>
      </c>
      <c r="I143" s="37">
        <f t="shared" ref="I143:I171" si="30">(H143*G143)*0.1*10</f>
        <v>0</v>
      </c>
      <c r="J143" s="37">
        <f t="shared" ref="J143:J171" si="31">I143*12</f>
        <v>0</v>
      </c>
    </row>
    <row r="144" spans="1:10" ht="20.100000000000001" customHeight="1" x14ac:dyDescent="0.4">
      <c r="A144" s="45"/>
      <c r="B144" s="45"/>
      <c r="C144" s="45"/>
      <c r="D144" s="45"/>
      <c r="E144" s="45"/>
      <c r="F144" s="45"/>
      <c r="G144" s="46"/>
      <c r="H144" s="37">
        <f>IF(AND(A144&lt;&gt;"",B144&lt;&gt;"",C144&lt;&gt;"",D144&lt;&gt;"",E144&lt;&gt;"",F144&lt;&gt;"",G144&lt;&gt;""),VLOOKUP(F144,通所介護費!$A$41:$B$45,2,0),0)</f>
        <v>0</v>
      </c>
      <c r="I144" s="37">
        <f t="shared" si="30"/>
        <v>0</v>
      </c>
      <c r="J144" s="37">
        <f t="shared" si="31"/>
        <v>0</v>
      </c>
    </row>
    <row r="145" spans="1:10" ht="20.100000000000001" customHeight="1" x14ac:dyDescent="0.4">
      <c r="A145" s="45"/>
      <c r="B145" s="45"/>
      <c r="C145" s="45"/>
      <c r="D145" s="45"/>
      <c r="E145" s="45"/>
      <c r="F145" s="45"/>
      <c r="G145" s="46"/>
      <c r="H145" s="37">
        <f>IF(AND(A145&lt;&gt;"",B145&lt;&gt;"",C145&lt;&gt;"",D145&lt;&gt;"",E145&lt;&gt;"",F145&lt;&gt;"",G145&lt;&gt;""),VLOOKUP(F145,通所介護費!$A$41:$B$45,2,0),0)</f>
        <v>0</v>
      </c>
      <c r="I145" s="37">
        <f t="shared" si="30"/>
        <v>0</v>
      </c>
      <c r="J145" s="37">
        <f t="shared" si="31"/>
        <v>0</v>
      </c>
    </row>
    <row r="146" spans="1:10" ht="20.100000000000001" customHeight="1" x14ac:dyDescent="0.4">
      <c r="A146" s="45"/>
      <c r="B146" s="45"/>
      <c r="C146" s="45"/>
      <c r="D146" s="45"/>
      <c r="E146" s="45"/>
      <c r="F146" s="45"/>
      <c r="G146" s="46"/>
      <c r="H146" s="37">
        <f>IF(AND(A146&lt;&gt;"",B146&lt;&gt;"",C146&lt;&gt;"",D146&lt;&gt;"",E146&lt;&gt;"",F146&lt;&gt;"",G146&lt;&gt;""),VLOOKUP(F146,通所介護費!$A$41:$B$45,2,0),0)</f>
        <v>0</v>
      </c>
      <c r="I146" s="37">
        <f t="shared" si="30"/>
        <v>0</v>
      </c>
      <c r="J146" s="37">
        <f t="shared" si="31"/>
        <v>0</v>
      </c>
    </row>
    <row r="147" spans="1:10" ht="20.100000000000001" customHeight="1" x14ac:dyDescent="0.4">
      <c r="A147" s="45"/>
      <c r="B147" s="45"/>
      <c r="C147" s="45"/>
      <c r="D147" s="45"/>
      <c r="E147" s="45"/>
      <c r="F147" s="45"/>
      <c r="G147" s="46"/>
      <c r="H147" s="37">
        <f>IF(AND(A147&lt;&gt;"",B147&lt;&gt;"",C147&lt;&gt;"",D147&lt;&gt;"",E147&lt;&gt;"",F147&lt;&gt;"",G147&lt;&gt;""),VLOOKUP(F147,通所介護費!$A$41:$B$45,2,0),0)</f>
        <v>0</v>
      </c>
      <c r="I147" s="37">
        <f t="shared" si="30"/>
        <v>0</v>
      </c>
      <c r="J147" s="37">
        <f t="shared" si="31"/>
        <v>0</v>
      </c>
    </row>
    <row r="148" spans="1:10" ht="20.100000000000001" customHeight="1" x14ac:dyDescent="0.4">
      <c r="A148" s="45"/>
      <c r="B148" s="45"/>
      <c r="C148" s="45"/>
      <c r="D148" s="45"/>
      <c r="E148" s="45"/>
      <c r="F148" s="45"/>
      <c r="G148" s="46"/>
      <c r="H148" s="37">
        <f>IF(AND(A148&lt;&gt;"",B148&lt;&gt;"",C148&lt;&gt;"",D148&lt;&gt;"",E148&lt;&gt;"",F148&lt;&gt;"",G148&lt;&gt;""),VLOOKUP(F148,通所介護費!$A$41:$B$45,2,0),0)</f>
        <v>0</v>
      </c>
      <c r="I148" s="37">
        <f t="shared" si="30"/>
        <v>0</v>
      </c>
      <c r="J148" s="37">
        <f t="shared" si="31"/>
        <v>0</v>
      </c>
    </row>
    <row r="149" spans="1:10" ht="20.100000000000001" customHeight="1" x14ac:dyDescent="0.4">
      <c r="A149" s="45"/>
      <c r="B149" s="45"/>
      <c r="C149" s="45"/>
      <c r="D149" s="45"/>
      <c r="E149" s="45"/>
      <c r="F149" s="45"/>
      <c r="G149" s="46"/>
      <c r="H149" s="37">
        <f>IF(AND(A149&lt;&gt;"",B149&lt;&gt;"",C149&lt;&gt;"",D149&lt;&gt;"",E149&lt;&gt;"",F149&lt;&gt;"",G149&lt;&gt;""),VLOOKUP(F149,通所介護費!$A$41:$B$45,2,0),0)</f>
        <v>0</v>
      </c>
      <c r="I149" s="37">
        <f t="shared" si="30"/>
        <v>0</v>
      </c>
      <c r="J149" s="37">
        <f t="shared" si="31"/>
        <v>0</v>
      </c>
    </row>
    <row r="150" spans="1:10" ht="20.100000000000001" customHeight="1" x14ac:dyDescent="0.4">
      <c r="A150" s="45"/>
      <c r="B150" s="45"/>
      <c r="C150" s="45"/>
      <c r="D150" s="45"/>
      <c r="E150" s="45"/>
      <c r="F150" s="45"/>
      <c r="G150" s="46"/>
      <c r="H150" s="37">
        <f>IF(AND(A150&lt;&gt;"",B150&lt;&gt;"",C150&lt;&gt;"",D150&lt;&gt;"",E150&lt;&gt;"",F150&lt;&gt;"",G150&lt;&gt;""),VLOOKUP(F150,通所介護費!$A$41:$B$45,2,0),0)</f>
        <v>0</v>
      </c>
      <c r="I150" s="37">
        <f t="shared" si="30"/>
        <v>0</v>
      </c>
      <c r="J150" s="37">
        <f t="shared" si="31"/>
        <v>0</v>
      </c>
    </row>
    <row r="151" spans="1:10" ht="20.100000000000001" customHeight="1" x14ac:dyDescent="0.4">
      <c r="A151" s="45"/>
      <c r="B151" s="45"/>
      <c r="C151" s="45"/>
      <c r="D151" s="45"/>
      <c r="E151" s="45"/>
      <c r="F151" s="45"/>
      <c r="G151" s="46"/>
      <c r="H151" s="37">
        <f>IF(AND(A151&lt;&gt;"",B151&lt;&gt;"",C151&lt;&gt;"",D151&lt;&gt;"",E151&lt;&gt;"",F151&lt;&gt;"",G151&lt;&gt;""),VLOOKUP(F151,通所介護費!$A$41:$B$45,2,0),0)</f>
        <v>0</v>
      </c>
      <c r="I151" s="37">
        <f t="shared" si="30"/>
        <v>0</v>
      </c>
      <c r="J151" s="37">
        <f t="shared" si="31"/>
        <v>0</v>
      </c>
    </row>
    <row r="152" spans="1:10" ht="20.100000000000001" customHeight="1" x14ac:dyDescent="0.4">
      <c r="A152" s="45"/>
      <c r="B152" s="45"/>
      <c r="C152" s="45"/>
      <c r="D152" s="45"/>
      <c r="E152" s="45"/>
      <c r="F152" s="45"/>
      <c r="G152" s="46"/>
      <c r="H152" s="37">
        <f>IF(AND(A152&lt;&gt;"",B152&lt;&gt;"",C152&lt;&gt;"",D152&lt;&gt;"",E152&lt;&gt;"",F152&lt;&gt;"",G152&lt;&gt;""),VLOOKUP(F152,通所介護費!$A$41:$B$45,2,0),0)</f>
        <v>0</v>
      </c>
      <c r="I152" s="37">
        <f t="shared" si="30"/>
        <v>0</v>
      </c>
      <c r="J152" s="37">
        <f t="shared" si="31"/>
        <v>0</v>
      </c>
    </row>
    <row r="153" spans="1:10" ht="20.100000000000001" customHeight="1" x14ac:dyDescent="0.4">
      <c r="A153" s="45"/>
      <c r="B153" s="45"/>
      <c r="C153" s="45"/>
      <c r="D153" s="45"/>
      <c r="E153" s="45"/>
      <c r="F153" s="45"/>
      <c r="G153" s="46"/>
      <c r="H153" s="37">
        <f>IF(AND(A153&lt;&gt;"",B153&lt;&gt;"",C153&lt;&gt;"",D153&lt;&gt;"",E153&lt;&gt;"",F153&lt;&gt;"",G153&lt;&gt;""),VLOOKUP(F153,通所介護費!$A$41:$B$45,2,0),0)</f>
        <v>0</v>
      </c>
      <c r="I153" s="37">
        <f t="shared" si="30"/>
        <v>0</v>
      </c>
      <c r="J153" s="37">
        <f t="shared" si="31"/>
        <v>0</v>
      </c>
    </row>
    <row r="154" spans="1:10" ht="20.100000000000001" customHeight="1" x14ac:dyDescent="0.4">
      <c r="A154" s="45"/>
      <c r="B154" s="45"/>
      <c r="C154" s="45"/>
      <c r="D154" s="45"/>
      <c r="E154" s="45"/>
      <c r="F154" s="45"/>
      <c r="G154" s="46"/>
      <c r="H154" s="37">
        <f>IF(AND(A154&lt;&gt;"",B154&lt;&gt;"",C154&lt;&gt;"",D154&lt;&gt;"",E154&lt;&gt;"",F154&lt;&gt;"",G154&lt;&gt;""),VLOOKUP(F154,通所介護費!$A$41:$B$45,2,0),0)</f>
        <v>0</v>
      </c>
      <c r="I154" s="37">
        <f t="shared" si="30"/>
        <v>0</v>
      </c>
      <c r="J154" s="37">
        <f t="shared" si="31"/>
        <v>0</v>
      </c>
    </row>
    <row r="155" spans="1:10" ht="20.100000000000001" customHeight="1" x14ac:dyDescent="0.4">
      <c r="A155" s="45"/>
      <c r="B155" s="45"/>
      <c r="C155" s="45"/>
      <c r="D155" s="45"/>
      <c r="E155" s="45"/>
      <c r="F155" s="45"/>
      <c r="G155" s="46"/>
      <c r="H155" s="37">
        <f>IF(AND(A155&lt;&gt;"",B155&lt;&gt;"",C155&lt;&gt;"",D155&lt;&gt;"",E155&lt;&gt;"",F155&lt;&gt;"",G155&lt;&gt;""),VLOOKUP(F155,通所介護費!$A$41:$B$45,2,0),0)</f>
        <v>0</v>
      </c>
      <c r="I155" s="37">
        <f t="shared" si="30"/>
        <v>0</v>
      </c>
      <c r="J155" s="37">
        <f t="shared" si="31"/>
        <v>0</v>
      </c>
    </row>
    <row r="156" spans="1:10" ht="20.100000000000001" customHeight="1" x14ac:dyDescent="0.4">
      <c r="A156" s="45"/>
      <c r="B156" s="45"/>
      <c r="C156" s="45"/>
      <c r="D156" s="45"/>
      <c r="E156" s="45"/>
      <c r="F156" s="45"/>
      <c r="G156" s="46"/>
      <c r="H156" s="37">
        <f>IF(AND(A156&lt;&gt;"",B156&lt;&gt;"",C156&lt;&gt;"",D156&lt;&gt;"",E156&lt;&gt;"",F156&lt;&gt;"",G156&lt;&gt;""),VLOOKUP(F156,通所介護費!$A$41:$B$45,2,0),0)</f>
        <v>0</v>
      </c>
      <c r="I156" s="37">
        <f t="shared" si="30"/>
        <v>0</v>
      </c>
      <c r="J156" s="37">
        <f t="shared" si="31"/>
        <v>0</v>
      </c>
    </row>
    <row r="157" spans="1:10" ht="20.100000000000001" customHeight="1" x14ac:dyDescent="0.4">
      <c r="A157" s="45"/>
      <c r="B157" s="45"/>
      <c r="C157" s="45"/>
      <c r="D157" s="45"/>
      <c r="E157" s="45"/>
      <c r="F157" s="45"/>
      <c r="G157" s="46"/>
      <c r="H157" s="37">
        <f>IF(AND(A157&lt;&gt;"",B157&lt;&gt;"",C157&lt;&gt;"",D157&lt;&gt;"",E157&lt;&gt;"",F157&lt;&gt;"",G157&lt;&gt;""),VLOOKUP(F157,通所介護費!$A$41:$B$45,2,0),0)</f>
        <v>0</v>
      </c>
      <c r="I157" s="37">
        <f t="shared" si="30"/>
        <v>0</v>
      </c>
      <c r="J157" s="37">
        <f t="shared" si="31"/>
        <v>0</v>
      </c>
    </row>
    <row r="158" spans="1:10" ht="20.100000000000001" customHeight="1" x14ac:dyDescent="0.4">
      <c r="A158" s="45"/>
      <c r="B158" s="45"/>
      <c r="C158" s="45"/>
      <c r="D158" s="45"/>
      <c r="E158" s="45"/>
      <c r="F158" s="45"/>
      <c r="G158" s="46"/>
      <c r="H158" s="37">
        <f>IF(AND(A158&lt;&gt;"",B158&lt;&gt;"",C158&lt;&gt;"",D158&lt;&gt;"",E158&lt;&gt;"",F158&lt;&gt;"",G158&lt;&gt;""),VLOOKUP(F158,通所介護費!$A$41:$B$45,2,0),0)</f>
        <v>0</v>
      </c>
      <c r="I158" s="37">
        <f t="shared" si="30"/>
        <v>0</v>
      </c>
      <c r="J158" s="37">
        <f t="shared" si="31"/>
        <v>0</v>
      </c>
    </row>
    <row r="159" spans="1:10" ht="20.100000000000001" customHeight="1" x14ac:dyDescent="0.4">
      <c r="A159" s="45"/>
      <c r="B159" s="45"/>
      <c r="C159" s="45"/>
      <c r="D159" s="45"/>
      <c r="E159" s="45"/>
      <c r="F159" s="45"/>
      <c r="G159" s="46"/>
      <c r="H159" s="37">
        <f>IF(AND(A159&lt;&gt;"",B159&lt;&gt;"",C159&lt;&gt;"",D159&lt;&gt;"",E159&lt;&gt;"",F159&lt;&gt;"",G159&lt;&gt;""),VLOOKUP(F159,通所介護費!$A$41:$B$45,2,0),0)</f>
        <v>0</v>
      </c>
      <c r="I159" s="37">
        <f t="shared" si="30"/>
        <v>0</v>
      </c>
      <c r="J159" s="37">
        <f t="shared" si="31"/>
        <v>0</v>
      </c>
    </row>
    <row r="160" spans="1:10" ht="20.100000000000001" customHeight="1" x14ac:dyDescent="0.4">
      <c r="A160" s="45"/>
      <c r="B160" s="45"/>
      <c r="C160" s="45"/>
      <c r="D160" s="45"/>
      <c r="E160" s="45"/>
      <c r="F160" s="45"/>
      <c r="G160" s="46"/>
      <c r="H160" s="37">
        <f>IF(AND(A160&lt;&gt;"",B160&lt;&gt;"",C160&lt;&gt;"",D160&lt;&gt;"",E160&lt;&gt;"",F160&lt;&gt;"",G160&lt;&gt;""),VLOOKUP(F160,通所介護費!$A$41:$B$45,2,0),0)</f>
        <v>0</v>
      </c>
      <c r="I160" s="37">
        <f t="shared" si="30"/>
        <v>0</v>
      </c>
      <c r="J160" s="37">
        <f t="shared" si="31"/>
        <v>0</v>
      </c>
    </row>
    <row r="161" spans="1:10" ht="20.100000000000001" customHeight="1" x14ac:dyDescent="0.4">
      <c r="A161" s="45"/>
      <c r="B161" s="45"/>
      <c r="C161" s="45"/>
      <c r="D161" s="45"/>
      <c r="E161" s="45"/>
      <c r="F161" s="45"/>
      <c r="G161" s="46"/>
      <c r="H161" s="37">
        <f>IF(AND(A161&lt;&gt;"",B161&lt;&gt;"",C161&lt;&gt;"",D161&lt;&gt;"",E161&lt;&gt;"",F161&lt;&gt;"",G161&lt;&gt;""),VLOOKUP(F161,通所介護費!$A$41:$B$45,2,0),0)</f>
        <v>0</v>
      </c>
      <c r="I161" s="37">
        <f t="shared" si="30"/>
        <v>0</v>
      </c>
      <c r="J161" s="37">
        <f t="shared" si="31"/>
        <v>0</v>
      </c>
    </row>
    <row r="162" spans="1:10" ht="20.100000000000001" customHeight="1" x14ac:dyDescent="0.4">
      <c r="A162" s="45"/>
      <c r="B162" s="45"/>
      <c r="C162" s="45"/>
      <c r="D162" s="45"/>
      <c r="E162" s="45"/>
      <c r="F162" s="45"/>
      <c r="G162" s="46"/>
      <c r="H162" s="37">
        <f>IF(AND(A162&lt;&gt;"",B162&lt;&gt;"",C162&lt;&gt;"",D162&lt;&gt;"",E162&lt;&gt;"",F162&lt;&gt;"",G162&lt;&gt;""),VLOOKUP(F162,通所介護費!$A$41:$B$45,2,0),0)</f>
        <v>0</v>
      </c>
      <c r="I162" s="37">
        <f t="shared" si="30"/>
        <v>0</v>
      </c>
      <c r="J162" s="37">
        <f t="shared" si="31"/>
        <v>0</v>
      </c>
    </row>
    <row r="163" spans="1:10" ht="20.100000000000001" customHeight="1" x14ac:dyDescent="0.4">
      <c r="A163" s="45"/>
      <c r="B163" s="45"/>
      <c r="C163" s="45"/>
      <c r="D163" s="45"/>
      <c r="E163" s="45"/>
      <c r="F163" s="45"/>
      <c r="G163" s="46"/>
      <c r="H163" s="37">
        <f>IF(AND(A163&lt;&gt;"",B163&lt;&gt;"",C163&lt;&gt;"",D163&lt;&gt;"",E163&lt;&gt;"",F163&lt;&gt;"",G163&lt;&gt;""),VLOOKUP(F163,通所介護費!$A$41:$B$45,2,0),0)</f>
        <v>0</v>
      </c>
      <c r="I163" s="37">
        <f t="shared" si="30"/>
        <v>0</v>
      </c>
      <c r="J163" s="37">
        <f t="shared" si="31"/>
        <v>0</v>
      </c>
    </row>
    <row r="164" spans="1:10" ht="20.100000000000001" customHeight="1" x14ac:dyDescent="0.4">
      <c r="A164" s="45"/>
      <c r="B164" s="45"/>
      <c r="C164" s="45"/>
      <c r="D164" s="45"/>
      <c r="E164" s="45"/>
      <c r="F164" s="45"/>
      <c r="G164" s="46"/>
      <c r="H164" s="37">
        <f>IF(AND(A164&lt;&gt;"",B164&lt;&gt;"",C164&lt;&gt;"",D164&lt;&gt;"",E164&lt;&gt;"",F164&lt;&gt;"",G164&lt;&gt;""),VLOOKUP(F164,通所介護費!$A$41:$B$45,2,0),0)</f>
        <v>0</v>
      </c>
      <c r="I164" s="37">
        <f t="shared" si="30"/>
        <v>0</v>
      </c>
      <c r="J164" s="37">
        <f t="shared" si="31"/>
        <v>0</v>
      </c>
    </row>
    <row r="165" spans="1:10" ht="20.100000000000001" customHeight="1" x14ac:dyDescent="0.4">
      <c r="A165" s="45"/>
      <c r="B165" s="45"/>
      <c r="C165" s="45"/>
      <c r="D165" s="45"/>
      <c r="E165" s="45"/>
      <c r="F165" s="45"/>
      <c r="G165" s="46"/>
      <c r="H165" s="37">
        <f>IF(AND(A165&lt;&gt;"",B165&lt;&gt;"",C165&lt;&gt;"",D165&lt;&gt;"",E165&lt;&gt;"",F165&lt;&gt;"",G165&lt;&gt;""),VLOOKUP(F165,通所介護費!$A$41:$B$45,2,0),0)</f>
        <v>0</v>
      </c>
      <c r="I165" s="37">
        <f t="shared" si="30"/>
        <v>0</v>
      </c>
      <c r="J165" s="37">
        <f t="shared" si="31"/>
        <v>0</v>
      </c>
    </row>
    <row r="166" spans="1:10" ht="20.100000000000001" customHeight="1" x14ac:dyDescent="0.4">
      <c r="A166" s="45"/>
      <c r="B166" s="45"/>
      <c r="C166" s="45"/>
      <c r="D166" s="45"/>
      <c r="E166" s="45"/>
      <c r="F166" s="45"/>
      <c r="G166" s="46"/>
      <c r="H166" s="37">
        <f>IF(AND(A166&lt;&gt;"",B166&lt;&gt;"",C166&lt;&gt;"",D166&lt;&gt;"",E166&lt;&gt;"",F166&lt;&gt;"",G166&lt;&gt;""),VLOOKUP(F166,通所介護費!$A$41:$B$45,2,0),0)</f>
        <v>0</v>
      </c>
      <c r="I166" s="37">
        <f t="shared" si="30"/>
        <v>0</v>
      </c>
      <c r="J166" s="37">
        <f t="shared" si="31"/>
        <v>0</v>
      </c>
    </row>
    <row r="167" spans="1:10" ht="20.100000000000001" customHeight="1" x14ac:dyDescent="0.4">
      <c r="A167" s="45"/>
      <c r="B167" s="45"/>
      <c r="C167" s="45"/>
      <c r="D167" s="45"/>
      <c r="E167" s="45"/>
      <c r="F167" s="45"/>
      <c r="G167" s="46"/>
      <c r="H167" s="37">
        <f>IF(AND(A167&lt;&gt;"",B167&lt;&gt;"",C167&lt;&gt;"",D167&lt;&gt;"",E167&lt;&gt;"",F167&lt;&gt;"",G167&lt;&gt;""),VLOOKUP(F167,通所介護費!$A$41:$B$45,2,0),0)</f>
        <v>0</v>
      </c>
      <c r="I167" s="37">
        <f t="shared" si="30"/>
        <v>0</v>
      </c>
      <c r="J167" s="37">
        <f t="shared" si="31"/>
        <v>0</v>
      </c>
    </row>
    <row r="168" spans="1:10" ht="20.100000000000001" customHeight="1" x14ac:dyDescent="0.4">
      <c r="A168" s="45"/>
      <c r="B168" s="45"/>
      <c r="C168" s="45"/>
      <c r="D168" s="45"/>
      <c r="E168" s="45"/>
      <c r="F168" s="45"/>
      <c r="G168" s="46"/>
      <c r="H168" s="37">
        <f>IF(AND(A168&lt;&gt;"",B168&lt;&gt;"",C168&lt;&gt;"",D168&lt;&gt;"",E168&lt;&gt;"",F168&lt;&gt;"",G168&lt;&gt;""),VLOOKUP(F168,通所介護費!$A$41:$B$45,2,0),0)</f>
        <v>0</v>
      </c>
      <c r="I168" s="37">
        <f t="shared" si="30"/>
        <v>0</v>
      </c>
      <c r="J168" s="37">
        <f t="shared" si="31"/>
        <v>0</v>
      </c>
    </row>
    <row r="169" spans="1:10" ht="20.100000000000001" customHeight="1" x14ac:dyDescent="0.4">
      <c r="A169" s="45"/>
      <c r="B169" s="45"/>
      <c r="C169" s="45"/>
      <c r="D169" s="45"/>
      <c r="E169" s="45"/>
      <c r="F169" s="45"/>
      <c r="G169" s="46"/>
      <c r="H169" s="37">
        <f>IF(AND(A169&lt;&gt;"",B169&lt;&gt;"",C169&lt;&gt;"",D169&lt;&gt;"",E169&lt;&gt;"",F169&lt;&gt;"",G169&lt;&gt;""),VLOOKUP(F169,通所介護費!$A$41:$B$45,2,0),0)</f>
        <v>0</v>
      </c>
      <c r="I169" s="37">
        <f t="shared" si="30"/>
        <v>0</v>
      </c>
      <c r="J169" s="37">
        <f t="shared" si="31"/>
        <v>0</v>
      </c>
    </row>
    <row r="170" spans="1:10" ht="20.100000000000001" customHeight="1" x14ac:dyDescent="0.4">
      <c r="A170" s="45"/>
      <c r="B170" s="45"/>
      <c r="C170" s="45"/>
      <c r="D170" s="45"/>
      <c r="E170" s="45"/>
      <c r="F170" s="45"/>
      <c r="G170" s="46"/>
      <c r="H170" s="37">
        <f>IF(AND(A170&lt;&gt;"",B170&lt;&gt;"",C170&lt;&gt;"",D170&lt;&gt;"",E170&lt;&gt;"",F170&lt;&gt;"",G170&lt;&gt;""),VLOOKUP(F170,通所介護費!$A$41:$B$45,2,0),0)</f>
        <v>0</v>
      </c>
      <c r="I170" s="37">
        <f t="shared" si="30"/>
        <v>0</v>
      </c>
      <c r="J170" s="37">
        <f t="shared" si="31"/>
        <v>0</v>
      </c>
    </row>
    <row r="171" spans="1:10" ht="20.100000000000001" customHeight="1" x14ac:dyDescent="0.4">
      <c r="A171" s="45"/>
      <c r="B171" s="45"/>
      <c r="C171" s="45"/>
      <c r="D171" s="45"/>
      <c r="E171" s="45"/>
      <c r="F171" s="45"/>
      <c r="G171" s="46"/>
      <c r="H171" s="37">
        <f>IF(AND(A171&lt;&gt;"",B171&lt;&gt;"",C171&lt;&gt;"",D171&lt;&gt;"",E171&lt;&gt;"",F171&lt;&gt;"",G171&lt;&gt;""),VLOOKUP(F171,通所介護費!$A$41:$B$45,2,0),0)</f>
        <v>0</v>
      </c>
      <c r="I171" s="37">
        <f t="shared" si="30"/>
        <v>0</v>
      </c>
      <c r="J171" s="37">
        <f t="shared" si="31"/>
        <v>0</v>
      </c>
    </row>
    <row r="172" spans="1:10" ht="20.100000000000001" customHeight="1" x14ac:dyDescent="0.4">
      <c r="A172" s="101" t="s">
        <v>40</v>
      </c>
      <c r="B172" s="102"/>
      <c r="C172" s="102"/>
      <c r="D172" s="102"/>
      <c r="E172" s="102"/>
      <c r="F172" s="103"/>
      <c r="G172" s="39">
        <f>SUMIF(G137:G171,"&lt;&gt;#N/A")</f>
        <v>0</v>
      </c>
      <c r="H172" s="39">
        <f t="shared" ref="H172:J172" si="32">SUMIF(H137:H171,"&lt;&gt;#N/A")</f>
        <v>0</v>
      </c>
      <c r="I172" s="39">
        <f t="shared" si="32"/>
        <v>0</v>
      </c>
      <c r="J172" s="39">
        <f t="shared" si="32"/>
        <v>0</v>
      </c>
    </row>
    <row r="173" spans="1:10" ht="20.100000000000001" customHeight="1" x14ac:dyDescent="0.4">
      <c r="A173" s="22"/>
      <c r="B173" s="22"/>
      <c r="C173" s="22"/>
      <c r="D173" s="22"/>
      <c r="E173" s="22"/>
      <c r="F173" s="22"/>
      <c r="G173" s="23"/>
      <c r="H173" s="23"/>
      <c r="I173" s="23"/>
      <c r="J173" s="23"/>
    </row>
    <row r="174" spans="1:10" ht="23.1" customHeight="1" x14ac:dyDescent="0.4">
      <c r="A174" s="34" t="s">
        <v>44</v>
      </c>
    </row>
    <row r="175" spans="1:10" ht="42.95" customHeight="1" x14ac:dyDescent="0.4">
      <c r="A175" s="35" t="s">
        <v>49</v>
      </c>
      <c r="B175" s="35" t="s">
        <v>119</v>
      </c>
      <c r="C175" s="35" t="s">
        <v>34</v>
      </c>
      <c r="D175" s="36" t="s">
        <v>173</v>
      </c>
      <c r="E175" s="36" t="s">
        <v>174</v>
      </c>
      <c r="F175" s="35" t="s">
        <v>35</v>
      </c>
      <c r="G175" s="36" t="s">
        <v>36</v>
      </c>
      <c r="H175" s="36" t="s">
        <v>37</v>
      </c>
      <c r="I175" s="36" t="s">
        <v>120</v>
      </c>
      <c r="J175" s="36" t="s">
        <v>121</v>
      </c>
    </row>
    <row r="176" spans="1:10" ht="20.100000000000001" customHeight="1" x14ac:dyDescent="0.4">
      <c r="A176" s="45"/>
      <c r="B176" s="45"/>
      <c r="C176" s="45"/>
      <c r="D176" s="45"/>
      <c r="E176" s="45"/>
      <c r="F176" s="45"/>
      <c r="G176" s="46"/>
      <c r="H176" s="37">
        <f>IF(AND(A176&lt;&gt;"",B176&lt;&gt;"",C176&lt;&gt;"",D176&lt;&gt;"",E176&lt;&gt;"",F176&lt;&gt;"",G176&lt;&gt;""),VLOOKUP(F176,通所介護費!$A$48:$B$52,2,0),0)</f>
        <v>0</v>
      </c>
      <c r="I176" s="37">
        <f>(H176*G176)*0.1*10</f>
        <v>0</v>
      </c>
      <c r="J176" s="37">
        <f>I176*12</f>
        <v>0</v>
      </c>
    </row>
    <row r="177" spans="1:36" ht="20.100000000000001" customHeight="1" x14ac:dyDescent="0.4">
      <c r="A177" s="45"/>
      <c r="B177" s="45"/>
      <c r="C177" s="45"/>
      <c r="D177" s="45"/>
      <c r="E177" s="45"/>
      <c r="F177" s="45"/>
      <c r="G177" s="46"/>
      <c r="H177" s="37">
        <f>IF(AND(A177&lt;&gt;"",B177&lt;&gt;"",C177&lt;&gt;"",D177&lt;&gt;"",E177&lt;&gt;"",F177&lt;&gt;"",G177&lt;&gt;""),VLOOKUP(F177,通所介護費!$A$48:$B$52,2,0),0)</f>
        <v>0</v>
      </c>
      <c r="I177" s="37">
        <f t="shared" ref="I177:I181" si="33">(H177*G177)*0.1*10</f>
        <v>0</v>
      </c>
      <c r="J177" s="37">
        <f t="shared" ref="J177:J181" si="34">I177*12</f>
        <v>0</v>
      </c>
    </row>
    <row r="178" spans="1:36" ht="20.100000000000001" customHeight="1" x14ac:dyDescent="0.4">
      <c r="A178" s="45"/>
      <c r="B178" s="45"/>
      <c r="C178" s="45"/>
      <c r="D178" s="45"/>
      <c r="E178" s="45"/>
      <c r="F178" s="45"/>
      <c r="G178" s="46"/>
      <c r="H178" s="37">
        <f>IF(AND(A178&lt;&gt;"",B178&lt;&gt;"",C178&lt;&gt;"",D178&lt;&gt;"",E178&lt;&gt;"",F178&lt;&gt;"",G178&lt;&gt;""),VLOOKUP(F178,通所介護費!$A$48:$B$52,2,0),0)</f>
        <v>0</v>
      </c>
      <c r="I178" s="37">
        <f t="shared" si="33"/>
        <v>0</v>
      </c>
      <c r="J178" s="37">
        <f t="shared" si="34"/>
        <v>0</v>
      </c>
    </row>
    <row r="179" spans="1:36" ht="20.100000000000001" customHeight="1" x14ac:dyDescent="0.4">
      <c r="A179" s="45"/>
      <c r="B179" s="45"/>
      <c r="C179" s="45"/>
      <c r="D179" s="45"/>
      <c r="E179" s="45"/>
      <c r="F179" s="45"/>
      <c r="G179" s="46"/>
      <c r="H179" s="37">
        <f>IF(AND(A179&lt;&gt;"",B179&lt;&gt;"",C179&lt;&gt;"",D179&lt;&gt;"",E179&lt;&gt;"",F179&lt;&gt;"",G179&lt;&gt;""),VLOOKUP(F179,通所介護費!$A$48:$B$52,2,0),0)</f>
        <v>0</v>
      </c>
      <c r="I179" s="37">
        <f t="shared" si="33"/>
        <v>0</v>
      </c>
      <c r="J179" s="37">
        <f t="shared" si="34"/>
        <v>0</v>
      </c>
    </row>
    <row r="180" spans="1:36" ht="20.100000000000001" customHeight="1" x14ac:dyDescent="0.4">
      <c r="A180" s="45"/>
      <c r="B180" s="45"/>
      <c r="C180" s="45"/>
      <c r="D180" s="45"/>
      <c r="E180" s="45"/>
      <c r="F180" s="45"/>
      <c r="G180" s="46"/>
      <c r="H180" s="37">
        <f>IF(AND(A180&lt;&gt;"",B180&lt;&gt;"",C180&lt;&gt;"",D180&lt;&gt;"",E180&lt;&gt;"",F180&lt;&gt;"",G180&lt;&gt;""),VLOOKUP(F180,通所介護費!$A$48:$B$52,2,0),0)</f>
        <v>0</v>
      </c>
      <c r="I180" s="37">
        <f t="shared" si="33"/>
        <v>0</v>
      </c>
      <c r="J180" s="37">
        <f t="shared" si="34"/>
        <v>0</v>
      </c>
    </row>
    <row r="181" spans="1:36" ht="20.100000000000001" customHeight="1" x14ac:dyDescent="0.4">
      <c r="A181" s="45"/>
      <c r="B181" s="45"/>
      <c r="C181" s="45"/>
      <c r="D181" s="45"/>
      <c r="E181" s="45"/>
      <c r="F181" s="45"/>
      <c r="G181" s="47"/>
      <c r="H181" s="37">
        <f>IF(AND(A181&lt;&gt;"",B181&lt;&gt;"",C181&lt;&gt;"",D181&lt;&gt;"",E181&lt;&gt;"",F181&lt;&gt;"",G181&lt;&gt;""),VLOOKUP(F181,通所介護費!$A$48:$B$52,2,0),0)</f>
        <v>0</v>
      </c>
      <c r="I181" s="37">
        <f t="shared" si="33"/>
        <v>0</v>
      </c>
      <c r="J181" s="37">
        <f t="shared" si="34"/>
        <v>0</v>
      </c>
    </row>
    <row r="182" spans="1:36" ht="20.100000000000001" customHeight="1" x14ac:dyDescent="0.4">
      <c r="A182" s="45"/>
      <c r="B182" s="45"/>
      <c r="C182" s="45"/>
      <c r="D182" s="45"/>
      <c r="E182" s="45"/>
      <c r="F182" s="45"/>
      <c r="G182" s="47"/>
      <c r="H182" s="37">
        <f>IF(AND(A182&lt;&gt;"",B182&lt;&gt;"",C182&lt;&gt;"",D182&lt;&gt;"",E182&lt;&gt;"",F182&lt;&gt;"",G182&lt;&gt;""),VLOOKUP(F182,通所介護費!$A$48:$B$52,2,0),0)</f>
        <v>0</v>
      </c>
      <c r="I182" s="37">
        <f t="shared" ref="I182:I210" si="35">(H182*G182)*0.1*10</f>
        <v>0</v>
      </c>
      <c r="J182" s="37">
        <f t="shared" ref="J182:J210" si="36">I182*12</f>
        <v>0</v>
      </c>
      <c r="AJ182" s="38"/>
    </row>
    <row r="183" spans="1:36" ht="20.100000000000001" customHeight="1" x14ac:dyDescent="0.4">
      <c r="A183" s="45"/>
      <c r="B183" s="45"/>
      <c r="C183" s="45"/>
      <c r="D183" s="45"/>
      <c r="E183" s="45"/>
      <c r="F183" s="45"/>
      <c r="G183" s="47"/>
      <c r="H183" s="37">
        <f>IF(AND(A183&lt;&gt;"",B183&lt;&gt;"",C183&lt;&gt;"",D183&lt;&gt;"",E183&lt;&gt;"",F183&lt;&gt;"",G183&lt;&gt;""),VLOOKUP(F183,通所介護費!$A$48:$B$52,2,0),0)</f>
        <v>0</v>
      </c>
      <c r="I183" s="37">
        <f t="shared" si="35"/>
        <v>0</v>
      </c>
      <c r="J183" s="37">
        <f t="shared" si="36"/>
        <v>0</v>
      </c>
    </row>
    <row r="184" spans="1:36" ht="20.100000000000001" customHeight="1" x14ac:dyDescent="0.4">
      <c r="A184" s="45"/>
      <c r="B184" s="45"/>
      <c r="C184" s="45"/>
      <c r="D184" s="45"/>
      <c r="E184" s="45"/>
      <c r="F184" s="45"/>
      <c r="G184" s="47"/>
      <c r="H184" s="37">
        <f>IF(AND(A184&lt;&gt;"",B184&lt;&gt;"",C184&lt;&gt;"",D184&lt;&gt;"",E184&lt;&gt;"",F184&lt;&gt;"",G184&lt;&gt;""),VLOOKUP(F184,通所介護費!$A$48:$B$52,2,0),0)</f>
        <v>0</v>
      </c>
      <c r="I184" s="37">
        <f t="shared" si="35"/>
        <v>0</v>
      </c>
      <c r="J184" s="37">
        <f t="shared" si="36"/>
        <v>0</v>
      </c>
    </row>
    <row r="185" spans="1:36" ht="20.100000000000001" customHeight="1" x14ac:dyDescent="0.4">
      <c r="A185" s="45"/>
      <c r="B185" s="45"/>
      <c r="C185" s="45"/>
      <c r="D185" s="45"/>
      <c r="E185" s="45"/>
      <c r="F185" s="45"/>
      <c r="G185" s="47"/>
      <c r="H185" s="37">
        <f>IF(AND(A185&lt;&gt;"",B185&lt;&gt;"",C185&lt;&gt;"",D185&lt;&gt;"",E185&lt;&gt;"",F185&lt;&gt;"",G185&lt;&gt;""),VLOOKUP(F185,通所介護費!$A$48:$B$52,2,0),0)</f>
        <v>0</v>
      </c>
      <c r="I185" s="37">
        <f t="shared" si="35"/>
        <v>0</v>
      </c>
      <c r="J185" s="37">
        <f t="shared" si="36"/>
        <v>0</v>
      </c>
    </row>
    <row r="186" spans="1:36" ht="20.100000000000001" customHeight="1" x14ac:dyDescent="0.4">
      <c r="A186" s="45"/>
      <c r="B186" s="45"/>
      <c r="C186" s="45"/>
      <c r="D186" s="45"/>
      <c r="E186" s="45"/>
      <c r="F186" s="45"/>
      <c r="G186" s="47"/>
      <c r="H186" s="37">
        <f>IF(AND(A186&lt;&gt;"",B186&lt;&gt;"",C186&lt;&gt;"",D186&lt;&gt;"",E186&lt;&gt;"",F186&lt;&gt;"",G186&lt;&gt;""),VLOOKUP(F186,通所介護費!$A$48:$B$52,2,0),0)</f>
        <v>0</v>
      </c>
      <c r="I186" s="37">
        <f t="shared" si="35"/>
        <v>0</v>
      </c>
      <c r="J186" s="37">
        <f t="shared" si="36"/>
        <v>0</v>
      </c>
    </row>
    <row r="187" spans="1:36" ht="20.100000000000001" customHeight="1" x14ac:dyDescent="0.4">
      <c r="A187" s="45"/>
      <c r="B187" s="45"/>
      <c r="C187" s="45"/>
      <c r="D187" s="45"/>
      <c r="E187" s="45"/>
      <c r="F187" s="45"/>
      <c r="G187" s="47"/>
      <c r="H187" s="37">
        <f>IF(AND(A187&lt;&gt;"",B187&lt;&gt;"",C187&lt;&gt;"",D187&lt;&gt;"",E187&lt;&gt;"",F187&lt;&gt;"",G187&lt;&gt;""),VLOOKUP(F187,通所介護費!$A$48:$B$52,2,0),0)</f>
        <v>0</v>
      </c>
      <c r="I187" s="37">
        <f t="shared" si="35"/>
        <v>0</v>
      </c>
      <c r="J187" s="37">
        <f t="shared" si="36"/>
        <v>0</v>
      </c>
    </row>
    <row r="188" spans="1:36" ht="20.100000000000001" customHeight="1" x14ac:dyDescent="0.4">
      <c r="A188" s="45"/>
      <c r="B188" s="45"/>
      <c r="C188" s="45"/>
      <c r="D188" s="45"/>
      <c r="E188" s="45"/>
      <c r="F188" s="45"/>
      <c r="G188" s="47"/>
      <c r="H188" s="37">
        <f>IF(AND(A188&lt;&gt;"",B188&lt;&gt;"",C188&lt;&gt;"",D188&lt;&gt;"",E188&lt;&gt;"",F188&lt;&gt;"",G188&lt;&gt;""),VLOOKUP(F188,通所介護費!$A$48:$B$52,2,0),0)</f>
        <v>0</v>
      </c>
      <c r="I188" s="37">
        <f t="shared" si="35"/>
        <v>0</v>
      </c>
      <c r="J188" s="37">
        <f t="shared" si="36"/>
        <v>0</v>
      </c>
    </row>
    <row r="189" spans="1:36" ht="20.100000000000001" customHeight="1" x14ac:dyDescent="0.4">
      <c r="A189" s="45"/>
      <c r="B189" s="45"/>
      <c r="C189" s="45"/>
      <c r="D189" s="45"/>
      <c r="E189" s="45"/>
      <c r="F189" s="45"/>
      <c r="G189" s="47"/>
      <c r="H189" s="37">
        <f>IF(AND(A189&lt;&gt;"",B189&lt;&gt;"",C189&lt;&gt;"",D189&lt;&gt;"",E189&lt;&gt;"",F189&lt;&gt;"",G189&lt;&gt;""),VLOOKUP(F189,通所介護費!$A$48:$B$52,2,0),0)</f>
        <v>0</v>
      </c>
      <c r="I189" s="37">
        <f t="shared" si="35"/>
        <v>0</v>
      </c>
      <c r="J189" s="37">
        <f t="shared" si="36"/>
        <v>0</v>
      </c>
    </row>
    <row r="190" spans="1:36" ht="20.100000000000001" customHeight="1" x14ac:dyDescent="0.4">
      <c r="A190" s="45"/>
      <c r="B190" s="45"/>
      <c r="C190" s="45"/>
      <c r="D190" s="45"/>
      <c r="E190" s="45"/>
      <c r="F190" s="45"/>
      <c r="G190" s="47"/>
      <c r="H190" s="37">
        <f>IF(AND(A190&lt;&gt;"",B190&lt;&gt;"",C190&lt;&gt;"",D190&lt;&gt;"",E190&lt;&gt;"",F190&lt;&gt;"",G190&lt;&gt;""),VLOOKUP(F190,通所介護費!$A$48:$B$52,2,0),0)</f>
        <v>0</v>
      </c>
      <c r="I190" s="37">
        <f t="shared" si="35"/>
        <v>0</v>
      </c>
      <c r="J190" s="37">
        <f t="shared" si="36"/>
        <v>0</v>
      </c>
    </row>
    <row r="191" spans="1:36" ht="20.100000000000001" customHeight="1" x14ac:dyDescent="0.4">
      <c r="A191" s="45"/>
      <c r="B191" s="45"/>
      <c r="C191" s="45"/>
      <c r="D191" s="45"/>
      <c r="E191" s="45"/>
      <c r="F191" s="45"/>
      <c r="G191" s="47"/>
      <c r="H191" s="37">
        <f>IF(AND(A191&lt;&gt;"",B191&lt;&gt;"",C191&lt;&gt;"",D191&lt;&gt;"",E191&lt;&gt;"",F191&lt;&gt;"",G191&lt;&gt;""),VLOOKUP(F191,通所介護費!$A$48:$B$52,2,0),0)</f>
        <v>0</v>
      </c>
      <c r="I191" s="37">
        <f t="shared" si="35"/>
        <v>0</v>
      </c>
      <c r="J191" s="37">
        <f t="shared" si="36"/>
        <v>0</v>
      </c>
    </row>
    <row r="192" spans="1:36" ht="20.100000000000001" customHeight="1" x14ac:dyDescent="0.4">
      <c r="A192" s="45"/>
      <c r="B192" s="45"/>
      <c r="C192" s="45"/>
      <c r="D192" s="45"/>
      <c r="E192" s="45"/>
      <c r="F192" s="45"/>
      <c r="G192" s="47"/>
      <c r="H192" s="37">
        <f>IF(AND(A192&lt;&gt;"",B192&lt;&gt;"",C192&lt;&gt;"",D192&lt;&gt;"",E192&lt;&gt;"",F192&lt;&gt;"",G192&lt;&gt;""),VLOOKUP(F192,通所介護費!$A$48:$B$52,2,0),0)</f>
        <v>0</v>
      </c>
      <c r="I192" s="37">
        <f t="shared" si="35"/>
        <v>0</v>
      </c>
      <c r="J192" s="37">
        <f t="shared" si="36"/>
        <v>0</v>
      </c>
    </row>
    <row r="193" spans="1:10" ht="20.100000000000001" customHeight="1" x14ac:dyDescent="0.4">
      <c r="A193" s="45"/>
      <c r="B193" s="45"/>
      <c r="C193" s="45"/>
      <c r="D193" s="45"/>
      <c r="E193" s="45"/>
      <c r="F193" s="45"/>
      <c r="G193" s="47"/>
      <c r="H193" s="37">
        <f>IF(AND(A193&lt;&gt;"",B193&lt;&gt;"",C193&lt;&gt;"",D193&lt;&gt;"",E193&lt;&gt;"",F193&lt;&gt;"",G193&lt;&gt;""),VLOOKUP(F193,通所介護費!$A$48:$B$52,2,0),0)</f>
        <v>0</v>
      </c>
      <c r="I193" s="37">
        <f t="shared" si="35"/>
        <v>0</v>
      </c>
      <c r="J193" s="37">
        <f t="shared" si="36"/>
        <v>0</v>
      </c>
    </row>
    <row r="194" spans="1:10" ht="20.100000000000001" customHeight="1" x14ac:dyDescent="0.4">
      <c r="A194" s="45"/>
      <c r="B194" s="45"/>
      <c r="C194" s="45"/>
      <c r="D194" s="45"/>
      <c r="E194" s="45"/>
      <c r="F194" s="45"/>
      <c r="G194" s="47"/>
      <c r="H194" s="37">
        <f>IF(AND(A194&lt;&gt;"",B194&lt;&gt;"",C194&lt;&gt;"",D194&lt;&gt;"",E194&lt;&gt;"",F194&lt;&gt;"",G194&lt;&gt;""),VLOOKUP(F194,通所介護費!$A$48:$B$52,2,0),0)</f>
        <v>0</v>
      </c>
      <c r="I194" s="37">
        <f t="shared" si="35"/>
        <v>0</v>
      </c>
      <c r="J194" s="37">
        <f t="shared" si="36"/>
        <v>0</v>
      </c>
    </row>
    <row r="195" spans="1:10" ht="20.100000000000001" customHeight="1" x14ac:dyDescent="0.4">
      <c r="A195" s="45"/>
      <c r="B195" s="45"/>
      <c r="C195" s="45"/>
      <c r="D195" s="45"/>
      <c r="E195" s="45"/>
      <c r="F195" s="45"/>
      <c r="G195" s="47"/>
      <c r="H195" s="37">
        <f>IF(AND(A195&lt;&gt;"",B195&lt;&gt;"",C195&lt;&gt;"",D195&lt;&gt;"",E195&lt;&gt;"",F195&lt;&gt;"",G195&lt;&gt;""),VLOOKUP(F195,通所介護費!$A$48:$B$52,2,0),0)</f>
        <v>0</v>
      </c>
      <c r="I195" s="37">
        <f t="shared" si="35"/>
        <v>0</v>
      </c>
      <c r="J195" s="37">
        <f t="shared" si="36"/>
        <v>0</v>
      </c>
    </row>
    <row r="196" spans="1:10" ht="20.100000000000001" customHeight="1" x14ac:dyDescent="0.4">
      <c r="A196" s="45"/>
      <c r="B196" s="45"/>
      <c r="C196" s="45"/>
      <c r="D196" s="45"/>
      <c r="E196" s="45"/>
      <c r="F196" s="45"/>
      <c r="G196" s="47"/>
      <c r="H196" s="37">
        <f>IF(AND(A196&lt;&gt;"",B196&lt;&gt;"",C196&lt;&gt;"",D196&lt;&gt;"",E196&lt;&gt;"",F196&lt;&gt;"",G196&lt;&gt;""),VLOOKUP(F196,通所介護費!$A$48:$B$52,2,0),0)</f>
        <v>0</v>
      </c>
      <c r="I196" s="37">
        <f t="shared" si="35"/>
        <v>0</v>
      </c>
      <c r="J196" s="37">
        <f t="shared" si="36"/>
        <v>0</v>
      </c>
    </row>
    <row r="197" spans="1:10" ht="20.100000000000001" customHeight="1" x14ac:dyDescent="0.4">
      <c r="A197" s="45"/>
      <c r="B197" s="45"/>
      <c r="C197" s="45"/>
      <c r="D197" s="45"/>
      <c r="E197" s="45"/>
      <c r="F197" s="45"/>
      <c r="G197" s="47"/>
      <c r="H197" s="37">
        <f>IF(AND(A197&lt;&gt;"",B197&lt;&gt;"",C197&lt;&gt;"",D197&lt;&gt;"",E197&lt;&gt;"",F197&lt;&gt;"",G197&lt;&gt;""),VLOOKUP(F197,通所介護費!$A$48:$B$52,2,0),0)</f>
        <v>0</v>
      </c>
      <c r="I197" s="37">
        <f t="shared" si="35"/>
        <v>0</v>
      </c>
      <c r="J197" s="37">
        <f t="shared" si="36"/>
        <v>0</v>
      </c>
    </row>
    <row r="198" spans="1:10" ht="20.100000000000001" customHeight="1" x14ac:dyDescent="0.4">
      <c r="A198" s="45"/>
      <c r="B198" s="45"/>
      <c r="C198" s="45"/>
      <c r="D198" s="45"/>
      <c r="E198" s="45"/>
      <c r="F198" s="45"/>
      <c r="G198" s="47"/>
      <c r="H198" s="37">
        <f>IF(AND(A198&lt;&gt;"",B198&lt;&gt;"",C198&lt;&gt;"",D198&lt;&gt;"",E198&lt;&gt;"",F198&lt;&gt;"",G198&lt;&gt;""),VLOOKUP(F198,通所介護費!$A$48:$B$52,2,0),0)</f>
        <v>0</v>
      </c>
      <c r="I198" s="37">
        <f t="shared" si="35"/>
        <v>0</v>
      </c>
      <c r="J198" s="37">
        <f t="shared" si="36"/>
        <v>0</v>
      </c>
    </row>
    <row r="199" spans="1:10" ht="20.100000000000001" customHeight="1" x14ac:dyDescent="0.4">
      <c r="A199" s="45"/>
      <c r="B199" s="45"/>
      <c r="C199" s="45"/>
      <c r="D199" s="45"/>
      <c r="E199" s="45"/>
      <c r="F199" s="45"/>
      <c r="G199" s="47"/>
      <c r="H199" s="37">
        <f>IF(AND(A199&lt;&gt;"",B199&lt;&gt;"",C199&lt;&gt;"",D199&lt;&gt;"",E199&lt;&gt;"",F199&lt;&gt;"",G199&lt;&gt;""),VLOOKUP(F199,通所介護費!$A$48:$B$52,2,0),0)</f>
        <v>0</v>
      </c>
      <c r="I199" s="37">
        <f t="shared" si="35"/>
        <v>0</v>
      </c>
      <c r="J199" s="37">
        <f t="shared" si="36"/>
        <v>0</v>
      </c>
    </row>
    <row r="200" spans="1:10" ht="20.100000000000001" customHeight="1" x14ac:dyDescent="0.4">
      <c r="A200" s="45"/>
      <c r="B200" s="45"/>
      <c r="C200" s="45"/>
      <c r="D200" s="45"/>
      <c r="E200" s="45"/>
      <c r="F200" s="45"/>
      <c r="G200" s="47"/>
      <c r="H200" s="37">
        <f>IF(AND(A200&lt;&gt;"",B200&lt;&gt;"",C200&lt;&gt;"",D200&lt;&gt;"",E200&lt;&gt;"",F200&lt;&gt;"",G200&lt;&gt;""),VLOOKUP(F200,通所介護費!$A$48:$B$52,2,0),0)</f>
        <v>0</v>
      </c>
      <c r="I200" s="37">
        <f t="shared" si="35"/>
        <v>0</v>
      </c>
      <c r="J200" s="37">
        <f t="shared" si="36"/>
        <v>0</v>
      </c>
    </row>
    <row r="201" spans="1:10" ht="20.100000000000001" customHeight="1" x14ac:dyDescent="0.4">
      <c r="A201" s="45"/>
      <c r="B201" s="45"/>
      <c r="C201" s="45"/>
      <c r="D201" s="45"/>
      <c r="E201" s="45"/>
      <c r="F201" s="45"/>
      <c r="G201" s="47"/>
      <c r="H201" s="37">
        <f>IF(AND(A201&lt;&gt;"",B201&lt;&gt;"",C201&lt;&gt;"",D201&lt;&gt;"",E201&lt;&gt;"",F201&lt;&gt;"",G201&lt;&gt;""),VLOOKUP(F201,通所介護費!$A$48:$B$52,2,0),0)</f>
        <v>0</v>
      </c>
      <c r="I201" s="37">
        <f t="shared" si="35"/>
        <v>0</v>
      </c>
      <c r="J201" s="37">
        <f t="shared" si="36"/>
        <v>0</v>
      </c>
    </row>
    <row r="202" spans="1:10" ht="20.100000000000001" customHeight="1" x14ac:dyDescent="0.4">
      <c r="A202" s="45"/>
      <c r="B202" s="45"/>
      <c r="C202" s="45"/>
      <c r="D202" s="45"/>
      <c r="E202" s="45"/>
      <c r="F202" s="45"/>
      <c r="G202" s="47"/>
      <c r="H202" s="37">
        <f>IF(AND(A202&lt;&gt;"",B202&lt;&gt;"",C202&lt;&gt;"",D202&lt;&gt;"",E202&lt;&gt;"",F202&lt;&gt;"",G202&lt;&gt;""),VLOOKUP(F202,通所介護費!$A$48:$B$52,2,0),0)</f>
        <v>0</v>
      </c>
      <c r="I202" s="37">
        <f t="shared" si="35"/>
        <v>0</v>
      </c>
      <c r="J202" s="37">
        <f t="shared" si="36"/>
        <v>0</v>
      </c>
    </row>
    <row r="203" spans="1:10" ht="20.100000000000001" customHeight="1" x14ac:dyDescent="0.4">
      <c r="A203" s="45"/>
      <c r="B203" s="45"/>
      <c r="C203" s="45"/>
      <c r="D203" s="45"/>
      <c r="E203" s="45"/>
      <c r="F203" s="45"/>
      <c r="G203" s="47"/>
      <c r="H203" s="37">
        <f>IF(AND(A203&lt;&gt;"",B203&lt;&gt;"",C203&lt;&gt;"",D203&lt;&gt;"",E203&lt;&gt;"",F203&lt;&gt;"",G203&lt;&gt;""),VLOOKUP(F203,通所介護費!$A$48:$B$52,2,0),0)</f>
        <v>0</v>
      </c>
      <c r="I203" s="37">
        <f t="shared" si="35"/>
        <v>0</v>
      </c>
      <c r="J203" s="37">
        <f t="shared" si="36"/>
        <v>0</v>
      </c>
    </row>
    <row r="204" spans="1:10" ht="20.100000000000001" customHeight="1" x14ac:dyDescent="0.4">
      <c r="A204" s="45"/>
      <c r="B204" s="45"/>
      <c r="C204" s="45"/>
      <c r="D204" s="45"/>
      <c r="E204" s="45"/>
      <c r="F204" s="45"/>
      <c r="G204" s="47"/>
      <c r="H204" s="37">
        <f>IF(AND(A204&lt;&gt;"",B204&lt;&gt;"",C204&lt;&gt;"",D204&lt;&gt;"",E204&lt;&gt;"",F204&lt;&gt;"",G204&lt;&gt;""),VLOOKUP(F204,通所介護費!$A$48:$B$52,2,0),0)</f>
        <v>0</v>
      </c>
      <c r="I204" s="37">
        <f t="shared" si="35"/>
        <v>0</v>
      </c>
      <c r="J204" s="37">
        <f t="shared" si="36"/>
        <v>0</v>
      </c>
    </row>
    <row r="205" spans="1:10" ht="20.100000000000001" customHeight="1" x14ac:dyDescent="0.4">
      <c r="A205" s="45"/>
      <c r="B205" s="45"/>
      <c r="C205" s="45"/>
      <c r="D205" s="45"/>
      <c r="E205" s="45"/>
      <c r="F205" s="45"/>
      <c r="G205" s="47"/>
      <c r="H205" s="37">
        <f>IF(AND(A205&lt;&gt;"",B205&lt;&gt;"",C205&lt;&gt;"",D205&lt;&gt;"",E205&lt;&gt;"",F205&lt;&gt;"",G205&lt;&gt;""),VLOOKUP(F205,通所介護費!$A$48:$B$52,2,0),0)</f>
        <v>0</v>
      </c>
      <c r="I205" s="37">
        <f t="shared" si="35"/>
        <v>0</v>
      </c>
      <c r="J205" s="37">
        <f t="shared" si="36"/>
        <v>0</v>
      </c>
    </row>
    <row r="206" spans="1:10" ht="20.100000000000001" customHeight="1" x14ac:dyDescent="0.4">
      <c r="A206" s="45"/>
      <c r="B206" s="45"/>
      <c r="C206" s="45"/>
      <c r="D206" s="45"/>
      <c r="E206" s="45"/>
      <c r="F206" s="45"/>
      <c r="G206" s="47"/>
      <c r="H206" s="37">
        <f>IF(AND(A206&lt;&gt;"",B206&lt;&gt;"",C206&lt;&gt;"",D206&lt;&gt;"",E206&lt;&gt;"",F206&lt;&gt;"",G206&lt;&gt;""),VLOOKUP(F206,通所介護費!$A$48:$B$52,2,0),0)</f>
        <v>0</v>
      </c>
      <c r="I206" s="37">
        <f t="shared" si="35"/>
        <v>0</v>
      </c>
      <c r="J206" s="37">
        <f t="shared" si="36"/>
        <v>0</v>
      </c>
    </row>
    <row r="207" spans="1:10" ht="20.100000000000001" customHeight="1" x14ac:dyDescent="0.4">
      <c r="A207" s="45"/>
      <c r="B207" s="45"/>
      <c r="C207" s="45"/>
      <c r="D207" s="45"/>
      <c r="E207" s="45"/>
      <c r="F207" s="45"/>
      <c r="G207" s="47"/>
      <c r="H207" s="37">
        <f>IF(AND(A207&lt;&gt;"",B207&lt;&gt;"",C207&lt;&gt;"",D207&lt;&gt;"",E207&lt;&gt;"",F207&lt;&gt;"",G207&lt;&gt;""),VLOOKUP(F207,通所介護費!$A$48:$B$52,2,0),0)</f>
        <v>0</v>
      </c>
      <c r="I207" s="37">
        <f t="shared" si="35"/>
        <v>0</v>
      </c>
      <c r="J207" s="37">
        <f t="shared" si="36"/>
        <v>0</v>
      </c>
    </row>
    <row r="208" spans="1:10" ht="20.100000000000001" customHeight="1" x14ac:dyDescent="0.4">
      <c r="A208" s="45"/>
      <c r="B208" s="45"/>
      <c r="C208" s="45"/>
      <c r="D208" s="45"/>
      <c r="E208" s="45"/>
      <c r="F208" s="45"/>
      <c r="G208" s="47"/>
      <c r="H208" s="37">
        <f>IF(AND(A208&lt;&gt;"",B208&lt;&gt;"",C208&lt;&gt;"",D208&lt;&gt;"",E208&lt;&gt;"",F208&lt;&gt;"",G208&lt;&gt;""),VLOOKUP(F208,通所介護費!$A$48:$B$52,2,0),0)</f>
        <v>0</v>
      </c>
      <c r="I208" s="37">
        <f t="shared" si="35"/>
        <v>0</v>
      </c>
      <c r="J208" s="37">
        <f t="shared" si="36"/>
        <v>0</v>
      </c>
    </row>
    <row r="209" spans="1:35" ht="20.100000000000001" customHeight="1" x14ac:dyDescent="0.4">
      <c r="A209" s="45"/>
      <c r="B209" s="45"/>
      <c r="C209" s="45"/>
      <c r="D209" s="45"/>
      <c r="E209" s="45"/>
      <c r="F209" s="45"/>
      <c r="G209" s="47"/>
      <c r="H209" s="37">
        <f>IF(AND(A209&lt;&gt;"",B209&lt;&gt;"",C209&lt;&gt;"",D209&lt;&gt;"",E209&lt;&gt;"",F209&lt;&gt;"",G209&lt;&gt;""),VLOOKUP(F209,通所介護費!$A$48:$B$52,2,0),0)</f>
        <v>0</v>
      </c>
      <c r="I209" s="37">
        <f t="shared" si="35"/>
        <v>0</v>
      </c>
      <c r="J209" s="37">
        <f t="shared" si="36"/>
        <v>0</v>
      </c>
    </row>
    <row r="210" spans="1:35" ht="20.100000000000001" customHeight="1" x14ac:dyDescent="0.4">
      <c r="A210" s="45"/>
      <c r="B210" s="45"/>
      <c r="C210" s="45"/>
      <c r="D210" s="45"/>
      <c r="E210" s="45"/>
      <c r="F210" s="45"/>
      <c r="G210" s="47"/>
      <c r="H210" s="37">
        <f>IF(AND(A210&lt;&gt;"",B210&lt;&gt;"",C210&lt;&gt;"",D210&lt;&gt;"",E210&lt;&gt;"",F210&lt;&gt;"",G210&lt;&gt;""),VLOOKUP(F210,通所介護費!$A$48:$B$52,2,0),0)</f>
        <v>0</v>
      </c>
      <c r="I210" s="37">
        <f t="shared" si="35"/>
        <v>0</v>
      </c>
      <c r="J210" s="37">
        <f t="shared" si="36"/>
        <v>0</v>
      </c>
    </row>
    <row r="211" spans="1:35" ht="20.100000000000001" customHeight="1" x14ac:dyDescent="0.4">
      <c r="A211" s="101" t="s">
        <v>40</v>
      </c>
      <c r="B211" s="102"/>
      <c r="C211" s="102"/>
      <c r="D211" s="102"/>
      <c r="E211" s="102"/>
      <c r="F211" s="103"/>
      <c r="G211" s="48">
        <f>SUMIF(G176:G210,"&lt;&gt;#N/A")</f>
        <v>0</v>
      </c>
      <c r="H211" s="39">
        <f>SUMIF(H176:H210,"&lt;&gt;#N/A")</f>
        <v>0</v>
      </c>
      <c r="I211" s="39">
        <f t="shared" ref="I211:J211" si="37">SUMIF(I176:I210,"&lt;&gt;#N/A")</f>
        <v>0</v>
      </c>
      <c r="J211" s="39">
        <f t="shared" si="37"/>
        <v>0</v>
      </c>
    </row>
    <row r="212" spans="1:35" ht="20.100000000000001" customHeight="1" x14ac:dyDescent="0.4">
      <c r="A212" s="22"/>
      <c r="B212" s="22"/>
      <c r="C212" s="22"/>
      <c r="D212" s="22"/>
      <c r="E212" s="22"/>
      <c r="F212" s="22"/>
      <c r="G212" s="23"/>
      <c r="H212" s="23"/>
      <c r="I212" s="23"/>
      <c r="J212" s="23"/>
    </row>
    <row r="213" spans="1:35" ht="23.1" customHeight="1" x14ac:dyDescent="0.4">
      <c r="A213" s="34" t="s">
        <v>45</v>
      </c>
    </row>
    <row r="214" spans="1:35" ht="42.95" customHeight="1" x14ac:dyDescent="0.4">
      <c r="A214" s="35" t="s">
        <v>49</v>
      </c>
      <c r="B214" s="35" t="s">
        <v>119</v>
      </c>
      <c r="C214" s="35" t="s">
        <v>34</v>
      </c>
      <c r="D214" s="36" t="s">
        <v>173</v>
      </c>
      <c r="E214" s="36" t="s">
        <v>174</v>
      </c>
      <c r="F214" s="35" t="s">
        <v>35</v>
      </c>
      <c r="G214" s="36" t="s">
        <v>36</v>
      </c>
      <c r="H214" s="36" t="s">
        <v>37</v>
      </c>
      <c r="I214" s="36" t="s">
        <v>120</v>
      </c>
      <c r="J214" s="36" t="s">
        <v>121</v>
      </c>
    </row>
    <row r="215" spans="1:35" ht="20.100000000000001" customHeight="1" x14ac:dyDescent="0.4">
      <c r="A215" s="45"/>
      <c r="B215" s="45"/>
      <c r="C215" s="45"/>
      <c r="D215" s="45"/>
      <c r="E215" s="45"/>
      <c r="F215" s="45"/>
      <c r="G215" s="46"/>
      <c r="H215" s="37">
        <f>IF(AND(A215&lt;&gt;"",B215&lt;&gt;"",C215&lt;&gt;"",D215&lt;&gt;"",E215&lt;&gt;"",F215&lt;&gt;""&lt;G215&lt;&gt;""),VLOOKUP(F215,通所介護費!$A$55:$B$59,2,0),0)</f>
        <v>0</v>
      </c>
      <c r="I215" s="37">
        <f>(H215*G215)*0.1*10</f>
        <v>0</v>
      </c>
      <c r="J215" s="37">
        <f>I215*12</f>
        <v>0</v>
      </c>
      <c r="AI215" s="38"/>
    </row>
    <row r="216" spans="1:35" ht="20.100000000000001" customHeight="1" x14ac:dyDescent="0.4">
      <c r="A216" s="45"/>
      <c r="B216" s="45"/>
      <c r="C216" s="45"/>
      <c r="D216" s="45"/>
      <c r="E216" s="45"/>
      <c r="F216" s="45"/>
      <c r="G216" s="46"/>
      <c r="H216" s="37">
        <f>IF(AND(A216&lt;&gt;"",B216&lt;&gt;"",C216&lt;&gt;"",D216&lt;&gt;"",E216&lt;&gt;"",F216&lt;&gt;""&lt;G216&lt;&gt;""),VLOOKUP(F216,通所介護費!$A$55:$B$59,2,0),0)</f>
        <v>0</v>
      </c>
      <c r="I216" s="37">
        <f t="shared" ref="I216:I220" si="38">(H216*G216)*0.1*10</f>
        <v>0</v>
      </c>
      <c r="J216" s="37">
        <f t="shared" ref="J216:J220" si="39">I216*12</f>
        <v>0</v>
      </c>
    </row>
    <row r="217" spans="1:35" ht="20.100000000000001" customHeight="1" x14ac:dyDescent="0.4">
      <c r="A217" s="45"/>
      <c r="B217" s="45"/>
      <c r="C217" s="45"/>
      <c r="D217" s="45"/>
      <c r="E217" s="45"/>
      <c r="F217" s="45"/>
      <c r="G217" s="46"/>
      <c r="H217" s="37">
        <f>IF(AND(A217&lt;&gt;"",B217&lt;&gt;"",C217&lt;&gt;"",D217&lt;&gt;"",E217&lt;&gt;"",F217&lt;&gt;""&lt;G217&lt;&gt;""),VLOOKUP(F217,通所介護費!$A$55:$B$59,2,0),0)</f>
        <v>0</v>
      </c>
      <c r="I217" s="37">
        <f t="shared" si="38"/>
        <v>0</v>
      </c>
      <c r="J217" s="37">
        <f t="shared" si="39"/>
        <v>0</v>
      </c>
    </row>
    <row r="218" spans="1:35" ht="20.100000000000001" customHeight="1" x14ac:dyDescent="0.4">
      <c r="A218" s="45"/>
      <c r="B218" s="45"/>
      <c r="C218" s="45"/>
      <c r="D218" s="45"/>
      <c r="E218" s="45"/>
      <c r="F218" s="45"/>
      <c r="G218" s="46"/>
      <c r="H218" s="37">
        <f>IF(AND(A218&lt;&gt;"",B218&lt;&gt;"",C218&lt;&gt;"",D218&lt;&gt;"",E218&lt;&gt;"",F218&lt;&gt;""&lt;G218&lt;&gt;""),VLOOKUP(F218,通所介護費!$A$55:$B$59,2,0),0)</f>
        <v>0</v>
      </c>
      <c r="I218" s="37">
        <f t="shared" si="38"/>
        <v>0</v>
      </c>
      <c r="J218" s="37">
        <f t="shared" si="39"/>
        <v>0</v>
      </c>
    </row>
    <row r="219" spans="1:35" ht="20.100000000000001" customHeight="1" x14ac:dyDescent="0.4">
      <c r="A219" s="45"/>
      <c r="B219" s="45"/>
      <c r="C219" s="45"/>
      <c r="D219" s="45"/>
      <c r="E219" s="45"/>
      <c r="F219" s="45"/>
      <c r="G219" s="46"/>
      <c r="H219" s="37">
        <f>IF(AND(A219&lt;&gt;"",B219&lt;&gt;"",C219&lt;&gt;"",D219&lt;&gt;"",E219&lt;&gt;"",F219&lt;&gt;""&lt;G219&lt;&gt;""),VLOOKUP(F219,通所介護費!$A$55:$B$59,2,0),0)</f>
        <v>0</v>
      </c>
      <c r="I219" s="37">
        <f t="shared" si="38"/>
        <v>0</v>
      </c>
      <c r="J219" s="37">
        <f t="shared" si="39"/>
        <v>0</v>
      </c>
    </row>
    <row r="220" spans="1:35" ht="20.100000000000001" customHeight="1" x14ac:dyDescent="0.4">
      <c r="A220" s="45"/>
      <c r="B220" s="45"/>
      <c r="C220" s="45"/>
      <c r="D220" s="45"/>
      <c r="E220" s="45"/>
      <c r="F220" s="45"/>
      <c r="G220" s="47"/>
      <c r="H220" s="37">
        <f>IF(AND(A220&lt;&gt;"",B220&lt;&gt;"",C220&lt;&gt;"",D220&lt;&gt;"",E220&lt;&gt;"",F220&lt;&gt;""&lt;G220&lt;&gt;""),VLOOKUP(F220,通所介護費!$A$55:$B$59,2,0),0)</f>
        <v>0</v>
      </c>
      <c r="I220" s="37">
        <f t="shared" si="38"/>
        <v>0</v>
      </c>
      <c r="J220" s="37">
        <f t="shared" si="39"/>
        <v>0</v>
      </c>
    </row>
    <row r="221" spans="1:35" ht="20.100000000000001" customHeight="1" x14ac:dyDescent="0.4">
      <c r="A221" s="45"/>
      <c r="B221" s="45"/>
      <c r="C221" s="45"/>
      <c r="D221" s="45"/>
      <c r="E221" s="45"/>
      <c r="F221" s="45"/>
      <c r="G221" s="47"/>
      <c r="H221" s="37">
        <f>IF(AND(A221&lt;&gt;"",B221&lt;&gt;"",C221&lt;&gt;"",D221&lt;&gt;"",E221&lt;&gt;"",F221&lt;&gt;""&lt;G221&lt;&gt;""),VLOOKUP(F221,通所介護費!$A$55:$B$59,2,0),0)</f>
        <v>0</v>
      </c>
      <c r="I221" s="37">
        <f t="shared" ref="I221:I249" si="40">(H221*G221)*0.1*10</f>
        <v>0</v>
      </c>
      <c r="J221" s="37">
        <f t="shared" ref="J221:J249" si="41">I221*12</f>
        <v>0</v>
      </c>
    </row>
    <row r="222" spans="1:35" ht="20.100000000000001" customHeight="1" x14ac:dyDescent="0.4">
      <c r="A222" s="45"/>
      <c r="B222" s="45"/>
      <c r="C222" s="45"/>
      <c r="D222" s="45"/>
      <c r="E222" s="45"/>
      <c r="F222" s="45"/>
      <c r="G222" s="47"/>
      <c r="H222" s="37">
        <f>IF(AND(A222&lt;&gt;"",B222&lt;&gt;"",C222&lt;&gt;"",D222&lt;&gt;"",E222&lt;&gt;"",F222&lt;&gt;""&lt;G222&lt;&gt;""),VLOOKUP(F222,通所介護費!$A$55:$B$59,2,0),0)</f>
        <v>0</v>
      </c>
      <c r="I222" s="37">
        <f t="shared" si="40"/>
        <v>0</v>
      </c>
      <c r="J222" s="37">
        <f t="shared" si="41"/>
        <v>0</v>
      </c>
    </row>
    <row r="223" spans="1:35" ht="20.100000000000001" customHeight="1" x14ac:dyDescent="0.4">
      <c r="A223" s="45"/>
      <c r="B223" s="45"/>
      <c r="C223" s="45"/>
      <c r="D223" s="45"/>
      <c r="E223" s="45"/>
      <c r="F223" s="45"/>
      <c r="G223" s="47"/>
      <c r="H223" s="37">
        <f>IF(AND(A223&lt;&gt;"",B223&lt;&gt;"",C223&lt;&gt;"",D223&lt;&gt;"",E223&lt;&gt;"",F223&lt;&gt;""&lt;G223&lt;&gt;""),VLOOKUP(F223,通所介護費!$A$55:$B$59,2,0),0)</f>
        <v>0</v>
      </c>
      <c r="I223" s="37">
        <f t="shared" si="40"/>
        <v>0</v>
      </c>
      <c r="J223" s="37">
        <f t="shared" si="41"/>
        <v>0</v>
      </c>
    </row>
    <row r="224" spans="1:35" ht="20.100000000000001" customHeight="1" x14ac:dyDescent="0.4">
      <c r="A224" s="45"/>
      <c r="B224" s="45"/>
      <c r="C224" s="45"/>
      <c r="D224" s="45"/>
      <c r="E224" s="45"/>
      <c r="F224" s="45"/>
      <c r="G224" s="47"/>
      <c r="H224" s="37">
        <f>IF(AND(A224&lt;&gt;"",B224&lt;&gt;"",C224&lt;&gt;"",D224&lt;&gt;"",E224&lt;&gt;"",F224&lt;&gt;""&lt;G224&lt;&gt;""),VLOOKUP(F224,通所介護費!$A$55:$B$59,2,0),0)</f>
        <v>0</v>
      </c>
      <c r="I224" s="37">
        <f t="shared" si="40"/>
        <v>0</v>
      </c>
      <c r="J224" s="37">
        <f t="shared" si="41"/>
        <v>0</v>
      </c>
    </row>
    <row r="225" spans="1:10" ht="20.100000000000001" customHeight="1" x14ac:dyDescent="0.4">
      <c r="A225" s="45"/>
      <c r="B225" s="45"/>
      <c r="C225" s="45"/>
      <c r="D225" s="45"/>
      <c r="E225" s="45"/>
      <c r="F225" s="45"/>
      <c r="G225" s="47"/>
      <c r="H225" s="37">
        <f>IF(AND(A225&lt;&gt;"",B225&lt;&gt;"",C225&lt;&gt;"",D225&lt;&gt;"",E225&lt;&gt;"",F225&lt;&gt;""&lt;G225&lt;&gt;""),VLOOKUP(F225,通所介護費!$A$55:$B$59,2,0),0)</f>
        <v>0</v>
      </c>
      <c r="I225" s="37">
        <f t="shared" si="40"/>
        <v>0</v>
      </c>
      <c r="J225" s="37">
        <f t="shared" si="41"/>
        <v>0</v>
      </c>
    </row>
    <row r="226" spans="1:10" ht="20.100000000000001" customHeight="1" x14ac:dyDescent="0.4">
      <c r="A226" s="45"/>
      <c r="B226" s="45"/>
      <c r="C226" s="45"/>
      <c r="D226" s="45"/>
      <c r="E226" s="45"/>
      <c r="F226" s="45"/>
      <c r="G226" s="47"/>
      <c r="H226" s="37">
        <f>IF(AND(A226&lt;&gt;"",B226&lt;&gt;"",C226&lt;&gt;"",D226&lt;&gt;"",E226&lt;&gt;"",F226&lt;&gt;""&lt;G226&lt;&gt;""),VLOOKUP(F226,通所介護費!$A$55:$B$59,2,0),0)</f>
        <v>0</v>
      </c>
      <c r="I226" s="37">
        <f t="shared" si="40"/>
        <v>0</v>
      </c>
      <c r="J226" s="37">
        <f t="shared" si="41"/>
        <v>0</v>
      </c>
    </row>
    <row r="227" spans="1:10" ht="20.100000000000001" customHeight="1" x14ac:dyDescent="0.4">
      <c r="A227" s="45"/>
      <c r="B227" s="45"/>
      <c r="C227" s="45"/>
      <c r="D227" s="45"/>
      <c r="E227" s="45"/>
      <c r="F227" s="45"/>
      <c r="G227" s="47"/>
      <c r="H227" s="37">
        <f>IF(AND(A227&lt;&gt;"",B227&lt;&gt;"",C227&lt;&gt;"",D227&lt;&gt;"",E227&lt;&gt;"",F227&lt;&gt;""&lt;G227&lt;&gt;""),VLOOKUP(F227,通所介護費!$A$55:$B$59,2,0),0)</f>
        <v>0</v>
      </c>
      <c r="I227" s="37">
        <f t="shared" si="40"/>
        <v>0</v>
      </c>
      <c r="J227" s="37">
        <f t="shared" si="41"/>
        <v>0</v>
      </c>
    </row>
    <row r="228" spans="1:10" ht="20.100000000000001" customHeight="1" x14ac:dyDescent="0.4">
      <c r="A228" s="45"/>
      <c r="B228" s="45"/>
      <c r="C228" s="45"/>
      <c r="D228" s="45"/>
      <c r="E228" s="45"/>
      <c r="F228" s="45"/>
      <c r="G228" s="47"/>
      <c r="H228" s="37">
        <f>IF(AND(A228&lt;&gt;"",B228&lt;&gt;"",C228&lt;&gt;"",D228&lt;&gt;"",E228&lt;&gt;"",F228&lt;&gt;""&lt;G228&lt;&gt;""),VLOOKUP(F228,通所介護費!$A$55:$B$59,2,0),0)</f>
        <v>0</v>
      </c>
      <c r="I228" s="37">
        <f t="shared" si="40"/>
        <v>0</v>
      </c>
      <c r="J228" s="37">
        <f t="shared" si="41"/>
        <v>0</v>
      </c>
    </row>
    <row r="229" spans="1:10" ht="20.100000000000001" customHeight="1" x14ac:dyDescent="0.4">
      <c r="A229" s="45"/>
      <c r="B229" s="45"/>
      <c r="C229" s="45"/>
      <c r="D229" s="45"/>
      <c r="E229" s="45"/>
      <c r="F229" s="45"/>
      <c r="G229" s="47"/>
      <c r="H229" s="37">
        <f>IF(AND(A229&lt;&gt;"",B229&lt;&gt;"",C229&lt;&gt;"",D229&lt;&gt;"",E229&lt;&gt;"",F229&lt;&gt;""&lt;G229&lt;&gt;""),VLOOKUP(F229,通所介護費!$A$55:$B$59,2,0),0)</f>
        <v>0</v>
      </c>
      <c r="I229" s="37">
        <f t="shared" si="40"/>
        <v>0</v>
      </c>
      <c r="J229" s="37">
        <f t="shared" si="41"/>
        <v>0</v>
      </c>
    </row>
    <row r="230" spans="1:10" ht="20.100000000000001" customHeight="1" x14ac:dyDescent="0.4">
      <c r="A230" s="45"/>
      <c r="B230" s="45"/>
      <c r="C230" s="45"/>
      <c r="D230" s="45"/>
      <c r="E230" s="45"/>
      <c r="F230" s="45"/>
      <c r="G230" s="47"/>
      <c r="H230" s="37">
        <f>IF(AND(A230&lt;&gt;"",B230&lt;&gt;"",C230&lt;&gt;"",D230&lt;&gt;"",E230&lt;&gt;"",F230&lt;&gt;""&lt;G230&lt;&gt;""),VLOOKUP(F230,通所介護費!$A$55:$B$59,2,0),0)</f>
        <v>0</v>
      </c>
      <c r="I230" s="37">
        <f t="shared" si="40"/>
        <v>0</v>
      </c>
      <c r="J230" s="37">
        <f t="shared" si="41"/>
        <v>0</v>
      </c>
    </row>
    <row r="231" spans="1:10" ht="20.100000000000001" customHeight="1" x14ac:dyDescent="0.4">
      <c r="A231" s="45"/>
      <c r="B231" s="45"/>
      <c r="C231" s="45"/>
      <c r="D231" s="45"/>
      <c r="E231" s="45"/>
      <c r="F231" s="45"/>
      <c r="G231" s="47"/>
      <c r="H231" s="37">
        <f>IF(AND(A231&lt;&gt;"",B231&lt;&gt;"",C231&lt;&gt;"",D231&lt;&gt;"",E231&lt;&gt;"",F231&lt;&gt;""&lt;G231&lt;&gt;""),VLOOKUP(F231,通所介護費!$A$55:$B$59,2,0),0)</f>
        <v>0</v>
      </c>
      <c r="I231" s="37">
        <f t="shared" si="40"/>
        <v>0</v>
      </c>
      <c r="J231" s="37">
        <f t="shared" si="41"/>
        <v>0</v>
      </c>
    </row>
    <row r="232" spans="1:10" ht="20.100000000000001" customHeight="1" x14ac:dyDescent="0.4">
      <c r="A232" s="45"/>
      <c r="B232" s="45"/>
      <c r="C232" s="45"/>
      <c r="D232" s="45"/>
      <c r="E232" s="45"/>
      <c r="F232" s="45"/>
      <c r="G232" s="47"/>
      <c r="H232" s="37">
        <f>IF(AND(A232&lt;&gt;"",B232&lt;&gt;"",C232&lt;&gt;"",D232&lt;&gt;"",E232&lt;&gt;"",F232&lt;&gt;""&lt;G232&lt;&gt;""),VLOOKUP(F232,通所介護費!$A$55:$B$59,2,0),0)</f>
        <v>0</v>
      </c>
      <c r="I232" s="37">
        <f t="shared" si="40"/>
        <v>0</v>
      </c>
      <c r="J232" s="37">
        <f t="shared" si="41"/>
        <v>0</v>
      </c>
    </row>
    <row r="233" spans="1:10" ht="20.100000000000001" customHeight="1" x14ac:dyDescent="0.4">
      <c r="A233" s="45"/>
      <c r="B233" s="45"/>
      <c r="C233" s="45"/>
      <c r="D233" s="45"/>
      <c r="E233" s="45"/>
      <c r="F233" s="45"/>
      <c r="G233" s="47"/>
      <c r="H233" s="37">
        <f>IF(AND(A233&lt;&gt;"",B233&lt;&gt;"",C233&lt;&gt;"",D233&lt;&gt;"",E233&lt;&gt;"",F233&lt;&gt;""&lt;G233&lt;&gt;""),VLOOKUP(F233,通所介護費!$A$55:$B$59,2,0),0)</f>
        <v>0</v>
      </c>
      <c r="I233" s="37">
        <f t="shared" si="40"/>
        <v>0</v>
      </c>
      <c r="J233" s="37">
        <f t="shared" si="41"/>
        <v>0</v>
      </c>
    </row>
    <row r="234" spans="1:10" ht="20.100000000000001" customHeight="1" x14ac:dyDescent="0.4">
      <c r="A234" s="45"/>
      <c r="B234" s="45"/>
      <c r="C234" s="45"/>
      <c r="D234" s="45"/>
      <c r="E234" s="45"/>
      <c r="F234" s="45"/>
      <c r="G234" s="47"/>
      <c r="H234" s="37">
        <f>IF(AND(A234&lt;&gt;"",B234&lt;&gt;"",C234&lt;&gt;"",D234&lt;&gt;"",E234&lt;&gt;"",F234&lt;&gt;""&lt;G234&lt;&gt;""),VLOOKUP(F234,通所介護費!$A$55:$B$59,2,0),0)</f>
        <v>0</v>
      </c>
      <c r="I234" s="37">
        <f t="shared" si="40"/>
        <v>0</v>
      </c>
      <c r="J234" s="37">
        <f t="shared" si="41"/>
        <v>0</v>
      </c>
    </row>
    <row r="235" spans="1:10" ht="20.100000000000001" customHeight="1" x14ac:dyDescent="0.4">
      <c r="A235" s="45"/>
      <c r="B235" s="45"/>
      <c r="C235" s="45"/>
      <c r="D235" s="45"/>
      <c r="E235" s="45"/>
      <c r="F235" s="45"/>
      <c r="G235" s="47"/>
      <c r="H235" s="37">
        <f>IF(AND(A235&lt;&gt;"",B235&lt;&gt;"",C235&lt;&gt;"",D235&lt;&gt;"",E235&lt;&gt;"",F235&lt;&gt;""&lt;G235&lt;&gt;""),VLOOKUP(F235,通所介護費!$A$55:$B$59,2,0),0)</f>
        <v>0</v>
      </c>
      <c r="I235" s="37">
        <f t="shared" si="40"/>
        <v>0</v>
      </c>
      <c r="J235" s="37">
        <f t="shared" si="41"/>
        <v>0</v>
      </c>
    </row>
    <row r="236" spans="1:10" ht="20.100000000000001" customHeight="1" x14ac:dyDescent="0.4">
      <c r="A236" s="45"/>
      <c r="B236" s="45"/>
      <c r="C236" s="45"/>
      <c r="D236" s="45"/>
      <c r="E236" s="45"/>
      <c r="F236" s="45"/>
      <c r="G236" s="47"/>
      <c r="H236" s="37">
        <f>IF(AND(A236&lt;&gt;"",B236&lt;&gt;"",C236&lt;&gt;"",D236&lt;&gt;"",E236&lt;&gt;"",F236&lt;&gt;""&lt;G236&lt;&gt;""),VLOOKUP(F236,通所介護費!$A$55:$B$59,2,0),0)</f>
        <v>0</v>
      </c>
      <c r="I236" s="37">
        <f t="shared" si="40"/>
        <v>0</v>
      </c>
      <c r="J236" s="37">
        <f t="shared" si="41"/>
        <v>0</v>
      </c>
    </row>
    <row r="237" spans="1:10" ht="20.100000000000001" customHeight="1" x14ac:dyDescent="0.4">
      <c r="A237" s="45"/>
      <c r="B237" s="45"/>
      <c r="C237" s="45"/>
      <c r="D237" s="45"/>
      <c r="E237" s="45"/>
      <c r="F237" s="45"/>
      <c r="G237" s="47"/>
      <c r="H237" s="37">
        <f>IF(AND(A237&lt;&gt;"",B237&lt;&gt;"",C237&lt;&gt;"",D237&lt;&gt;"",E237&lt;&gt;"",F237&lt;&gt;""&lt;G237&lt;&gt;""),VLOOKUP(F237,通所介護費!$A$55:$B$59,2,0),0)</f>
        <v>0</v>
      </c>
      <c r="I237" s="37">
        <f t="shared" si="40"/>
        <v>0</v>
      </c>
      <c r="J237" s="37">
        <f t="shared" si="41"/>
        <v>0</v>
      </c>
    </row>
    <row r="238" spans="1:10" ht="20.100000000000001" customHeight="1" x14ac:dyDescent="0.4">
      <c r="A238" s="45"/>
      <c r="B238" s="45"/>
      <c r="C238" s="45"/>
      <c r="D238" s="45"/>
      <c r="E238" s="45"/>
      <c r="F238" s="45"/>
      <c r="G238" s="47"/>
      <c r="H238" s="37">
        <f>IF(AND(A238&lt;&gt;"",B238&lt;&gt;"",C238&lt;&gt;"",D238&lt;&gt;"",E238&lt;&gt;"",F238&lt;&gt;""&lt;G238&lt;&gt;""),VLOOKUP(F238,通所介護費!$A$55:$B$59,2,0),0)</f>
        <v>0</v>
      </c>
      <c r="I238" s="37">
        <f t="shared" si="40"/>
        <v>0</v>
      </c>
      <c r="J238" s="37">
        <f t="shared" si="41"/>
        <v>0</v>
      </c>
    </row>
    <row r="239" spans="1:10" ht="20.100000000000001" customHeight="1" x14ac:dyDescent="0.4">
      <c r="A239" s="45"/>
      <c r="B239" s="45"/>
      <c r="C239" s="45"/>
      <c r="D239" s="45"/>
      <c r="E239" s="45"/>
      <c r="F239" s="45"/>
      <c r="G239" s="47"/>
      <c r="H239" s="37">
        <f>IF(AND(A239&lt;&gt;"",B239&lt;&gt;"",C239&lt;&gt;"",D239&lt;&gt;"",E239&lt;&gt;"",F239&lt;&gt;""&lt;G239&lt;&gt;""),VLOOKUP(F239,通所介護費!$A$55:$B$59,2,0),0)</f>
        <v>0</v>
      </c>
      <c r="I239" s="37">
        <f t="shared" si="40"/>
        <v>0</v>
      </c>
      <c r="J239" s="37">
        <f t="shared" si="41"/>
        <v>0</v>
      </c>
    </row>
    <row r="240" spans="1:10" ht="20.100000000000001" customHeight="1" x14ac:dyDescent="0.4">
      <c r="A240" s="45"/>
      <c r="B240" s="45"/>
      <c r="C240" s="45"/>
      <c r="D240" s="45"/>
      <c r="E240" s="45"/>
      <c r="F240" s="45"/>
      <c r="G240" s="47"/>
      <c r="H240" s="37">
        <f>IF(AND(A240&lt;&gt;"",B240&lt;&gt;"",C240&lt;&gt;"",D240&lt;&gt;"",E240&lt;&gt;"",F240&lt;&gt;""&lt;G240&lt;&gt;""),VLOOKUP(F240,通所介護費!$A$55:$B$59,2,0),0)</f>
        <v>0</v>
      </c>
      <c r="I240" s="37">
        <f t="shared" si="40"/>
        <v>0</v>
      </c>
      <c r="J240" s="37">
        <f t="shared" si="41"/>
        <v>0</v>
      </c>
    </row>
    <row r="241" spans="1:36" ht="20.100000000000001" customHeight="1" x14ac:dyDescent="0.4">
      <c r="A241" s="45"/>
      <c r="B241" s="45"/>
      <c r="C241" s="45"/>
      <c r="D241" s="45"/>
      <c r="E241" s="45"/>
      <c r="F241" s="45"/>
      <c r="G241" s="47"/>
      <c r="H241" s="37">
        <f>IF(AND(A241&lt;&gt;"",B241&lt;&gt;"",C241&lt;&gt;"",D241&lt;&gt;"",E241&lt;&gt;"",F241&lt;&gt;""&lt;G241&lt;&gt;""),VLOOKUP(F241,通所介護費!$A$55:$B$59,2,0),0)</f>
        <v>0</v>
      </c>
      <c r="I241" s="37">
        <f t="shared" si="40"/>
        <v>0</v>
      </c>
      <c r="J241" s="37">
        <f t="shared" si="41"/>
        <v>0</v>
      </c>
    </row>
    <row r="242" spans="1:36" ht="20.100000000000001" customHeight="1" x14ac:dyDescent="0.4">
      <c r="A242" s="45"/>
      <c r="B242" s="45"/>
      <c r="C242" s="45"/>
      <c r="D242" s="45"/>
      <c r="E242" s="45"/>
      <c r="F242" s="45"/>
      <c r="G242" s="47"/>
      <c r="H242" s="37">
        <f>IF(AND(A242&lt;&gt;"",B242&lt;&gt;"",C242&lt;&gt;"",D242&lt;&gt;"",E242&lt;&gt;"",F242&lt;&gt;""&lt;G242&lt;&gt;""),VLOOKUP(F242,通所介護費!$A$55:$B$59,2,0),0)</f>
        <v>0</v>
      </c>
      <c r="I242" s="37">
        <f t="shared" si="40"/>
        <v>0</v>
      </c>
      <c r="J242" s="37">
        <f t="shared" si="41"/>
        <v>0</v>
      </c>
    </row>
    <row r="243" spans="1:36" ht="20.100000000000001" customHeight="1" x14ac:dyDescent="0.4">
      <c r="A243" s="45"/>
      <c r="B243" s="45"/>
      <c r="C243" s="45"/>
      <c r="D243" s="45"/>
      <c r="E243" s="45"/>
      <c r="F243" s="45"/>
      <c r="G243" s="47"/>
      <c r="H243" s="37">
        <f>IF(AND(A243&lt;&gt;"",B243&lt;&gt;"",C243&lt;&gt;"",D243&lt;&gt;"",E243&lt;&gt;"",F243&lt;&gt;""&lt;G243&lt;&gt;""),VLOOKUP(F243,通所介護費!$A$55:$B$59,2,0),0)</f>
        <v>0</v>
      </c>
      <c r="I243" s="37">
        <f t="shared" si="40"/>
        <v>0</v>
      </c>
      <c r="J243" s="37">
        <f t="shared" si="41"/>
        <v>0</v>
      </c>
    </row>
    <row r="244" spans="1:36" ht="20.100000000000001" customHeight="1" x14ac:dyDescent="0.4">
      <c r="A244" s="45"/>
      <c r="B244" s="45"/>
      <c r="C244" s="45"/>
      <c r="D244" s="45"/>
      <c r="E244" s="45"/>
      <c r="F244" s="45"/>
      <c r="G244" s="47"/>
      <c r="H244" s="37">
        <f>IF(AND(A244&lt;&gt;"",B244&lt;&gt;"",C244&lt;&gt;"",D244&lt;&gt;"",E244&lt;&gt;"",F244&lt;&gt;""&lt;G244&lt;&gt;""),VLOOKUP(F244,通所介護費!$A$55:$B$59,2,0),0)</f>
        <v>0</v>
      </c>
      <c r="I244" s="37">
        <f t="shared" si="40"/>
        <v>0</v>
      </c>
      <c r="J244" s="37">
        <f t="shared" si="41"/>
        <v>0</v>
      </c>
    </row>
    <row r="245" spans="1:36" ht="20.100000000000001" customHeight="1" x14ac:dyDescent="0.4">
      <c r="A245" s="45"/>
      <c r="B245" s="45"/>
      <c r="C245" s="45"/>
      <c r="D245" s="45"/>
      <c r="E245" s="45"/>
      <c r="F245" s="45"/>
      <c r="G245" s="47"/>
      <c r="H245" s="37">
        <f>IF(AND(A245&lt;&gt;"",B245&lt;&gt;"",C245&lt;&gt;"",D245&lt;&gt;"",E245&lt;&gt;"",F245&lt;&gt;""&lt;G245&lt;&gt;""),VLOOKUP(F245,通所介護費!$A$55:$B$59,2,0),0)</f>
        <v>0</v>
      </c>
      <c r="I245" s="37">
        <f t="shared" si="40"/>
        <v>0</v>
      </c>
      <c r="J245" s="37">
        <f t="shared" si="41"/>
        <v>0</v>
      </c>
    </row>
    <row r="246" spans="1:36" ht="20.100000000000001" customHeight="1" x14ac:dyDescent="0.4">
      <c r="A246" s="45"/>
      <c r="B246" s="45"/>
      <c r="C246" s="45"/>
      <c r="D246" s="45"/>
      <c r="E246" s="45"/>
      <c r="F246" s="45"/>
      <c r="G246" s="47"/>
      <c r="H246" s="37">
        <f>IF(AND(A246&lt;&gt;"",B246&lt;&gt;"",C246&lt;&gt;"",D246&lt;&gt;"",E246&lt;&gt;"",F246&lt;&gt;""&lt;G246&lt;&gt;""),VLOOKUP(F246,通所介護費!$A$55:$B$59,2,0),0)</f>
        <v>0</v>
      </c>
      <c r="I246" s="37">
        <f t="shared" si="40"/>
        <v>0</v>
      </c>
      <c r="J246" s="37">
        <f t="shared" si="41"/>
        <v>0</v>
      </c>
    </row>
    <row r="247" spans="1:36" ht="20.100000000000001" customHeight="1" x14ac:dyDescent="0.4">
      <c r="A247" s="45"/>
      <c r="B247" s="45"/>
      <c r="C247" s="45"/>
      <c r="D247" s="45"/>
      <c r="E247" s="45"/>
      <c r="F247" s="45"/>
      <c r="G247" s="47"/>
      <c r="H247" s="37">
        <f>IF(AND(A247&lt;&gt;"",B247&lt;&gt;"",C247&lt;&gt;"",D247&lt;&gt;"",E247&lt;&gt;"",F247&lt;&gt;""&lt;G247&lt;&gt;""),VLOOKUP(F247,通所介護費!$A$55:$B$59,2,0),0)</f>
        <v>0</v>
      </c>
      <c r="I247" s="37">
        <f t="shared" si="40"/>
        <v>0</v>
      </c>
      <c r="J247" s="37">
        <f t="shared" si="41"/>
        <v>0</v>
      </c>
    </row>
    <row r="248" spans="1:36" ht="20.100000000000001" customHeight="1" x14ac:dyDescent="0.4">
      <c r="A248" s="45"/>
      <c r="B248" s="45"/>
      <c r="C248" s="45"/>
      <c r="D248" s="45"/>
      <c r="E248" s="45"/>
      <c r="F248" s="45"/>
      <c r="G248" s="47"/>
      <c r="H248" s="37">
        <f>IF(AND(A248&lt;&gt;"",B248&lt;&gt;"",C248&lt;&gt;"",D248&lt;&gt;"",E248&lt;&gt;"",F248&lt;&gt;""&lt;G248&lt;&gt;""),VLOOKUP(F248,通所介護費!$A$55:$B$59,2,0),0)</f>
        <v>0</v>
      </c>
      <c r="I248" s="37">
        <f t="shared" si="40"/>
        <v>0</v>
      </c>
      <c r="J248" s="37">
        <f t="shared" si="41"/>
        <v>0</v>
      </c>
    </row>
    <row r="249" spans="1:36" ht="20.100000000000001" customHeight="1" x14ac:dyDescent="0.4">
      <c r="A249" s="45"/>
      <c r="B249" s="45"/>
      <c r="C249" s="45"/>
      <c r="D249" s="45"/>
      <c r="E249" s="45"/>
      <c r="F249" s="45"/>
      <c r="G249" s="47"/>
      <c r="H249" s="37">
        <f>IF(AND(A249&lt;&gt;"",B249&lt;&gt;"",C249&lt;&gt;"",D249&lt;&gt;"",E249&lt;&gt;"",F249&lt;&gt;""&lt;G249&lt;&gt;""),VLOOKUP(F249,通所介護費!$A$55:$B$59,2,0),0)</f>
        <v>0</v>
      </c>
      <c r="I249" s="37">
        <f t="shared" si="40"/>
        <v>0</v>
      </c>
      <c r="J249" s="37">
        <f t="shared" si="41"/>
        <v>0</v>
      </c>
    </row>
    <row r="250" spans="1:36" ht="20.100000000000001" customHeight="1" x14ac:dyDescent="0.4">
      <c r="A250" s="101" t="s">
        <v>40</v>
      </c>
      <c r="B250" s="102"/>
      <c r="C250" s="102"/>
      <c r="D250" s="102"/>
      <c r="E250" s="102"/>
      <c r="F250" s="103"/>
      <c r="G250" s="39">
        <f>SUMIF(G215:G249,"&lt;&gt;#N/A")</f>
        <v>0</v>
      </c>
      <c r="H250" s="39">
        <f t="shared" ref="H250:I250" si="42">SUMIF(H215:H249,"&lt;&gt;#N/A")</f>
        <v>0</v>
      </c>
      <c r="I250" s="39">
        <f t="shared" si="42"/>
        <v>0</v>
      </c>
      <c r="J250" s="39">
        <f>SUMIF(J215:J249,"&lt;&gt;#N/A")</f>
        <v>0</v>
      </c>
    </row>
    <row r="251" spans="1:36" ht="20.100000000000001" customHeight="1" x14ac:dyDescent="0.4">
      <c r="A251" s="22"/>
      <c r="B251" s="22"/>
      <c r="C251" s="22"/>
      <c r="D251" s="22"/>
      <c r="E251" s="22"/>
      <c r="F251" s="22"/>
      <c r="G251" s="23"/>
      <c r="H251" s="23"/>
      <c r="I251" s="23"/>
      <c r="J251" s="23"/>
    </row>
    <row r="252" spans="1:36" ht="23.1" customHeight="1" x14ac:dyDescent="0.4">
      <c r="A252" s="34" t="s">
        <v>46</v>
      </c>
    </row>
    <row r="253" spans="1:36" ht="28.5" x14ac:dyDescent="0.4">
      <c r="A253" s="40" t="s">
        <v>47</v>
      </c>
      <c r="B253" s="41" t="s">
        <v>48</v>
      </c>
      <c r="C253" s="41" t="s">
        <v>123</v>
      </c>
      <c r="D253" s="41" t="s">
        <v>120</v>
      </c>
      <c r="E253" s="41" t="s">
        <v>121</v>
      </c>
      <c r="F253" s="41" t="s">
        <v>124</v>
      </c>
      <c r="AI253" s="28"/>
      <c r="AJ253" s="28"/>
    </row>
    <row r="254" spans="1:36" ht="20.100000000000001" customHeight="1" x14ac:dyDescent="0.4">
      <c r="A254" s="42">
        <f>COUNTA(C20:C54,C59:C93,C98:C132,C137:C171,C176:C210,C215:C249)</f>
        <v>0</v>
      </c>
      <c r="B254" s="43">
        <f>COUNTA(B20:B54,B59:B93,B98:B132,B137:B171,B176:B210,B215:B249)</f>
        <v>0</v>
      </c>
      <c r="C254" s="43">
        <f>SUM(G55,G94,G133,G172,G211,G250)</f>
        <v>0</v>
      </c>
      <c r="D254" s="43">
        <f>SUM(I55,I94,I133,I172,I211,I250)</f>
        <v>0</v>
      </c>
      <c r="E254" s="43">
        <f>SUM(J55,J94,J133,J172,J211,J250)</f>
        <v>0</v>
      </c>
      <c r="F254" s="40" t="str">
        <f>IF(E254&gt;933000,"×","〇")</f>
        <v>〇</v>
      </c>
      <c r="AI254" s="28"/>
      <c r="AJ254" s="28"/>
    </row>
    <row r="255" spans="1:36" ht="24.95" customHeight="1" x14ac:dyDescent="0.4">
      <c r="D255" s="44"/>
      <c r="E255" s="44"/>
      <c r="AI255" s="28"/>
      <c r="AJ255" s="28"/>
    </row>
    <row r="256" spans="1:36" ht="24.95" customHeight="1" x14ac:dyDescent="0.4">
      <c r="AI256" s="28"/>
      <c r="AJ256" s="28"/>
    </row>
    <row r="257" spans="2:36" ht="24.95" customHeight="1" x14ac:dyDescent="0.4">
      <c r="B257" s="44"/>
      <c r="AI257" s="28"/>
      <c r="AJ257" s="28"/>
    </row>
  </sheetData>
  <sheetProtection sheet="1" objects="1" scenarios="1"/>
  <mergeCells count="17">
    <mergeCell ref="B7:I7"/>
    <mergeCell ref="A4:J4"/>
    <mergeCell ref="B12:I12"/>
    <mergeCell ref="B13:I13"/>
    <mergeCell ref="H1:J1"/>
    <mergeCell ref="A250:F250"/>
    <mergeCell ref="B11:I11"/>
    <mergeCell ref="B8:I8"/>
    <mergeCell ref="B9:I9"/>
    <mergeCell ref="B10:I10"/>
    <mergeCell ref="B14:I14"/>
    <mergeCell ref="B15:I15"/>
    <mergeCell ref="A55:F55"/>
    <mergeCell ref="A94:F94"/>
    <mergeCell ref="A133:F133"/>
    <mergeCell ref="A172:F172"/>
    <mergeCell ref="A211:F211"/>
  </mergeCells>
  <phoneticPr fontId="3"/>
  <printOptions horizontalCentered="1"/>
  <pageMargins left="0.70866141732283472" right="0.70866141732283472" top="0.74803149606299213" bottom="0.74803149606299213" header="0.31496062992125984" footer="0.31496062992125984"/>
  <pageSetup paperSize="9" scale="57" orientation="portrait" r:id="rId1"/>
  <rowBreaks count="6" manualBreakCount="6">
    <brk id="55" max="9" man="1"/>
    <brk id="94" max="9" man="1"/>
    <brk id="133" max="9" man="1"/>
    <brk id="172" max="9" man="1"/>
    <brk id="211" max="9" man="1"/>
    <brk id="250"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1B5261E4-1DC3-4385-ACA7-D912EF5B9FA9}">
          <x14:formula1>
            <xm:f>通所介護費!$C$2:$C$7</xm:f>
          </x14:formula1>
          <xm:sqref>F176:F210 F98:F132 F137:F171 F20:F54 F59:F93 F215:F249</xm:sqref>
        </x14:dataValidation>
        <x14:dataValidation type="list" allowBlank="1" showInputMessage="1" showErrorMessage="1" xr:uid="{E4AFD755-81A3-4ADA-9103-7449708B0E78}">
          <x14:formula1>
            <xm:f>対象地域一覧!$A$2:$A$45</xm:f>
          </x14:formula1>
          <xm:sqref>C176:C210 C98:C132 C137:C171 C20:C54 C59:C93 C215:C249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EF8B06-170E-4BF2-88B7-ADB251D2B023}">
  <sheetPr>
    <tabColor theme="9" tint="0.59999389629810485"/>
  </sheetPr>
  <dimension ref="A1:DP26"/>
  <sheetViews>
    <sheetView view="pageBreakPreview" topLeftCell="B1" zoomScaleNormal="115" zoomScaleSheetLayoutView="100" workbookViewId="0">
      <selection activeCell="BW23" sqref="BW23:CC23"/>
    </sheetView>
  </sheetViews>
  <sheetFormatPr defaultColWidth="8.125" defaultRowHeight="12" x14ac:dyDescent="0.4"/>
  <cols>
    <col min="1" max="121" width="1.125" style="6" customWidth="1"/>
    <col min="122" max="16384" width="8.125" style="6"/>
  </cols>
  <sheetData>
    <row r="1" spans="1:120" x14ac:dyDescent="0.4">
      <c r="A1" s="6" t="s">
        <v>129</v>
      </c>
    </row>
    <row r="2" spans="1:120" ht="14.25" customHeight="1" x14ac:dyDescent="0.4"/>
    <row r="3" spans="1:120" ht="14.25" customHeight="1" x14ac:dyDescent="0.4">
      <c r="B3" s="126" t="s">
        <v>178</v>
      </c>
      <c r="C3" s="126"/>
      <c r="D3" s="126"/>
      <c r="E3" s="126"/>
      <c r="F3" s="126"/>
      <c r="G3" s="126"/>
      <c r="H3" s="126"/>
      <c r="I3" s="126"/>
      <c r="J3" s="126"/>
      <c r="K3" s="126"/>
      <c r="L3" s="126"/>
      <c r="M3" s="126"/>
      <c r="N3" s="126"/>
      <c r="O3" s="126"/>
      <c r="P3" s="126"/>
      <c r="Q3" s="126"/>
      <c r="R3" s="126"/>
      <c r="S3" s="126"/>
      <c r="T3" s="126"/>
      <c r="U3" s="126"/>
      <c r="V3" s="126"/>
      <c r="W3" s="126"/>
      <c r="X3" s="126"/>
      <c r="Y3" s="126"/>
      <c r="Z3" s="126"/>
      <c r="AA3" s="126"/>
      <c r="AB3" s="126"/>
      <c r="AC3" s="126"/>
      <c r="AD3" s="126"/>
      <c r="AE3" s="126"/>
      <c r="AF3" s="126"/>
      <c r="AG3" s="126"/>
      <c r="AH3" s="126"/>
      <c r="AI3" s="126"/>
      <c r="AJ3" s="126"/>
      <c r="AK3" s="126"/>
      <c r="AL3" s="126"/>
      <c r="AM3" s="126"/>
      <c r="AN3" s="126"/>
      <c r="AO3" s="126"/>
      <c r="AP3" s="126"/>
      <c r="AQ3" s="126"/>
      <c r="AR3" s="126"/>
      <c r="AS3" s="126"/>
      <c r="AT3" s="126"/>
      <c r="AU3" s="126"/>
      <c r="AV3" s="126"/>
      <c r="AW3" s="126"/>
      <c r="AX3" s="126"/>
      <c r="AY3" s="126"/>
      <c r="AZ3" s="126"/>
      <c r="BA3" s="126"/>
      <c r="BB3" s="126"/>
      <c r="BC3" s="126"/>
      <c r="BD3" s="126"/>
      <c r="BE3" s="126"/>
      <c r="BF3" s="126"/>
      <c r="BG3" s="126"/>
      <c r="BH3" s="126"/>
      <c r="BI3" s="126"/>
      <c r="BJ3" s="126"/>
      <c r="BK3" s="126"/>
      <c r="BL3" s="126"/>
      <c r="BM3" s="126"/>
      <c r="BN3" s="126"/>
      <c r="BO3" s="126"/>
      <c r="BP3" s="126"/>
      <c r="BQ3" s="126"/>
      <c r="BR3" s="126"/>
      <c r="BS3" s="126"/>
      <c r="BT3" s="126"/>
      <c r="BU3" s="126"/>
      <c r="BV3" s="126"/>
      <c r="BW3" s="126"/>
      <c r="BX3" s="126"/>
      <c r="BY3" s="126"/>
      <c r="BZ3" s="126"/>
      <c r="CA3" s="126"/>
      <c r="CB3" s="126"/>
      <c r="CC3" s="126"/>
      <c r="CD3" s="126"/>
      <c r="CE3" s="126"/>
      <c r="CF3" s="126"/>
      <c r="CG3" s="126"/>
      <c r="CH3" s="126"/>
      <c r="CI3" s="126"/>
      <c r="CJ3" s="126"/>
      <c r="CK3" s="126"/>
      <c r="CL3" s="126"/>
      <c r="CM3" s="126"/>
      <c r="CN3" s="126"/>
      <c r="CO3" s="126"/>
      <c r="CP3" s="126"/>
      <c r="CQ3" s="126"/>
      <c r="CR3" s="126"/>
      <c r="CS3" s="126"/>
      <c r="CT3" s="126"/>
      <c r="CU3" s="126"/>
      <c r="CV3" s="126"/>
      <c r="CW3" s="126"/>
      <c r="CX3" s="126"/>
      <c r="CY3" s="126"/>
      <c r="CZ3" s="126"/>
      <c r="DA3" s="126"/>
      <c r="DB3" s="126"/>
      <c r="DC3" s="126"/>
      <c r="DD3" s="126"/>
      <c r="DE3" s="126"/>
      <c r="DF3" s="126"/>
      <c r="DG3" s="126"/>
      <c r="DH3" s="126"/>
      <c r="DI3" s="126"/>
      <c r="DJ3" s="126"/>
      <c r="DK3" s="126"/>
      <c r="DL3" s="126"/>
      <c r="DM3" s="126"/>
      <c r="DN3" s="126"/>
      <c r="DO3" s="126"/>
      <c r="DP3" s="126"/>
    </row>
    <row r="4" spans="1:120" ht="14.25" customHeight="1" x14ac:dyDescent="0.4">
      <c r="CU4" s="7"/>
      <c r="CV4" s="7"/>
    </row>
    <row r="5" spans="1:120" ht="16.149999999999999" customHeight="1" x14ac:dyDescent="0.4">
      <c r="CG5" s="127" t="s">
        <v>80</v>
      </c>
      <c r="CH5" s="127"/>
      <c r="CI5" s="127"/>
      <c r="CJ5" s="127"/>
      <c r="CK5" s="127"/>
      <c r="CL5" s="127"/>
      <c r="CM5" s="127"/>
      <c r="CN5" s="127"/>
      <c r="CO5" s="127"/>
      <c r="CP5" s="128" t="str">
        <f>IF(基本情報入力シート!V8="","",基本情報入力シート!V8)</f>
        <v/>
      </c>
      <c r="CQ5" s="128"/>
      <c r="CR5" s="128"/>
      <c r="CS5" s="128"/>
      <c r="CT5" s="128"/>
      <c r="CU5" s="128"/>
      <c r="CV5" s="128"/>
      <c r="CW5" s="128"/>
      <c r="CX5" s="128"/>
      <c r="CY5" s="128"/>
      <c r="CZ5" s="128"/>
      <c r="DA5" s="128"/>
      <c r="DB5" s="128"/>
      <c r="DC5" s="128"/>
      <c r="DD5" s="128"/>
      <c r="DE5" s="128"/>
      <c r="DF5" s="128"/>
      <c r="DG5" s="128"/>
      <c r="DH5" s="128"/>
      <c r="DI5" s="128"/>
      <c r="DJ5" s="128"/>
      <c r="DK5" s="128"/>
      <c r="DL5" s="128"/>
      <c r="DM5" s="128"/>
      <c r="DN5" s="128"/>
      <c r="DO5" s="128"/>
      <c r="DP5" s="128"/>
    </row>
    <row r="6" spans="1:120" ht="6.95" customHeight="1" x14ac:dyDescent="0.4">
      <c r="CV6" s="8"/>
    </row>
    <row r="7" spans="1:120" ht="30" customHeight="1" x14ac:dyDescent="0.4">
      <c r="B7" s="133" t="s">
        <v>19</v>
      </c>
      <c r="C7" s="134"/>
      <c r="D7" s="134"/>
      <c r="E7" s="134"/>
      <c r="F7" s="134"/>
      <c r="G7" s="134"/>
      <c r="H7" s="134"/>
      <c r="I7" s="134"/>
      <c r="J7" s="134"/>
      <c r="K7" s="134"/>
      <c r="L7" s="134"/>
      <c r="M7" s="134"/>
      <c r="N7" s="133" t="s">
        <v>21</v>
      </c>
      <c r="O7" s="134"/>
      <c r="P7" s="134"/>
      <c r="Q7" s="134"/>
      <c r="R7" s="134"/>
      <c r="S7" s="134"/>
      <c r="T7" s="134"/>
      <c r="U7" s="134"/>
      <c r="V7" s="134"/>
      <c r="W7" s="134"/>
      <c r="X7" s="134"/>
      <c r="Y7" s="135"/>
      <c r="Z7" s="129" t="s">
        <v>110</v>
      </c>
      <c r="AA7" s="129"/>
      <c r="AB7" s="129"/>
      <c r="AC7" s="129"/>
      <c r="AD7" s="129"/>
      <c r="AE7" s="129"/>
      <c r="AF7" s="129"/>
      <c r="AG7" s="129"/>
      <c r="AH7" s="129"/>
      <c r="AI7" s="129"/>
      <c r="AJ7" s="129"/>
      <c r="AK7" s="129"/>
      <c r="AL7" s="129"/>
      <c r="AM7" s="129"/>
      <c r="AN7" s="129"/>
      <c r="AO7" s="129"/>
      <c r="AP7" s="129"/>
      <c r="AQ7" s="129"/>
      <c r="AR7" s="129"/>
      <c r="AS7" s="129"/>
      <c r="AT7" s="129"/>
      <c r="AU7" s="129"/>
      <c r="AV7" s="129"/>
      <c r="AW7" s="129"/>
      <c r="AX7" s="129"/>
      <c r="AY7" s="129"/>
      <c r="AZ7" s="129"/>
      <c r="BA7" s="129"/>
      <c r="BB7" s="129"/>
      <c r="BC7" s="129"/>
      <c r="BD7" s="129"/>
      <c r="BE7" s="129"/>
      <c r="BF7" s="129"/>
      <c r="BG7" s="129"/>
      <c r="BH7" s="129"/>
      <c r="BI7" s="129" t="s">
        <v>81</v>
      </c>
      <c r="BJ7" s="129"/>
      <c r="BK7" s="129"/>
      <c r="BL7" s="129"/>
      <c r="BM7" s="129"/>
      <c r="BN7" s="129"/>
      <c r="BO7" s="129"/>
      <c r="BP7" s="129"/>
      <c r="BQ7" s="129"/>
      <c r="BR7" s="129"/>
      <c r="BS7" s="129"/>
      <c r="BT7" s="129"/>
      <c r="BU7" s="129" t="s">
        <v>48</v>
      </c>
      <c r="BV7" s="129"/>
      <c r="BW7" s="129"/>
      <c r="BX7" s="129"/>
      <c r="BY7" s="129"/>
      <c r="BZ7" s="129"/>
      <c r="CA7" s="129"/>
      <c r="CB7" s="129"/>
      <c r="CC7" s="129"/>
      <c r="CD7" s="129"/>
      <c r="CE7" s="129"/>
      <c r="CF7" s="129"/>
      <c r="CG7" s="130" t="s">
        <v>82</v>
      </c>
      <c r="CH7" s="129"/>
      <c r="CI7" s="129"/>
      <c r="CJ7" s="129"/>
      <c r="CK7" s="129"/>
      <c r="CL7" s="129"/>
      <c r="CM7" s="129"/>
      <c r="CN7" s="129"/>
      <c r="CO7" s="129"/>
      <c r="CP7" s="129"/>
      <c r="CQ7" s="129"/>
      <c r="CR7" s="129"/>
      <c r="CS7" s="129" t="s">
        <v>83</v>
      </c>
      <c r="CT7" s="129"/>
      <c r="CU7" s="129"/>
      <c r="CV7" s="129"/>
      <c r="CW7" s="129"/>
      <c r="CX7" s="129"/>
      <c r="CY7" s="129"/>
      <c r="CZ7" s="129"/>
      <c r="DA7" s="129"/>
      <c r="DB7" s="129"/>
      <c r="DC7" s="129"/>
      <c r="DD7" s="129"/>
      <c r="DE7" s="129" t="s">
        <v>84</v>
      </c>
      <c r="DF7" s="129"/>
      <c r="DG7" s="129"/>
      <c r="DH7" s="129"/>
      <c r="DI7" s="129"/>
      <c r="DJ7" s="129"/>
      <c r="DK7" s="129"/>
      <c r="DL7" s="129"/>
      <c r="DM7" s="129"/>
      <c r="DN7" s="129"/>
      <c r="DO7" s="129"/>
      <c r="DP7" s="129"/>
    </row>
    <row r="8" spans="1:120" ht="90" customHeight="1" x14ac:dyDescent="0.4">
      <c r="B8" s="136" t="str">
        <f>IF(基本情報入力シート!V19="","",基本情報入力シート!V19)</f>
        <v/>
      </c>
      <c r="C8" s="137"/>
      <c r="D8" s="137"/>
      <c r="E8" s="137"/>
      <c r="F8" s="137"/>
      <c r="G8" s="137"/>
      <c r="H8" s="137"/>
      <c r="I8" s="137"/>
      <c r="J8" s="137"/>
      <c r="K8" s="137"/>
      <c r="L8" s="137"/>
      <c r="M8" s="137"/>
      <c r="N8" s="136" t="str">
        <f>IF(基本情報入力シート!V21="","",基本情報入力シート!V21)</f>
        <v>通所介護</v>
      </c>
      <c r="O8" s="137"/>
      <c r="P8" s="137"/>
      <c r="Q8" s="137"/>
      <c r="R8" s="137"/>
      <c r="S8" s="137"/>
      <c r="T8" s="137"/>
      <c r="U8" s="137"/>
      <c r="V8" s="137"/>
      <c r="W8" s="137"/>
      <c r="X8" s="137"/>
      <c r="Y8" s="138"/>
      <c r="Z8" s="131" t="str">
        <f>IF(基本情報入力シート!V22="","",基本情報入力シート!V22)</f>
        <v>別表第1の1　区分1　移動に片道20分以上の時間を要するサービス（特別地域加算対象地域内に居住する利用者を対象に行う場合）</v>
      </c>
      <c r="AA8" s="131"/>
      <c r="AB8" s="131"/>
      <c r="AC8" s="131"/>
      <c r="AD8" s="131"/>
      <c r="AE8" s="131"/>
      <c r="AF8" s="131"/>
      <c r="AG8" s="131"/>
      <c r="AH8" s="131"/>
      <c r="AI8" s="131"/>
      <c r="AJ8" s="131"/>
      <c r="AK8" s="131"/>
      <c r="AL8" s="131"/>
      <c r="AM8" s="131"/>
      <c r="AN8" s="131"/>
      <c r="AO8" s="131"/>
      <c r="AP8" s="131"/>
      <c r="AQ8" s="131"/>
      <c r="AR8" s="131"/>
      <c r="AS8" s="131"/>
      <c r="AT8" s="131"/>
      <c r="AU8" s="131"/>
      <c r="AV8" s="131"/>
      <c r="AW8" s="131"/>
      <c r="AX8" s="131"/>
      <c r="AY8" s="131"/>
      <c r="AZ8" s="131"/>
      <c r="BA8" s="131"/>
      <c r="BB8" s="131"/>
      <c r="BC8" s="131"/>
      <c r="BD8" s="131"/>
      <c r="BE8" s="131"/>
      <c r="BF8" s="131"/>
      <c r="BG8" s="131"/>
      <c r="BH8" s="131"/>
      <c r="BI8" s="132">
        <f>'(附表１－３)年間実施計画'!A254</f>
        <v>0</v>
      </c>
      <c r="BJ8" s="132"/>
      <c r="BK8" s="132"/>
      <c r="BL8" s="132"/>
      <c r="BM8" s="132"/>
      <c r="BN8" s="132"/>
      <c r="BO8" s="132"/>
      <c r="BP8" s="132"/>
      <c r="BQ8" s="132"/>
      <c r="BR8" s="132"/>
      <c r="BS8" s="132"/>
      <c r="BT8" s="132"/>
      <c r="BU8" s="132">
        <f>'(附表１－３)年間実施計画'!B254</f>
        <v>0</v>
      </c>
      <c r="BV8" s="132"/>
      <c r="BW8" s="132"/>
      <c r="BX8" s="132"/>
      <c r="BY8" s="132"/>
      <c r="BZ8" s="132"/>
      <c r="CA8" s="132"/>
      <c r="CB8" s="132"/>
      <c r="CC8" s="132"/>
      <c r="CD8" s="132"/>
      <c r="CE8" s="132"/>
      <c r="CF8" s="132"/>
      <c r="CG8" s="132">
        <f>'(附表１－３)年間実施計画'!C254</f>
        <v>0</v>
      </c>
      <c r="CH8" s="132"/>
      <c r="CI8" s="132"/>
      <c r="CJ8" s="132"/>
      <c r="CK8" s="132"/>
      <c r="CL8" s="132"/>
      <c r="CM8" s="132"/>
      <c r="CN8" s="132"/>
      <c r="CO8" s="132"/>
      <c r="CP8" s="132"/>
      <c r="CQ8" s="132"/>
      <c r="CR8" s="132"/>
      <c r="CS8" s="132">
        <f>'(附表１－３)年間実施計画'!E254</f>
        <v>0</v>
      </c>
      <c r="CT8" s="132"/>
      <c r="CU8" s="132"/>
      <c r="CV8" s="132"/>
      <c r="CW8" s="132"/>
      <c r="CX8" s="132"/>
      <c r="CY8" s="132"/>
      <c r="CZ8" s="132"/>
      <c r="DA8" s="132"/>
      <c r="DB8" s="132"/>
      <c r="DC8" s="132"/>
      <c r="DD8" s="132"/>
      <c r="DE8" s="132">
        <f>ROUNDDOWN(CS8,-3)</f>
        <v>0</v>
      </c>
      <c r="DF8" s="132"/>
      <c r="DG8" s="132"/>
      <c r="DH8" s="132"/>
      <c r="DI8" s="132"/>
      <c r="DJ8" s="132"/>
      <c r="DK8" s="132"/>
      <c r="DL8" s="132"/>
      <c r="DM8" s="132"/>
      <c r="DN8" s="132"/>
      <c r="DO8" s="132"/>
      <c r="DP8" s="132"/>
    </row>
    <row r="9" spans="1:120" ht="6.95" customHeight="1" x14ac:dyDescent="0.4"/>
    <row r="10" spans="1:120" ht="15" customHeight="1" x14ac:dyDescent="0.4">
      <c r="B10" s="6" t="s">
        <v>85</v>
      </c>
    </row>
    <row r="11" spans="1:120" ht="6.95" customHeight="1" x14ac:dyDescent="0.4"/>
    <row r="12" spans="1:120" ht="16.7" customHeight="1" x14ac:dyDescent="0.4">
      <c r="A12" s="6" t="s">
        <v>130</v>
      </c>
    </row>
    <row r="13" spans="1:120" ht="20.100000000000001" customHeight="1" x14ac:dyDescent="0.4">
      <c r="B13" s="9" t="s">
        <v>86</v>
      </c>
      <c r="BI13" s="127" t="s">
        <v>80</v>
      </c>
      <c r="BJ13" s="127"/>
      <c r="BK13" s="127"/>
      <c r="BL13" s="127"/>
      <c r="BM13" s="127"/>
      <c r="BN13" s="127"/>
      <c r="BO13" s="127"/>
      <c r="BP13" s="128" t="str">
        <f>IF(基本情報入力シート!V8="","",基本情報入力シート!V8)</f>
        <v/>
      </c>
      <c r="BQ13" s="128"/>
      <c r="BR13" s="128"/>
      <c r="BS13" s="128"/>
      <c r="BT13" s="128"/>
      <c r="BU13" s="128"/>
      <c r="BV13" s="128"/>
      <c r="BW13" s="128"/>
      <c r="BX13" s="128"/>
      <c r="BY13" s="128"/>
      <c r="BZ13" s="128"/>
      <c r="CA13" s="128"/>
      <c r="CB13" s="128"/>
      <c r="CC13" s="128"/>
      <c r="CD13" s="128"/>
      <c r="CE13" s="128"/>
      <c r="CF13" s="128"/>
      <c r="CG13" s="128"/>
      <c r="CH13" s="128"/>
      <c r="CI13" s="128"/>
      <c r="CJ13" s="128"/>
      <c r="CK13" s="128"/>
      <c r="CL13" s="128"/>
      <c r="CM13" s="128"/>
      <c r="CN13" s="128"/>
      <c r="CO13" s="128"/>
      <c r="CP13" s="128"/>
      <c r="CQ13" s="128"/>
      <c r="CR13" s="128"/>
      <c r="CS13" s="128"/>
      <c r="CT13" s="128"/>
      <c r="CU13" s="128"/>
      <c r="CV13" s="128"/>
    </row>
    <row r="14" spans="1:120" ht="16.149999999999999" customHeight="1" x14ac:dyDescent="0.4">
      <c r="BI14" s="127" t="s">
        <v>19</v>
      </c>
      <c r="BJ14" s="127"/>
      <c r="BK14" s="127"/>
      <c r="BL14" s="127"/>
      <c r="BM14" s="127"/>
      <c r="BN14" s="127"/>
      <c r="BO14" s="127"/>
      <c r="BP14" s="128" t="str">
        <f>IF(基本情報入力シート!V19="","",基本情報入力シート!V19)</f>
        <v/>
      </c>
      <c r="BQ14" s="128"/>
      <c r="BR14" s="128"/>
      <c r="BS14" s="128"/>
      <c r="BT14" s="128"/>
      <c r="BU14" s="128"/>
      <c r="BV14" s="128"/>
      <c r="BW14" s="128"/>
      <c r="BX14" s="128"/>
      <c r="BY14" s="128"/>
      <c r="BZ14" s="128"/>
      <c r="CA14" s="128"/>
      <c r="CB14" s="128"/>
      <c r="CC14" s="128"/>
      <c r="CD14" s="128"/>
      <c r="CE14" s="128"/>
      <c r="CF14" s="128"/>
      <c r="CG14" s="128"/>
      <c r="CH14" s="128"/>
      <c r="CI14" s="128"/>
      <c r="CJ14" s="128"/>
      <c r="CK14" s="128"/>
      <c r="CL14" s="128"/>
      <c r="CM14" s="128"/>
      <c r="CN14" s="128"/>
      <c r="CO14" s="128"/>
      <c r="CP14" s="128"/>
      <c r="CQ14" s="128"/>
      <c r="CR14" s="128"/>
      <c r="CS14" s="128"/>
      <c r="CT14" s="128"/>
      <c r="CU14" s="128"/>
      <c r="CV14" s="128"/>
    </row>
    <row r="15" spans="1:120" ht="6.95" customHeight="1" x14ac:dyDescent="0.4">
      <c r="CP15" s="8"/>
    </row>
    <row r="16" spans="1:120" ht="30" customHeight="1" x14ac:dyDescent="0.4">
      <c r="B16" s="118" t="s">
        <v>24</v>
      </c>
      <c r="C16" s="118"/>
      <c r="D16" s="118"/>
      <c r="E16" s="118"/>
      <c r="F16" s="118"/>
      <c r="G16" s="118"/>
      <c r="H16" s="119" t="s">
        <v>87</v>
      </c>
      <c r="I16" s="119"/>
      <c r="J16" s="119"/>
      <c r="K16" s="119"/>
      <c r="L16" s="119"/>
      <c r="M16" s="119"/>
      <c r="N16" s="119"/>
      <c r="O16" s="120" t="s">
        <v>50</v>
      </c>
      <c r="P16" s="120"/>
      <c r="Q16" s="120"/>
      <c r="R16" s="120"/>
      <c r="S16" s="120"/>
      <c r="T16" s="120"/>
      <c r="U16" s="121"/>
      <c r="V16" s="122" t="s">
        <v>24</v>
      </c>
      <c r="W16" s="118"/>
      <c r="X16" s="118"/>
      <c r="Y16" s="118"/>
      <c r="Z16" s="118"/>
      <c r="AA16" s="118"/>
      <c r="AB16" s="119" t="s">
        <v>87</v>
      </c>
      <c r="AC16" s="119"/>
      <c r="AD16" s="119"/>
      <c r="AE16" s="119"/>
      <c r="AF16" s="119"/>
      <c r="AG16" s="119"/>
      <c r="AH16" s="119"/>
      <c r="AI16" s="120" t="s">
        <v>50</v>
      </c>
      <c r="AJ16" s="120"/>
      <c r="AK16" s="120"/>
      <c r="AL16" s="120"/>
      <c r="AM16" s="120"/>
      <c r="AN16" s="120"/>
      <c r="AO16" s="121"/>
      <c r="AP16" s="122" t="s">
        <v>24</v>
      </c>
      <c r="AQ16" s="118"/>
      <c r="AR16" s="118"/>
      <c r="AS16" s="118"/>
      <c r="AT16" s="118"/>
      <c r="AU16" s="118"/>
      <c r="AV16" s="119" t="s">
        <v>87</v>
      </c>
      <c r="AW16" s="119"/>
      <c r="AX16" s="119"/>
      <c r="AY16" s="119"/>
      <c r="AZ16" s="119"/>
      <c r="BA16" s="119"/>
      <c r="BB16" s="119"/>
      <c r="BC16" s="120" t="s">
        <v>50</v>
      </c>
      <c r="BD16" s="120"/>
      <c r="BE16" s="120"/>
      <c r="BF16" s="120"/>
      <c r="BG16" s="120"/>
      <c r="BH16" s="120"/>
      <c r="BI16" s="121"/>
      <c r="BJ16" s="152" t="s">
        <v>24</v>
      </c>
      <c r="BK16" s="153"/>
      <c r="BL16" s="153"/>
      <c r="BM16" s="153"/>
      <c r="BN16" s="153"/>
      <c r="BO16" s="154"/>
      <c r="BP16" s="119" t="s">
        <v>87</v>
      </c>
      <c r="BQ16" s="119"/>
      <c r="BR16" s="119"/>
      <c r="BS16" s="119"/>
      <c r="BT16" s="119"/>
      <c r="BU16" s="119"/>
      <c r="BV16" s="119"/>
      <c r="BW16" s="120" t="s">
        <v>50</v>
      </c>
      <c r="BX16" s="120"/>
      <c r="BY16" s="120"/>
      <c r="BZ16" s="120"/>
      <c r="CA16" s="120"/>
      <c r="CB16" s="120"/>
      <c r="CC16" s="121"/>
      <c r="CD16" s="152" t="s">
        <v>24</v>
      </c>
      <c r="CE16" s="153"/>
      <c r="CF16" s="153"/>
      <c r="CG16" s="153"/>
      <c r="CH16" s="153"/>
      <c r="CI16" s="154"/>
      <c r="CJ16" s="119" t="s">
        <v>87</v>
      </c>
      <c r="CK16" s="119"/>
      <c r="CL16" s="119"/>
      <c r="CM16" s="119"/>
      <c r="CN16" s="119"/>
      <c r="CO16" s="119"/>
      <c r="CP16" s="119"/>
      <c r="CQ16" s="120" t="s">
        <v>50</v>
      </c>
      <c r="CR16" s="120"/>
      <c r="CS16" s="120"/>
      <c r="CT16" s="120"/>
      <c r="CU16" s="120"/>
      <c r="CV16" s="120"/>
      <c r="CW16" s="120"/>
    </row>
    <row r="17" spans="2:101" s="49" customFormat="1" ht="20.100000000000001" customHeight="1" x14ac:dyDescent="0.4">
      <c r="B17" s="118" t="s">
        <v>203</v>
      </c>
      <c r="C17" s="118"/>
      <c r="D17" s="118"/>
      <c r="E17" s="118"/>
      <c r="F17" s="118"/>
      <c r="G17" s="118"/>
      <c r="H17" s="113">
        <f>'(附表１－３)年間実施計画'!AG3</f>
        <v>0</v>
      </c>
      <c r="I17" s="114"/>
      <c r="J17" s="114"/>
      <c r="K17" s="114"/>
      <c r="L17" s="114"/>
      <c r="M17" s="114"/>
      <c r="N17" s="115"/>
      <c r="O17" s="109">
        <f>'(附表１－３)年間実施計画'!AH3</f>
        <v>0</v>
      </c>
      <c r="P17" s="109"/>
      <c r="Q17" s="109"/>
      <c r="R17" s="109"/>
      <c r="S17" s="109"/>
      <c r="T17" s="109"/>
      <c r="U17" s="113"/>
      <c r="V17" s="123" t="s">
        <v>254</v>
      </c>
      <c r="W17" s="124"/>
      <c r="X17" s="124"/>
      <c r="Y17" s="124"/>
      <c r="Z17" s="124"/>
      <c r="AA17" s="125"/>
      <c r="AB17" s="113">
        <f>'(附表１－３)年間実施計画'!AG13</f>
        <v>0</v>
      </c>
      <c r="AC17" s="114"/>
      <c r="AD17" s="114"/>
      <c r="AE17" s="114"/>
      <c r="AF17" s="114"/>
      <c r="AG17" s="114"/>
      <c r="AH17" s="115"/>
      <c r="AI17" s="113">
        <f>'(附表１－３)年間実施計画'!AH13</f>
        <v>0</v>
      </c>
      <c r="AJ17" s="114"/>
      <c r="AK17" s="114"/>
      <c r="AL17" s="114"/>
      <c r="AM17" s="114"/>
      <c r="AN17" s="114"/>
      <c r="AO17" s="114"/>
      <c r="AP17" s="110" t="s">
        <v>257</v>
      </c>
      <c r="AQ17" s="111"/>
      <c r="AR17" s="111"/>
      <c r="AS17" s="111"/>
      <c r="AT17" s="111"/>
      <c r="AU17" s="112"/>
      <c r="AV17" s="109">
        <f>'(附表１－３)年間実施計画'!AG23</f>
        <v>0</v>
      </c>
      <c r="AW17" s="109"/>
      <c r="AX17" s="109"/>
      <c r="AY17" s="109"/>
      <c r="AZ17" s="109"/>
      <c r="BA17" s="109"/>
      <c r="BB17" s="109"/>
      <c r="BC17" s="109">
        <f>'(附表１－３)年間実施計画'!AH23</f>
        <v>0</v>
      </c>
      <c r="BD17" s="109"/>
      <c r="BE17" s="109"/>
      <c r="BF17" s="109"/>
      <c r="BG17" s="109"/>
      <c r="BH17" s="109"/>
      <c r="BI17" s="113"/>
      <c r="BJ17" s="110"/>
      <c r="BK17" s="111"/>
      <c r="BL17" s="111"/>
      <c r="BM17" s="111"/>
      <c r="BN17" s="111"/>
      <c r="BO17" s="112"/>
      <c r="BP17" s="109"/>
      <c r="BQ17" s="109"/>
      <c r="BR17" s="109"/>
      <c r="BS17" s="109"/>
      <c r="BT17" s="109"/>
      <c r="BU17" s="109"/>
      <c r="BV17" s="109"/>
      <c r="BW17" s="109"/>
      <c r="BX17" s="109"/>
      <c r="BY17" s="109"/>
      <c r="BZ17" s="109"/>
      <c r="CA17" s="109"/>
      <c r="CB17" s="109"/>
      <c r="CC17" s="113"/>
      <c r="CD17" s="110"/>
      <c r="CE17" s="111"/>
      <c r="CF17" s="111"/>
      <c r="CG17" s="111"/>
      <c r="CH17" s="111"/>
      <c r="CI17" s="112"/>
      <c r="CJ17" s="109"/>
      <c r="CK17" s="109"/>
      <c r="CL17" s="109"/>
      <c r="CM17" s="109"/>
      <c r="CN17" s="109"/>
      <c r="CO17" s="109"/>
      <c r="CP17" s="109"/>
      <c r="CQ17" s="109"/>
      <c r="CR17" s="109"/>
      <c r="CS17" s="109"/>
      <c r="CT17" s="109"/>
      <c r="CU17" s="109"/>
      <c r="CV17" s="109"/>
      <c r="CW17" s="109"/>
    </row>
    <row r="18" spans="2:101" s="49" customFormat="1" ht="20.100000000000001" customHeight="1" x14ac:dyDescent="0.4">
      <c r="B18" s="118" t="s">
        <v>204</v>
      </c>
      <c r="C18" s="118"/>
      <c r="D18" s="118"/>
      <c r="E18" s="118"/>
      <c r="F18" s="118"/>
      <c r="G18" s="118"/>
      <c r="H18" s="113">
        <f>'(附表１－３)年間実施計画'!AG4</f>
        <v>0</v>
      </c>
      <c r="I18" s="114"/>
      <c r="J18" s="114"/>
      <c r="K18" s="114"/>
      <c r="L18" s="114"/>
      <c r="M18" s="114"/>
      <c r="N18" s="115"/>
      <c r="O18" s="109">
        <f>'(附表１－３)年間実施計画'!AH4</f>
        <v>0</v>
      </c>
      <c r="P18" s="109"/>
      <c r="Q18" s="109"/>
      <c r="R18" s="109"/>
      <c r="S18" s="109"/>
      <c r="T18" s="109"/>
      <c r="U18" s="113"/>
      <c r="V18" s="123" t="s">
        <v>212</v>
      </c>
      <c r="W18" s="124"/>
      <c r="X18" s="124"/>
      <c r="Y18" s="124"/>
      <c r="Z18" s="124"/>
      <c r="AA18" s="125"/>
      <c r="AB18" s="113">
        <f>'(附表１－３)年間実施計画'!AG14</f>
        <v>0</v>
      </c>
      <c r="AC18" s="114"/>
      <c r="AD18" s="114"/>
      <c r="AE18" s="114"/>
      <c r="AF18" s="114"/>
      <c r="AG18" s="114"/>
      <c r="AH18" s="115"/>
      <c r="AI18" s="113">
        <f>'(附表１－３)年間実施計画'!AH14</f>
        <v>0</v>
      </c>
      <c r="AJ18" s="114"/>
      <c r="AK18" s="114"/>
      <c r="AL18" s="114"/>
      <c r="AM18" s="114"/>
      <c r="AN18" s="114"/>
      <c r="AO18" s="114"/>
      <c r="AP18" s="110" t="s">
        <v>258</v>
      </c>
      <c r="AQ18" s="111"/>
      <c r="AR18" s="111"/>
      <c r="AS18" s="111"/>
      <c r="AT18" s="111"/>
      <c r="AU18" s="112"/>
      <c r="AV18" s="109">
        <f>'(附表１－３)年間実施計画'!AG24</f>
        <v>0</v>
      </c>
      <c r="AW18" s="109"/>
      <c r="AX18" s="109"/>
      <c r="AY18" s="109"/>
      <c r="AZ18" s="109"/>
      <c r="BA18" s="109"/>
      <c r="BB18" s="109"/>
      <c r="BC18" s="109">
        <f>'(附表１－３)年間実施計画'!AH24</f>
        <v>0</v>
      </c>
      <c r="BD18" s="109"/>
      <c r="BE18" s="109"/>
      <c r="BF18" s="109"/>
      <c r="BG18" s="109"/>
      <c r="BH18" s="109"/>
      <c r="BI18" s="113"/>
      <c r="BJ18" s="110"/>
      <c r="BK18" s="111"/>
      <c r="BL18" s="111"/>
      <c r="BM18" s="111"/>
      <c r="BN18" s="111"/>
      <c r="BO18" s="112"/>
      <c r="BP18" s="109"/>
      <c r="BQ18" s="109"/>
      <c r="BR18" s="109"/>
      <c r="BS18" s="109"/>
      <c r="BT18" s="109"/>
      <c r="BU18" s="109"/>
      <c r="BV18" s="109"/>
      <c r="BW18" s="109"/>
      <c r="BX18" s="109"/>
      <c r="BY18" s="109"/>
      <c r="BZ18" s="109"/>
      <c r="CA18" s="109"/>
      <c r="CB18" s="109"/>
      <c r="CC18" s="113"/>
      <c r="CD18" s="110"/>
      <c r="CE18" s="111"/>
      <c r="CF18" s="111"/>
      <c r="CG18" s="111"/>
      <c r="CH18" s="111"/>
      <c r="CI18" s="112"/>
      <c r="CJ18" s="109"/>
      <c r="CK18" s="109"/>
      <c r="CL18" s="109"/>
      <c r="CM18" s="109"/>
      <c r="CN18" s="109"/>
      <c r="CO18" s="109"/>
      <c r="CP18" s="109"/>
      <c r="CQ18" s="109"/>
      <c r="CR18" s="109"/>
      <c r="CS18" s="109"/>
      <c r="CT18" s="109"/>
      <c r="CU18" s="109"/>
      <c r="CV18" s="109"/>
      <c r="CW18" s="109"/>
    </row>
    <row r="19" spans="2:101" s="49" customFormat="1" ht="20.100000000000001" customHeight="1" x14ac:dyDescent="0.4">
      <c r="B19" s="118" t="s">
        <v>205</v>
      </c>
      <c r="C19" s="118"/>
      <c r="D19" s="118"/>
      <c r="E19" s="118"/>
      <c r="F19" s="118"/>
      <c r="G19" s="118"/>
      <c r="H19" s="113">
        <f>'(附表１－３)年間実施計画'!AG5</f>
        <v>0</v>
      </c>
      <c r="I19" s="114"/>
      <c r="J19" s="114"/>
      <c r="K19" s="114"/>
      <c r="L19" s="114"/>
      <c r="M19" s="114"/>
      <c r="N19" s="115"/>
      <c r="O19" s="109">
        <f>'(附表１－３)年間実施計画'!AH5</f>
        <v>0</v>
      </c>
      <c r="P19" s="109"/>
      <c r="Q19" s="109"/>
      <c r="R19" s="109"/>
      <c r="S19" s="109"/>
      <c r="T19" s="109"/>
      <c r="U19" s="113"/>
      <c r="V19" s="123" t="s">
        <v>213</v>
      </c>
      <c r="W19" s="124"/>
      <c r="X19" s="124"/>
      <c r="Y19" s="124"/>
      <c r="Z19" s="124"/>
      <c r="AA19" s="125"/>
      <c r="AB19" s="113">
        <f>'(附表１－３)年間実施計画'!AG15</f>
        <v>0</v>
      </c>
      <c r="AC19" s="114"/>
      <c r="AD19" s="114"/>
      <c r="AE19" s="114"/>
      <c r="AF19" s="114"/>
      <c r="AG19" s="114"/>
      <c r="AH19" s="115"/>
      <c r="AI19" s="113">
        <f>'(附表１－３)年間実施計画'!AH15</f>
        <v>0</v>
      </c>
      <c r="AJ19" s="114"/>
      <c r="AK19" s="114"/>
      <c r="AL19" s="114"/>
      <c r="AM19" s="114"/>
      <c r="AN19" s="114"/>
      <c r="AO19" s="114"/>
      <c r="AP19" s="110"/>
      <c r="AQ19" s="111"/>
      <c r="AR19" s="111"/>
      <c r="AS19" s="111"/>
      <c r="AT19" s="111"/>
      <c r="AU19" s="112"/>
      <c r="AV19" s="109"/>
      <c r="AW19" s="109"/>
      <c r="AX19" s="109"/>
      <c r="AY19" s="109"/>
      <c r="AZ19" s="109"/>
      <c r="BA19" s="109"/>
      <c r="BB19" s="109"/>
      <c r="BC19" s="109"/>
      <c r="BD19" s="109"/>
      <c r="BE19" s="109"/>
      <c r="BF19" s="109"/>
      <c r="BG19" s="109"/>
      <c r="BH19" s="109"/>
      <c r="BI19" s="113"/>
      <c r="BJ19" s="110"/>
      <c r="BK19" s="111"/>
      <c r="BL19" s="111"/>
      <c r="BM19" s="111"/>
      <c r="BN19" s="111"/>
      <c r="BO19" s="112"/>
      <c r="BP19" s="109"/>
      <c r="BQ19" s="109"/>
      <c r="BR19" s="109"/>
      <c r="BS19" s="109"/>
      <c r="BT19" s="109"/>
      <c r="BU19" s="109"/>
      <c r="BV19" s="109"/>
      <c r="BW19" s="109"/>
      <c r="BX19" s="109"/>
      <c r="BY19" s="109"/>
      <c r="BZ19" s="109"/>
      <c r="CA19" s="109"/>
      <c r="CB19" s="109"/>
      <c r="CC19" s="113"/>
      <c r="CD19" s="139"/>
      <c r="CE19" s="140"/>
      <c r="CF19" s="140"/>
      <c r="CG19" s="140"/>
      <c r="CH19" s="140"/>
      <c r="CI19" s="141"/>
      <c r="CJ19" s="142"/>
      <c r="CK19" s="142"/>
      <c r="CL19" s="142"/>
      <c r="CM19" s="142"/>
      <c r="CN19" s="142"/>
      <c r="CO19" s="142"/>
      <c r="CP19" s="142"/>
      <c r="CQ19" s="142"/>
      <c r="CR19" s="142"/>
      <c r="CS19" s="142"/>
      <c r="CT19" s="142"/>
      <c r="CU19" s="142"/>
      <c r="CV19" s="142"/>
      <c r="CW19" s="142"/>
    </row>
    <row r="20" spans="2:101" s="49" customFormat="1" ht="20.100000000000001" customHeight="1" x14ac:dyDescent="0.4">
      <c r="B20" s="118" t="s">
        <v>206</v>
      </c>
      <c r="C20" s="118"/>
      <c r="D20" s="118"/>
      <c r="E20" s="118"/>
      <c r="F20" s="118"/>
      <c r="G20" s="118"/>
      <c r="H20" s="113">
        <f>'(附表１－３)年間実施計画'!AG6</f>
        <v>0</v>
      </c>
      <c r="I20" s="114"/>
      <c r="J20" s="114"/>
      <c r="K20" s="114"/>
      <c r="L20" s="114"/>
      <c r="M20" s="114"/>
      <c r="N20" s="115"/>
      <c r="O20" s="109">
        <f>'(附表１－３)年間実施計画'!AH6</f>
        <v>0</v>
      </c>
      <c r="P20" s="109"/>
      <c r="Q20" s="109"/>
      <c r="R20" s="109"/>
      <c r="S20" s="109"/>
      <c r="T20" s="109"/>
      <c r="U20" s="113"/>
      <c r="V20" s="123" t="s">
        <v>214</v>
      </c>
      <c r="W20" s="124"/>
      <c r="X20" s="124"/>
      <c r="Y20" s="124"/>
      <c r="Z20" s="124"/>
      <c r="AA20" s="125"/>
      <c r="AB20" s="113">
        <f>'(附表１－３)年間実施計画'!AG16</f>
        <v>0</v>
      </c>
      <c r="AC20" s="114"/>
      <c r="AD20" s="114"/>
      <c r="AE20" s="114"/>
      <c r="AF20" s="114"/>
      <c r="AG20" s="114"/>
      <c r="AH20" s="115"/>
      <c r="AI20" s="113">
        <f>'(附表１－３)年間実施計画'!AH16</f>
        <v>0</v>
      </c>
      <c r="AJ20" s="114"/>
      <c r="AK20" s="114"/>
      <c r="AL20" s="114"/>
      <c r="AM20" s="114"/>
      <c r="AN20" s="114"/>
      <c r="AO20" s="114"/>
      <c r="AP20" s="110"/>
      <c r="AQ20" s="111"/>
      <c r="AR20" s="111"/>
      <c r="AS20" s="111"/>
      <c r="AT20" s="111"/>
      <c r="AU20" s="112"/>
      <c r="AV20" s="109"/>
      <c r="AW20" s="109"/>
      <c r="AX20" s="109"/>
      <c r="AY20" s="109"/>
      <c r="AZ20" s="109"/>
      <c r="BA20" s="109"/>
      <c r="BB20" s="109"/>
      <c r="BC20" s="109"/>
      <c r="BD20" s="109"/>
      <c r="BE20" s="109"/>
      <c r="BF20" s="109"/>
      <c r="BG20" s="109"/>
      <c r="BH20" s="109"/>
      <c r="BI20" s="113"/>
      <c r="BJ20" s="110"/>
      <c r="BK20" s="111"/>
      <c r="BL20" s="111"/>
      <c r="BM20" s="111"/>
      <c r="BN20" s="111"/>
      <c r="BO20" s="112"/>
      <c r="BP20" s="109"/>
      <c r="BQ20" s="109"/>
      <c r="BR20" s="109"/>
      <c r="BS20" s="109"/>
      <c r="BT20" s="109"/>
      <c r="BU20" s="109"/>
      <c r="BV20" s="109"/>
      <c r="BW20" s="109"/>
      <c r="BX20" s="109"/>
      <c r="BY20" s="109"/>
      <c r="BZ20" s="109"/>
      <c r="CA20" s="109"/>
      <c r="CB20" s="109"/>
      <c r="CC20" s="113"/>
      <c r="CD20" s="146"/>
      <c r="CE20" s="109"/>
      <c r="CF20" s="109"/>
      <c r="CG20" s="109"/>
      <c r="CH20" s="109"/>
      <c r="CI20" s="109"/>
      <c r="CJ20" s="143"/>
      <c r="CK20" s="144"/>
      <c r="CL20" s="144"/>
      <c r="CM20" s="144"/>
      <c r="CN20" s="144"/>
      <c r="CO20" s="144"/>
      <c r="CP20" s="144"/>
      <c r="CQ20" s="143"/>
      <c r="CR20" s="144"/>
      <c r="CS20" s="144"/>
      <c r="CT20" s="144"/>
      <c r="CU20" s="144"/>
      <c r="CV20" s="144"/>
      <c r="CW20" s="145"/>
    </row>
    <row r="21" spans="2:101" s="49" customFormat="1" ht="20.100000000000001" customHeight="1" x14ac:dyDescent="0.4">
      <c r="B21" s="118" t="s">
        <v>207</v>
      </c>
      <c r="C21" s="118"/>
      <c r="D21" s="118"/>
      <c r="E21" s="118"/>
      <c r="F21" s="118"/>
      <c r="G21" s="118"/>
      <c r="H21" s="113">
        <f>'(附表１－３)年間実施計画'!AG7</f>
        <v>0</v>
      </c>
      <c r="I21" s="114"/>
      <c r="J21" s="114"/>
      <c r="K21" s="114"/>
      <c r="L21" s="114"/>
      <c r="M21" s="114"/>
      <c r="N21" s="115"/>
      <c r="O21" s="109">
        <f>'(附表１－３)年間実施計画'!AH7</f>
        <v>0</v>
      </c>
      <c r="P21" s="109"/>
      <c r="Q21" s="109"/>
      <c r="R21" s="109"/>
      <c r="S21" s="109"/>
      <c r="T21" s="109"/>
      <c r="U21" s="113"/>
      <c r="V21" s="123" t="s">
        <v>255</v>
      </c>
      <c r="W21" s="124"/>
      <c r="X21" s="124"/>
      <c r="Y21" s="124"/>
      <c r="Z21" s="124"/>
      <c r="AA21" s="125"/>
      <c r="AB21" s="113">
        <f>'(附表１－３)年間実施計画'!AG17</f>
        <v>0</v>
      </c>
      <c r="AC21" s="114"/>
      <c r="AD21" s="114"/>
      <c r="AE21" s="114"/>
      <c r="AF21" s="114"/>
      <c r="AG21" s="114"/>
      <c r="AH21" s="115"/>
      <c r="AI21" s="113">
        <f>'(附表１－３)年間実施計画'!AH17</f>
        <v>0</v>
      </c>
      <c r="AJ21" s="114"/>
      <c r="AK21" s="114"/>
      <c r="AL21" s="114"/>
      <c r="AM21" s="114"/>
      <c r="AN21" s="114"/>
      <c r="AO21" s="114"/>
      <c r="AP21" s="110"/>
      <c r="AQ21" s="111"/>
      <c r="AR21" s="111"/>
      <c r="AS21" s="111"/>
      <c r="AT21" s="111"/>
      <c r="AU21" s="112"/>
      <c r="AV21" s="109"/>
      <c r="AW21" s="109"/>
      <c r="AX21" s="109"/>
      <c r="AY21" s="109"/>
      <c r="AZ21" s="109"/>
      <c r="BA21" s="109"/>
      <c r="BB21" s="109"/>
      <c r="BC21" s="109"/>
      <c r="BD21" s="109"/>
      <c r="BE21" s="109"/>
      <c r="BF21" s="109"/>
      <c r="BG21" s="109"/>
      <c r="BH21" s="109"/>
      <c r="BI21" s="113"/>
      <c r="BJ21" s="110"/>
      <c r="BK21" s="111"/>
      <c r="BL21" s="111"/>
      <c r="BM21" s="111"/>
      <c r="BN21" s="111"/>
      <c r="BO21" s="112"/>
      <c r="BP21" s="109"/>
      <c r="BQ21" s="109"/>
      <c r="BR21" s="109"/>
      <c r="BS21" s="109"/>
      <c r="BT21" s="109"/>
      <c r="BU21" s="109"/>
      <c r="BV21" s="109"/>
      <c r="BW21" s="109"/>
      <c r="BX21" s="109"/>
      <c r="BY21" s="109"/>
      <c r="BZ21" s="109"/>
      <c r="CA21" s="109"/>
      <c r="CB21" s="109"/>
      <c r="CC21" s="109"/>
    </row>
    <row r="22" spans="2:101" s="49" customFormat="1" ht="20.100000000000001" customHeight="1" x14ac:dyDescent="0.4">
      <c r="B22" s="118" t="s">
        <v>208</v>
      </c>
      <c r="C22" s="118"/>
      <c r="D22" s="118"/>
      <c r="E22" s="118"/>
      <c r="F22" s="118"/>
      <c r="G22" s="118"/>
      <c r="H22" s="113">
        <f>'(附表１－３)年間実施計画'!AG8</f>
        <v>0</v>
      </c>
      <c r="I22" s="114"/>
      <c r="J22" s="114"/>
      <c r="K22" s="114"/>
      <c r="L22" s="114"/>
      <c r="M22" s="114"/>
      <c r="N22" s="115"/>
      <c r="O22" s="109">
        <f>'(附表１－３)年間実施計画'!AH8</f>
        <v>0</v>
      </c>
      <c r="P22" s="109"/>
      <c r="Q22" s="109"/>
      <c r="R22" s="109"/>
      <c r="S22" s="109"/>
      <c r="T22" s="109"/>
      <c r="U22" s="113"/>
      <c r="V22" s="110" t="s">
        <v>216</v>
      </c>
      <c r="W22" s="111"/>
      <c r="X22" s="111"/>
      <c r="Y22" s="111"/>
      <c r="Z22" s="111"/>
      <c r="AA22" s="112"/>
      <c r="AB22" s="113">
        <f>'(附表１－３)年間実施計画'!AG18</f>
        <v>0</v>
      </c>
      <c r="AC22" s="114"/>
      <c r="AD22" s="114"/>
      <c r="AE22" s="114"/>
      <c r="AF22" s="114"/>
      <c r="AG22" s="114"/>
      <c r="AH22" s="115"/>
      <c r="AI22" s="113">
        <f>'(附表１－３)年間実施計画'!AH18</f>
        <v>0</v>
      </c>
      <c r="AJ22" s="114"/>
      <c r="AK22" s="114"/>
      <c r="AL22" s="114"/>
      <c r="AM22" s="114"/>
      <c r="AN22" s="114"/>
      <c r="AO22" s="114"/>
      <c r="AP22" s="110"/>
      <c r="AQ22" s="111"/>
      <c r="AR22" s="111"/>
      <c r="AS22" s="111"/>
      <c r="AT22" s="111"/>
      <c r="AU22" s="112"/>
      <c r="AV22" s="109"/>
      <c r="AW22" s="109"/>
      <c r="AX22" s="109"/>
      <c r="AY22" s="109"/>
      <c r="AZ22" s="109"/>
      <c r="BA22" s="109"/>
      <c r="BB22" s="109"/>
      <c r="BC22" s="109"/>
      <c r="BD22" s="109"/>
      <c r="BE22" s="109"/>
      <c r="BF22" s="109"/>
      <c r="BG22" s="109"/>
      <c r="BH22" s="109"/>
      <c r="BI22" s="113"/>
      <c r="BJ22" s="110"/>
      <c r="BK22" s="111"/>
      <c r="BL22" s="111"/>
      <c r="BM22" s="111"/>
      <c r="BN22" s="111"/>
      <c r="BO22" s="112"/>
      <c r="BP22" s="109"/>
      <c r="BQ22" s="109"/>
      <c r="BR22" s="109"/>
      <c r="BS22" s="109"/>
      <c r="BT22" s="109"/>
      <c r="BU22" s="109"/>
      <c r="BV22" s="109"/>
      <c r="BW22" s="109"/>
      <c r="BX22" s="109"/>
      <c r="BY22" s="109"/>
      <c r="BZ22" s="109"/>
      <c r="CA22" s="109"/>
      <c r="CB22" s="109"/>
      <c r="CC22" s="109"/>
    </row>
    <row r="23" spans="2:101" s="49" customFormat="1" ht="20.100000000000001" customHeight="1" x14ac:dyDescent="0.4">
      <c r="B23" s="118" t="s">
        <v>209</v>
      </c>
      <c r="C23" s="118"/>
      <c r="D23" s="118"/>
      <c r="E23" s="118"/>
      <c r="F23" s="118"/>
      <c r="G23" s="118"/>
      <c r="H23" s="113">
        <f>'(附表１－３)年間実施計画'!AG9</f>
        <v>0</v>
      </c>
      <c r="I23" s="114"/>
      <c r="J23" s="114"/>
      <c r="K23" s="114"/>
      <c r="L23" s="114"/>
      <c r="M23" s="114"/>
      <c r="N23" s="115"/>
      <c r="O23" s="109">
        <f>'(附表１－３)年間実施計画'!AH9</f>
        <v>0</v>
      </c>
      <c r="P23" s="109"/>
      <c r="Q23" s="109"/>
      <c r="R23" s="109"/>
      <c r="S23" s="109"/>
      <c r="T23" s="109"/>
      <c r="U23" s="113"/>
      <c r="V23" s="110" t="s">
        <v>217</v>
      </c>
      <c r="W23" s="111"/>
      <c r="X23" s="111"/>
      <c r="Y23" s="111"/>
      <c r="Z23" s="111"/>
      <c r="AA23" s="112"/>
      <c r="AB23" s="113">
        <f>'(附表１－３)年間実施計画'!AG19</f>
        <v>0</v>
      </c>
      <c r="AC23" s="114"/>
      <c r="AD23" s="114"/>
      <c r="AE23" s="114"/>
      <c r="AF23" s="114"/>
      <c r="AG23" s="114"/>
      <c r="AH23" s="115"/>
      <c r="AI23" s="113">
        <f>'(附表１－３)年間実施計画'!AH19</f>
        <v>0</v>
      </c>
      <c r="AJ23" s="114"/>
      <c r="AK23" s="114"/>
      <c r="AL23" s="114"/>
      <c r="AM23" s="114"/>
      <c r="AN23" s="114"/>
      <c r="AO23" s="114"/>
      <c r="AP23" s="110"/>
      <c r="AQ23" s="111"/>
      <c r="AR23" s="111"/>
      <c r="AS23" s="111"/>
      <c r="AT23" s="111"/>
      <c r="AU23" s="112"/>
      <c r="AV23" s="109"/>
      <c r="AW23" s="109"/>
      <c r="AX23" s="109"/>
      <c r="AY23" s="109"/>
      <c r="AZ23" s="109"/>
      <c r="BA23" s="109"/>
      <c r="BB23" s="109"/>
      <c r="BC23" s="109"/>
      <c r="BD23" s="109"/>
      <c r="BE23" s="109"/>
      <c r="BF23" s="109"/>
      <c r="BG23" s="109"/>
      <c r="BH23" s="109"/>
      <c r="BI23" s="113"/>
      <c r="BJ23" s="110"/>
      <c r="BK23" s="111"/>
      <c r="BL23" s="111"/>
      <c r="BM23" s="111"/>
      <c r="BN23" s="111"/>
      <c r="BO23" s="112"/>
      <c r="BP23" s="109"/>
      <c r="BQ23" s="109"/>
      <c r="BR23" s="109"/>
      <c r="BS23" s="109"/>
      <c r="BT23" s="109"/>
      <c r="BU23" s="109"/>
      <c r="BV23" s="109"/>
      <c r="BW23" s="109"/>
      <c r="BX23" s="109"/>
      <c r="BY23" s="109"/>
      <c r="BZ23" s="109"/>
      <c r="CA23" s="109"/>
      <c r="CB23" s="109"/>
      <c r="CC23" s="109"/>
    </row>
    <row r="24" spans="2:101" s="49" customFormat="1" ht="20.100000000000001" customHeight="1" x14ac:dyDescent="0.4">
      <c r="B24" s="118" t="s">
        <v>210</v>
      </c>
      <c r="C24" s="118"/>
      <c r="D24" s="118"/>
      <c r="E24" s="118"/>
      <c r="F24" s="118"/>
      <c r="G24" s="118"/>
      <c r="H24" s="113">
        <f>'(附表１－３)年間実施計画'!AG10</f>
        <v>0</v>
      </c>
      <c r="I24" s="114"/>
      <c r="J24" s="114"/>
      <c r="K24" s="114"/>
      <c r="L24" s="114"/>
      <c r="M24" s="114"/>
      <c r="N24" s="115"/>
      <c r="O24" s="109">
        <f>'(附表１－３)年間実施計画'!AH10</f>
        <v>0</v>
      </c>
      <c r="P24" s="109"/>
      <c r="Q24" s="109"/>
      <c r="R24" s="109"/>
      <c r="S24" s="109"/>
      <c r="T24" s="109"/>
      <c r="U24" s="113"/>
      <c r="V24" s="110" t="s">
        <v>218</v>
      </c>
      <c r="W24" s="111"/>
      <c r="X24" s="111"/>
      <c r="Y24" s="111"/>
      <c r="Z24" s="111"/>
      <c r="AA24" s="112"/>
      <c r="AB24" s="113">
        <f>'(附表１－３)年間実施計画'!AG20</f>
        <v>0</v>
      </c>
      <c r="AC24" s="114"/>
      <c r="AD24" s="114"/>
      <c r="AE24" s="114"/>
      <c r="AF24" s="114"/>
      <c r="AG24" s="114"/>
      <c r="AH24" s="115"/>
      <c r="AI24" s="113">
        <f>'(附表１－３)年間実施計画'!AH20</f>
        <v>0</v>
      </c>
      <c r="AJ24" s="114"/>
      <c r="AK24" s="114"/>
      <c r="AL24" s="114"/>
      <c r="AM24" s="114"/>
      <c r="AN24" s="114"/>
      <c r="AO24" s="114"/>
      <c r="AP24" s="110"/>
      <c r="AQ24" s="111"/>
      <c r="AR24" s="111"/>
      <c r="AS24" s="111"/>
      <c r="AT24" s="111"/>
      <c r="AU24" s="112"/>
      <c r="AV24" s="109"/>
      <c r="AW24" s="109"/>
      <c r="AX24" s="109"/>
      <c r="AY24" s="109"/>
      <c r="AZ24" s="109"/>
      <c r="BA24" s="109"/>
      <c r="BB24" s="109"/>
      <c r="BC24" s="109"/>
      <c r="BD24" s="109"/>
      <c r="BE24" s="109"/>
      <c r="BF24" s="109"/>
      <c r="BG24" s="109"/>
      <c r="BH24" s="109"/>
      <c r="BI24" s="113"/>
      <c r="BJ24" s="110"/>
      <c r="BK24" s="111"/>
      <c r="BL24" s="111"/>
      <c r="BM24" s="111"/>
      <c r="BN24" s="111"/>
      <c r="BO24" s="112"/>
      <c r="BP24" s="109"/>
      <c r="BQ24" s="109"/>
      <c r="BR24" s="109"/>
      <c r="BS24" s="109"/>
      <c r="BT24" s="109"/>
      <c r="BU24" s="109"/>
      <c r="BV24" s="109"/>
      <c r="BW24" s="109"/>
      <c r="BX24" s="109"/>
      <c r="BY24" s="109"/>
      <c r="BZ24" s="109"/>
      <c r="CA24" s="109"/>
      <c r="CB24" s="109"/>
      <c r="CC24" s="109"/>
    </row>
    <row r="25" spans="2:101" s="49" customFormat="1" ht="20.100000000000001" customHeight="1" thickBot="1" x14ac:dyDescent="0.45">
      <c r="B25" s="118" t="s">
        <v>211</v>
      </c>
      <c r="C25" s="118"/>
      <c r="D25" s="118"/>
      <c r="E25" s="118"/>
      <c r="F25" s="118"/>
      <c r="G25" s="118"/>
      <c r="H25" s="113">
        <f>'(附表１－３)年間実施計画'!AG11</f>
        <v>0</v>
      </c>
      <c r="I25" s="114"/>
      <c r="J25" s="114"/>
      <c r="K25" s="114"/>
      <c r="L25" s="114"/>
      <c r="M25" s="114"/>
      <c r="N25" s="115"/>
      <c r="O25" s="109">
        <f>'(附表１－３)年間実施計画'!AH11</f>
        <v>0</v>
      </c>
      <c r="P25" s="109"/>
      <c r="Q25" s="109"/>
      <c r="R25" s="109"/>
      <c r="S25" s="109"/>
      <c r="T25" s="109"/>
      <c r="U25" s="113"/>
      <c r="V25" s="110" t="s">
        <v>219</v>
      </c>
      <c r="W25" s="111"/>
      <c r="X25" s="111"/>
      <c r="Y25" s="111"/>
      <c r="Z25" s="111"/>
      <c r="AA25" s="112"/>
      <c r="AB25" s="113">
        <f>'(附表１－３)年間実施計画'!AG21</f>
        <v>0</v>
      </c>
      <c r="AC25" s="114"/>
      <c r="AD25" s="114"/>
      <c r="AE25" s="114"/>
      <c r="AF25" s="114"/>
      <c r="AG25" s="114"/>
      <c r="AH25" s="115"/>
      <c r="AI25" s="113">
        <f>'(附表１－３)年間実施計画'!AH21</f>
        <v>0</v>
      </c>
      <c r="AJ25" s="114"/>
      <c r="AK25" s="114"/>
      <c r="AL25" s="114"/>
      <c r="AM25" s="114"/>
      <c r="AN25" s="114"/>
      <c r="AO25" s="114"/>
      <c r="AP25" s="147"/>
      <c r="AQ25" s="148"/>
      <c r="AR25" s="148"/>
      <c r="AS25" s="148"/>
      <c r="AT25" s="148"/>
      <c r="AU25" s="149"/>
      <c r="AV25" s="150"/>
      <c r="AW25" s="150"/>
      <c r="AX25" s="150"/>
      <c r="AY25" s="150"/>
      <c r="AZ25" s="150"/>
      <c r="BA25" s="150"/>
      <c r="BB25" s="150"/>
      <c r="BC25" s="150"/>
      <c r="BD25" s="150"/>
      <c r="BE25" s="150"/>
      <c r="BF25" s="150"/>
      <c r="BG25" s="150"/>
      <c r="BH25" s="150"/>
      <c r="BI25" s="151"/>
      <c r="BJ25" s="110"/>
      <c r="BK25" s="111"/>
      <c r="BL25" s="111"/>
      <c r="BM25" s="111"/>
      <c r="BN25" s="111"/>
      <c r="BO25" s="112"/>
      <c r="BP25" s="109"/>
      <c r="BQ25" s="109"/>
      <c r="BR25" s="109"/>
      <c r="BS25" s="109"/>
      <c r="BT25" s="109"/>
      <c r="BU25" s="109"/>
      <c r="BV25" s="109"/>
      <c r="BW25" s="109"/>
      <c r="BX25" s="109"/>
      <c r="BY25" s="109"/>
      <c r="BZ25" s="109"/>
      <c r="CA25" s="109"/>
      <c r="CB25" s="109"/>
      <c r="CC25" s="109"/>
    </row>
    <row r="26" spans="2:101" s="49" customFormat="1" ht="20.100000000000001" customHeight="1" thickTop="1" x14ac:dyDescent="0.4">
      <c r="B26" s="118" t="s">
        <v>253</v>
      </c>
      <c r="C26" s="118"/>
      <c r="D26" s="118"/>
      <c r="E26" s="118"/>
      <c r="F26" s="118"/>
      <c r="G26" s="118"/>
      <c r="H26" s="113">
        <f>'(附表１－３)年間実施計画'!AG12</f>
        <v>0</v>
      </c>
      <c r="I26" s="114"/>
      <c r="J26" s="114"/>
      <c r="K26" s="114"/>
      <c r="L26" s="114"/>
      <c r="M26" s="114"/>
      <c r="N26" s="115"/>
      <c r="O26" s="109">
        <f>'(附表１－３)年間実施計画'!AH12</f>
        <v>0</v>
      </c>
      <c r="P26" s="109"/>
      <c r="Q26" s="109"/>
      <c r="R26" s="109"/>
      <c r="S26" s="109"/>
      <c r="T26" s="109"/>
      <c r="U26" s="113"/>
      <c r="V26" s="110" t="s">
        <v>256</v>
      </c>
      <c r="W26" s="111"/>
      <c r="X26" s="111"/>
      <c r="Y26" s="111"/>
      <c r="Z26" s="111"/>
      <c r="AA26" s="112"/>
      <c r="AB26" s="113">
        <f>'(附表１－３)年間実施計画'!AG22</f>
        <v>0</v>
      </c>
      <c r="AC26" s="114"/>
      <c r="AD26" s="114"/>
      <c r="AE26" s="114"/>
      <c r="AF26" s="114"/>
      <c r="AG26" s="114"/>
      <c r="AH26" s="115"/>
      <c r="AI26" s="113">
        <f>'(附表１－３)年間実施計画'!AH22</f>
        <v>0</v>
      </c>
      <c r="AJ26" s="114"/>
      <c r="AK26" s="114"/>
      <c r="AL26" s="114"/>
      <c r="AM26" s="114"/>
      <c r="AN26" s="114"/>
      <c r="AO26" s="114"/>
      <c r="AP26" s="116" t="s">
        <v>40</v>
      </c>
      <c r="AQ26" s="117"/>
      <c r="AR26" s="117"/>
      <c r="AS26" s="117"/>
      <c r="AT26" s="117"/>
      <c r="AU26" s="117"/>
      <c r="AV26" s="117">
        <f>H17+H18+H19+H20+H21+H22+H23+H24+H25+H26+AB17+AB18+AB19+AB20+AB21+AB22+AB23+AB24+AB25+AB26+AV17+AV18</f>
        <v>0</v>
      </c>
      <c r="AW26" s="117"/>
      <c r="AX26" s="117"/>
      <c r="AY26" s="117"/>
      <c r="AZ26" s="117"/>
      <c r="BA26" s="117"/>
      <c r="BB26" s="117"/>
      <c r="BC26" s="117">
        <f>O17+O18+O19+O20+O21+O22+O23+O24+O25+O26+AI17+AI18+AI19+AI20+AI21+AI22+AI23+AI24+AI25+AI26+BC17+BC18</f>
        <v>0</v>
      </c>
      <c r="BD26" s="117"/>
      <c r="BE26" s="117"/>
      <c r="BF26" s="117"/>
      <c r="BG26" s="117"/>
      <c r="BH26" s="117"/>
      <c r="BI26" s="117"/>
      <c r="BJ26" s="110"/>
      <c r="BK26" s="111"/>
      <c r="BL26" s="111"/>
      <c r="BM26" s="111"/>
      <c r="BN26" s="111"/>
      <c r="BO26" s="112"/>
      <c r="BP26" s="109"/>
      <c r="BQ26" s="109"/>
      <c r="BR26" s="109"/>
      <c r="BS26" s="109"/>
      <c r="BT26" s="109"/>
      <c r="BU26" s="109"/>
      <c r="BV26" s="109"/>
      <c r="BW26" s="109"/>
      <c r="BX26" s="109"/>
      <c r="BY26" s="109"/>
      <c r="BZ26" s="109"/>
      <c r="CA26" s="109"/>
      <c r="CB26" s="109"/>
      <c r="CC26" s="109"/>
    </row>
  </sheetData>
  <sheetProtection sheet="1" objects="1" scenarios="1"/>
  <mergeCells count="170">
    <mergeCell ref="CQ16:CW16"/>
    <mergeCell ref="AP25:AU25"/>
    <mergeCell ref="AV25:BB25"/>
    <mergeCell ref="BC25:BI25"/>
    <mergeCell ref="BJ25:BO25"/>
    <mergeCell ref="BP25:BV25"/>
    <mergeCell ref="BW25:CC25"/>
    <mergeCell ref="BP13:CV13"/>
    <mergeCell ref="BI14:BO14"/>
    <mergeCell ref="BP14:CV14"/>
    <mergeCell ref="AV17:BB17"/>
    <mergeCell ref="BC17:BI17"/>
    <mergeCell ref="BP17:BV17"/>
    <mergeCell ref="BW17:CC17"/>
    <mergeCell ref="CJ17:CP17"/>
    <mergeCell ref="CQ17:CW17"/>
    <mergeCell ref="BI13:BO13"/>
    <mergeCell ref="AP16:AU16"/>
    <mergeCell ref="AV16:BB16"/>
    <mergeCell ref="BC16:BI16"/>
    <mergeCell ref="BJ16:BO16"/>
    <mergeCell ref="BP16:BV16"/>
    <mergeCell ref="BW16:CC16"/>
    <mergeCell ref="CD16:CI16"/>
    <mergeCell ref="CJ16:CP16"/>
    <mergeCell ref="V23:AA23"/>
    <mergeCell ref="AB23:AH23"/>
    <mergeCell ref="AI23:AO23"/>
    <mergeCell ref="AP23:AU23"/>
    <mergeCell ref="AV23:BB23"/>
    <mergeCell ref="BC23:BI23"/>
    <mergeCell ref="BJ23:BO23"/>
    <mergeCell ref="BP23:BV23"/>
    <mergeCell ref="BW23:CC23"/>
    <mergeCell ref="V22:AA22"/>
    <mergeCell ref="AB22:AH22"/>
    <mergeCell ref="AI22:AO22"/>
    <mergeCell ref="AP22:AU22"/>
    <mergeCell ref="AV22:BB22"/>
    <mergeCell ref="BC22:BI22"/>
    <mergeCell ref="BJ22:BO22"/>
    <mergeCell ref="BP22:BV22"/>
    <mergeCell ref="BW22:CC22"/>
    <mergeCell ref="BJ19:BO19"/>
    <mergeCell ref="BP19:BV19"/>
    <mergeCell ref="BW19:CC19"/>
    <mergeCell ref="CD20:CI20"/>
    <mergeCell ref="CJ20:CP20"/>
    <mergeCell ref="CQ20:CW20"/>
    <mergeCell ref="V21:AA21"/>
    <mergeCell ref="AB21:AH21"/>
    <mergeCell ref="AI21:AO21"/>
    <mergeCell ref="AP21:AU21"/>
    <mergeCell ref="AV21:BB21"/>
    <mergeCell ref="BC21:BI21"/>
    <mergeCell ref="BJ21:BO21"/>
    <mergeCell ref="BP21:BV21"/>
    <mergeCell ref="BW21:CC21"/>
    <mergeCell ref="V20:AA20"/>
    <mergeCell ref="AB20:AH20"/>
    <mergeCell ref="AI20:AO20"/>
    <mergeCell ref="AP20:AU20"/>
    <mergeCell ref="AV20:BB20"/>
    <mergeCell ref="BC20:BI20"/>
    <mergeCell ref="BJ20:BO20"/>
    <mergeCell ref="BP20:BV20"/>
    <mergeCell ref="BW20:CC20"/>
    <mergeCell ref="CD19:CI19"/>
    <mergeCell ref="CJ19:CP19"/>
    <mergeCell ref="CQ19:CW19"/>
    <mergeCell ref="AP18:AU18"/>
    <mergeCell ref="BJ18:BO18"/>
    <mergeCell ref="CD18:CI18"/>
    <mergeCell ref="V17:AA17"/>
    <mergeCell ref="AB18:AH18"/>
    <mergeCell ref="AI18:AO18"/>
    <mergeCell ref="AP17:AU17"/>
    <mergeCell ref="AV18:BB18"/>
    <mergeCell ref="BC18:BI18"/>
    <mergeCell ref="BJ17:BO17"/>
    <mergeCell ref="BP18:BV18"/>
    <mergeCell ref="BW18:CC18"/>
    <mergeCell ref="CD17:CI17"/>
    <mergeCell ref="CJ18:CP18"/>
    <mergeCell ref="CQ18:CW18"/>
    <mergeCell ref="V19:AA19"/>
    <mergeCell ref="AB19:AH19"/>
    <mergeCell ref="AI19:AO19"/>
    <mergeCell ref="AP19:AU19"/>
    <mergeCell ref="AV19:BB19"/>
    <mergeCell ref="BC19:BI19"/>
    <mergeCell ref="B3:DP3"/>
    <mergeCell ref="CG5:CO5"/>
    <mergeCell ref="CP5:DP5"/>
    <mergeCell ref="BI7:BT7"/>
    <mergeCell ref="BU7:CF7"/>
    <mergeCell ref="CG7:CR7"/>
    <mergeCell ref="CS7:DD7"/>
    <mergeCell ref="DE7:DP7"/>
    <mergeCell ref="Z8:BH8"/>
    <mergeCell ref="BI8:BT8"/>
    <mergeCell ref="BU8:CF8"/>
    <mergeCell ref="CG8:CR8"/>
    <mergeCell ref="CS8:DD8"/>
    <mergeCell ref="DE8:DP8"/>
    <mergeCell ref="B7:M7"/>
    <mergeCell ref="N7:Y7"/>
    <mergeCell ref="Z7:BH7"/>
    <mergeCell ref="B8:M8"/>
    <mergeCell ref="N8:Y8"/>
    <mergeCell ref="B17:G17"/>
    <mergeCell ref="H18:N18"/>
    <mergeCell ref="O18:U18"/>
    <mergeCell ref="B16:G16"/>
    <mergeCell ref="H16:N16"/>
    <mergeCell ref="O16:U16"/>
    <mergeCell ref="V16:AA16"/>
    <mergeCell ref="AB16:AH16"/>
    <mergeCell ref="AI16:AO16"/>
    <mergeCell ref="V18:AA18"/>
    <mergeCell ref="H17:N17"/>
    <mergeCell ref="O17:U17"/>
    <mergeCell ref="AB17:AH17"/>
    <mergeCell ref="AI17:AO17"/>
    <mergeCell ref="B19:G19"/>
    <mergeCell ref="H19:N19"/>
    <mergeCell ref="O19:U19"/>
    <mergeCell ref="B18:G18"/>
    <mergeCell ref="B21:G21"/>
    <mergeCell ref="H21:N21"/>
    <mergeCell ref="O21:U21"/>
    <mergeCell ref="B20:G20"/>
    <mergeCell ref="H20:N20"/>
    <mergeCell ref="O20:U20"/>
    <mergeCell ref="B23:G23"/>
    <mergeCell ref="H23:N23"/>
    <mergeCell ref="O23:U23"/>
    <mergeCell ref="B22:G22"/>
    <mergeCell ref="H22:N22"/>
    <mergeCell ref="O22:U22"/>
    <mergeCell ref="B25:G25"/>
    <mergeCell ref="H25:N25"/>
    <mergeCell ref="O25:U25"/>
    <mergeCell ref="B24:G24"/>
    <mergeCell ref="H24:N24"/>
    <mergeCell ref="O24:U24"/>
    <mergeCell ref="BW24:CC24"/>
    <mergeCell ref="V26:AA26"/>
    <mergeCell ref="AB26:AH26"/>
    <mergeCell ref="AI26:AO26"/>
    <mergeCell ref="AP26:AU26"/>
    <mergeCell ref="AV26:BB26"/>
    <mergeCell ref="B26:G26"/>
    <mergeCell ref="H26:N26"/>
    <mergeCell ref="V24:AA24"/>
    <mergeCell ref="AB24:AH24"/>
    <mergeCell ref="O26:U26"/>
    <mergeCell ref="AI24:AO24"/>
    <mergeCell ref="AP24:AU24"/>
    <mergeCell ref="AV24:BB24"/>
    <mergeCell ref="BC24:BI24"/>
    <mergeCell ref="BJ24:BO24"/>
    <mergeCell ref="BP24:BV24"/>
    <mergeCell ref="BC26:BI26"/>
    <mergeCell ref="BJ26:BO26"/>
    <mergeCell ref="BP26:BV26"/>
    <mergeCell ref="BW26:CC26"/>
    <mergeCell ref="V25:AA25"/>
    <mergeCell ref="AB25:AH25"/>
    <mergeCell ref="AI25:AO25"/>
  </mergeCells>
  <phoneticPr fontId="3"/>
  <printOptions horizontalCentered="1"/>
  <pageMargins left="0.70866141732283472" right="0.70866141732283472" top="0.74803149606299213" bottom="0.74803149606299213" header="0.31496062992125984" footer="0.31496062992125984"/>
  <pageSetup paperSize="9" scale="90" orientation="landscape" copies="5" r:id="rId1"/>
  <rowBreaks count="1" manualBreakCount="1">
    <brk id="11"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B194FE-145B-4648-B025-2746C0FC80CE}">
  <sheetPr>
    <tabColor theme="7" tint="0.59999389629810485"/>
  </sheetPr>
  <dimension ref="A1:AH278"/>
  <sheetViews>
    <sheetView view="pageBreakPreview" topLeftCell="A34" zoomScale="85" zoomScaleNormal="100" zoomScaleSheetLayoutView="85" workbookViewId="0">
      <selection activeCell="B47" sqref="B47:H47"/>
    </sheetView>
  </sheetViews>
  <sheetFormatPr defaultColWidth="8.75" defaultRowHeight="24.95" customHeight="1" x14ac:dyDescent="0.4"/>
  <cols>
    <col min="1" max="1" width="5.625" style="27" customWidth="1"/>
    <col min="2" max="2" width="14.625" style="27" bestFit="1" customWidth="1"/>
    <col min="3" max="3" width="14.125" style="27" bestFit="1" customWidth="1"/>
    <col min="4" max="4" width="9.875" style="27" bestFit="1" customWidth="1"/>
    <col min="5" max="6" width="16.375" style="27" bestFit="1" customWidth="1"/>
    <col min="7" max="7" width="9.875" style="27" bestFit="1" customWidth="1"/>
    <col min="8" max="9" width="12.125" style="27" bestFit="1" customWidth="1"/>
    <col min="10" max="10" width="12" style="27" customWidth="1"/>
    <col min="11" max="32" width="8.75" style="27"/>
    <col min="33" max="33" width="8.75" style="28"/>
    <col min="34" max="34" width="9" style="28" bestFit="1" customWidth="1"/>
    <col min="35" max="16384" width="8.75" style="27"/>
  </cols>
  <sheetData>
    <row r="1" spans="1:34" ht="24.95" customHeight="1" x14ac:dyDescent="0.4">
      <c r="A1" s="27" t="s">
        <v>131</v>
      </c>
      <c r="H1" s="108" t="s">
        <v>26</v>
      </c>
      <c r="I1" s="108"/>
      <c r="J1" s="108"/>
      <c r="U1" s="27" t="s">
        <v>112</v>
      </c>
      <c r="W1" s="27" t="s">
        <v>113</v>
      </c>
      <c r="Y1" s="27" t="s">
        <v>114</v>
      </c>
      <c r="AA1" s="27" t="s">
        <v>115</v>
      </c>
      <c r="AC1" s="27" t="s">
        <v>116</v>
      </c>
      <c r="AE1" s="27" t="s">
        <v>117</v>
      </c>
      <c r="AG1" s="28" t="s">
        <v>40</v>
      </c>
    </row>
    <row r="2" spans="1:34" ht="24.95" customHeight="1" x14ac:dyDescent="0.4">
      <c r="A2" s="29" t="s">
        <v>177</v>
      </c>
      <c r="T2" s="30"/>
      <c r="U2" s="31" t="s">
        <v>79</v>
      </c>
      <c r="V2" s="31" t="s">
        <v>50</v>
      </c>
      <c r="W2" s="31" t="s">
        <v>79</v>
      </c>
      <c r="X2" s="31" t="s">
        <v>50</v>
      </c>
      <c r="Y2" s="31" t="s">
        <v>79</v>
      </c>
      <c r="Z2" s="31" t="s">
        <v>50</v>
      </c>
      <c r="AA2" s="31" t="s">
        <v>79</v>
      </c>
      <c r="AB2" s="31" t="s">
        <v>50</v>
      </c>
      <c r="AC2" s="31" t="s">
        <v>79</v>
      </c>
      <c r="AD2" s="31" t="s">
        <v>50</v>
      </c>
      <c r="AE2" s="31" t="s">
        <v>79</v>
      </c>
      <c r="AF2" s="31" t="s">
        <v>50</v>
      </c>
      <c r="AG2" s="31" t="s">
        <v>79</v>
      </c>
      <c r="AH2" s="31" t="s">
        <v>50</v>
      </c>
    </row>
    <row r="3" spans="1:34" ht="15" customHeight="1" x14ac:dyDescent="0.4">
      <c r="T3" s="30" t="str">
        <f>対象地域一覧!A3</f>
        <v>広面</v>
      </c>
      <c r="U3" s="32">
        <f>COUNTIF($D$21:$D$40,$T3)+COUNTIF($D$45:$D$49,$T3)</f>
        <v>0</v>
      </c>
      <c r="V3" s="32">
        <f>SUMIF($D$21:$D$40,$T3,$H$21:$H$40)+SUMIF($D$45:$D$49,$T3,$H$45:$H$49)</f>
        <v>0</v>
      </c>
      <c r="W3" s="32">
        <f>COUNTIF($D$55:$D$74,$T3)+COUNTIF($D$79:$D$83,$T3)</f>
        <v>0</v>
      </c>
      <c r="X3" s="32">
        <f>SUMIF($D$55:$D$74,$T3,$H$55:$H$74)+SUMIF($D$79:$D$83,$T3,$H$79:$H$83)</f>
        <v>0</v>
      </c>
      <c r="Y3" s="32">
        <f>COUNTIF($D$89:$D$108,$T3)+COUNTIF($D$113:$D$117,$T3)</f>
        <v>0</v>
      </c>
      <c r="Z3" s="32">
        <f>SUMIF($D$89:$D$108,$T3,$H$89:$H$108)+SUMIF($D$113:$D$117,$T3,$H$113:$H$117)</f>
        <v>0</v>
      </c>
      <c r="AA3" s="32">
        <f>COUNTIF($D$123:$D$142,$T3)+COUNTIF($D$147:$D$151,$T3)</f>
        <v>0</v>
      </c>
      <c r="AB3" s="32">
        <f>SUMIF($D$123:$D$142,$T3,$H$123:$H$142)+SUMIF($D$147:$D$151,$T3,$H$147:$H$151)</f>
        <v>0</v>
      </c>
      <c r="AC3" s="32">
        <f>COUNTIF($D$157:$D$176,$T3)+COUNTIF($D$181:$D$185,$T3)</f>
        <v>0</v>
      </c>
      <c r="AD3" s="32">
        <f>SUMIF($D$157:$D$176,$T3,$H$157:$H$176)+SUMIF($D$181:$D$185,$T3,$H$181:$H$185)</f>
        <v>0</v>
      </c>
      <c r="AE3" s="32">
        <f>COUNTIF($D$191:$D$210,$T3)+COUNTIF($D$215:$D$219,$T3)</f>
        <v>0</v>
      </c>
      <c r="AF3" s="32">
        <f>SUMIF($D$191:$D$210,$T3,$H$191:$H$210)+SUMIF($D$215:$D$219,$T3,$H$215:$H$219)</f>
        <v>0</v>
      </c>
      <c r="AG3" s="32">
        <f>SUM(U3,W3,Y3,AA3,AC3,AE3)</f>
        <v>0</v>
      </c>
      <c r="AH3" s="32">
        <f>SUM(V3,X3,Z3,AB3,AD3,AF3)</f>
        <v>0</v>
      </c>
    </row>
    <row r="4" spans="1:34" ht="24.95" customHeight="1" x14ac:dyDescent="0.4">
      <c r="A4" s="106" t="s">
        <v>105</v>
      </c>
      <c r="B4" s="106"/>
      <c r="C4" s="106"/>
      <c r="D4" s="106"/>
      <c r="E4" s="106"/>
      <c r="F4" s="106"/>
      <c r="G4" s="106"/>
      <c r="H4" s="106"/>
      <c r="I4" s="106"/>
      <c r="J4" s="106"/>
      <c r="T4" s="30" t="str">
        <f>対象地域一覧!A4</f>
        <v>上加茂</v>
      </c>
      <c r="U4" s="32">
        <f t="shared" ref="U4:U45" si="0">COUNTIF($D$21:$D$40,$T4)+COUNTIF($D$45:$D$49,$T4)</f>
        <v>0</v>
      </c>
      <c r="V4" s="32">
        <f t="shared" ref="V4:V45" si="1">SUMIF($D$21:$D$40,$T4,$H$21:$H$40)+SUMIF($D$45:$D$49,$T4,$H$45:$H$49)</f>
        <v>0</v>
      </c>
      <c r="W4" s="32">
        <f t="shared" ref="W4:W45" si="2">COUNTIF($D$55:$D$74,$T4)+COUNTIF($D$79:$D$83,$T4)</f>
        <v>0</v>
      </c>
      <c r="X4" s="32">
        <f t="shared" ref="X4:X45" si="3">SUMIF($D$55:$D$74,$T4,$H$55:$H$74)+SUMIF($D$79:$D$83,$T4,$H$79:$H$83)</f>
        <v>0</v>
      </c>
      <c r="Y4" s="32">
        <f t="shared" ref="Y4:Y45" si="4">COUNTIF($D$89:$D$108,$T4)+COUNTIF($D$113:$D$117,$T4)</f>
        <v>0</v>
      </c>
      <c r="Z4" s="32">
        <f t="shared" ref="Z4:Z45" si="5">SUMIF($D$89:$D$108,$T4,$H$89:$H$108)+SUMIF($D$113:$D$117,$T4,$H$113:$H$117)</f>
        <v>0</v>
      </c>
      <c r="AA4" s="32">
        <f t="shared" ref="AA4:AA45" si="6">COUNTIF($D$123:$D$142,$T4)+COUNTIF($D$147:$D$151,$T4)</f>
        <v>0</v>
      </c>
      <c r="AB4" s="32">
        <f t="shared" ref="AB4:AB45" si="7">SUMIF($D$123:$D$142,$T4,$H$123:$H$142)+SUMIF($D$147:$D$151,$T4,$H$147:$H$151)</f>
        <v>0</v>
      </c>
      <c r="AC4" s="32">
        <f t="shared" ref="AC4:AC45" si="8">COUNTIF($D$157:$D$176,$T4)+COUNTIF($D$181:$D$185,$T4)</f>
        <v>0</v>
      </c>
      <c r="AD4" s="32">
        <f t="shared" ref="AD4:AD45" si="9">SUMIF($D$157:$D$176,$T4,$H$157:$H$176)+SUMIF($D$181:$D$185,$T4,$H$181:$H$185)</f>
        <v>0</v>
      </c>
      <c r="AE4" s="32">
        <f t="shared" ref="AE4:AE45" si="10">COUNTIF($D$191:$D$210,$T4)+COUNTIF($D$215:$D$219,$T4)</f>
        <v>0</v>
      </c>
      <c r="AF4" s="32">
        <f t="shared" ref="AF4:AF45" si="11">SUMIF($D$191:$D$210,$T4,$H$191:$H$210)+SUMIF($D$215:$D$219,$T4,$H$215:$H$219)</f>
        <v>0</v>
      </c>
      <c r="AG4" s="32">
        <f t="shared" ref="AG4:AH45" si="12">SUM(U4,W4,Y4,AA4,AC4,AE4)</f>
        <v>0</v>
      </c>
      <c r="AH4" s="32">
        <f t="shared" si="12"/>
        <v>0</v>
      </c>
    </row>
    <row r="5" spans="1:34" ht="15" customHeight="1" x14ac:dyDescent="0.4">
      <c r="T5" s="30" t="str">
        <f>対象地域一覧!A5</f>
        <v>下加茂</v>
      </c>
      <c r="U5" s="32">
        <f t="shared" si="0"/>
        <v>0</v>
      </c>
      <c r="V5" s="32">
        <f t="shared" si="1"/>
        <v>0</v>
      </c>
      <c r="W5" s="32">
        <f t="shared" si="2"/>
        <v>0</v>
      </c>
      <c r="X5" s="32">
        <f t="shared" si="3"/>
        <v>0</v>
      </c>
      <c r="Y5" s="32">
        <f t="shared" si="4"/>
        <v>0</v>
      </c>
      <c r="Z5" s="32">
        <f t="shared" si="5"/>
        <v>0</v>
      </c>
      <c r="AA5" s="32">
        <f t="shared" si="6"/>
        <v>0</v>
      </c>
      <c r="AB5" s="32">
        <f t="shared" si="7"/>
        <v>0</v>
      </c>
      <c r="AC5" s="32">
        <f t="shared" si="8"/>
        <v>0</v>
      </c>
      <c r="AD5" s="32">
        <f t="shared" si="9"/>
        <v>0</v>
      </c>
      <c r="AE5" s="32">
        <f t="shared" si="10"/>
        <v>0</v>
      </c>
      <c r="AF5" s="32">
        <f t="shared" si="11"/>
        <v>0</v>
      </c>
      <c r="AG5" s="32">
        <f t="shared" si="12"/>
        <v>0</v>
      </c>
      <c r="AH5" s="32">
        <f t="shared" si="12"/>
        <v>0</v>
      </c>
    </row>
    <row r="6" spans="1:34" ht="24.95" customHeight="1" x14ac:dyDescent="0.4">
      <c r="A6" s="33" t="s">
        <v>27</v>
      </c>
      <c r="T6" s="30" t="str">
        <f>対象地域一覧!A6</f>
        <v>美原</v>
      </c>
      <c r="U6" s="32">
        <f t="shared" si="0"/>
        <v>0</v>
      </c>
      <c r="V6" s="32">
        <f t="shared" si="1"/>
        <v>0</v>
      </c>
      <c r="W6" s="32">
        <f t="shared" si="2"/>
        <v>0</v>
      </c>
      <c r="X6" s="32">
        <f t="shared" si="3"/>
        <v>0</v>
      </c>
      <c r="Y6" s="32">
        <f t="shared" si="4"/>
        <v>0</v>
      </c>
      <c r="Z6" s="32">
        <f t="shared" si="5"/>
        <v>0</v>
      </c>
      <c r="AA6" s="32">
        <f t="shared" si="6"/>
        <v>0</v>
      </c>
      <c r="AB6" s="32">
        <f t="shared" si="7"/>
        <v>0</v>
      </c>
      <c r="AC6" s="32">
        <f t="shared" si="8"/>
        <v>0</v>
      </c>
      <c r="AD6" s="32">
        <f t="shared" si="9"/>
        <v>0</v>
      </c>
      <c r="AE6" s="32">
        <f t="shared" si="10"/>
        <v>0</v>
      </c>
      <c r="AF6" s="32">
        <f t="shared" si="11"/>
        <v>0</v>
      </c>
      <c r="AG6" s="32">
        <f t="shared" si="12"/>
        <v>0</v>
      </c>
      <c r="AH6" s="32">
        <f t="shared" si="12"/>
        <v>0</v>
      </c>
    </row>
    <row r="7" spans="1:34" ht="24.95" customHeight="1" x14ac:dyDescent="0.4">
      <c r="A7" s="57" t="s">
        <v>19</v>
      </c>
      <c r="B7" s="57"/>
      <c r="C7" s="65" t="str">
        <f>IF(基本情報入力シート!V8="","",基本情報入力シート!V8)</f>
        <v/>
      </c>
      <c r="D7" s="66"/>
      <c r="E7" s="66"/>
      <c r="F7" s="66"/>
      <c r="G7" s="66"/>
      <c r="H7" s="66"/>
      <c r="I7" s="67"/>
      <c r="T7" s="30" t="str">
        <f>対象地域一覧!A7</f>
        <v>加茂市場</v>
      </c>
      <c r="U7" s="32">
        <f t="shared" si="0"/>
        <v>0</v>
      </c>
      <c r="V7" s="32">
        <f t="shared" si="1"/>
        <v>0</v>
      </c>
      <c r="W7" s="32">
        <f t="shared" si="2"/>
        <v>0</v>
      </c>
      <c r="X7" s="32">
        <f t="shared" si="3"/>
        <v>0</v>
      </c>
      <c r="Y7" s="32">
        <f t="shared" si="4"/>
        <v>0</v>
      </c>
      <c r="Z7" s="32">
        <f t="shared" si="5"/>
        <v>0</v>
      </c>
      <c r="AA7" s="32">
        <f t="shared" si="6"/>
        <v>0</v>
      </c>
      <c r="AB7" s="32">
        <f t="shared" si="7"/>
        <v>0</v>
      </c>
      <c r="AC7" s="32">
        <f t="shared" si="8"/>
        <v>0</v>
      </c>
      <c r="AD7" s="32">
        <f t="shared" si="9"/>
        <v>0</v>
      </c>
      <c r="AE7" s="32">
        <f t="shared" si="10"/>
        <v>0</v>
      </c>
      <c r="AF7" s="32">
        <f t="shared" si="11"/>
        <v>0</v>
      </c>
      <c r="AG7" s="32">
        <f t="shared" si="12"/>
        <v>0</v>
      </c>
      <c r="AH7" s="32">
        <f t="shared" si="12"/>
        <v>0</v>
      </c>
    </row>
    <row r="8" spans="1:34" ht="24.95" customHeight="1" x14ac:dyDescent="0.4">
      <c r="A8" s="57" t="s">
        <v>19</v>
      </c>
      <c r="B8" s="57"/>
      <c r="C8" s="65" t="str">
        <f>IF(基本情報入力シート!V19="","",基本情報入力シート!V19)</f>
        <v/>
      </c>
      <c r="D8" s="66"/>
      <c r="E8" s="66"/>
      <c r="F8" s="66"/>
      <c r="G8" s="66"/>
      <c r="H8" s="66"/>
      <c r="I8" s="67"/>
      <c r="T8" s="30" t="str">
        <f>対象地域一覧!A8</f>
        <v>高谷</v>
      </c>
      <c r="U8" s="32">
        <f t="shared" si="0"/>
        <v>0</v>
      </c>
      <c r="V8" s="32">
        <f t="shared" si="1"/>
        <v>0</v>
      </c>
      <c r="W8" s="32">
        <f t="shared" si="2"/>
        <v>0</v>
      </c>
      <c r="X8" s="32">
        <f t="shared" si="3"/>
        <v>0</v>
      </c>
      <c r="Y8" s="32">
        <f t="shared" si="4"/>
        <v>0</v>
      </c>
      <c r="Z8" s="32">
        <f t="shared" si="5"/>
        <v>0</v>
      </c>
      <c r="AA8" s="32">
        <f t="shared" si="6"/>
        <v>0</v>
      </c>
      <c r="AB8" s="32">
        <f t="shared" si="7"/>
        <v>0</v>
      </c>
      <c r="AC8" s="32">
        <f t="shared" si="8"/>
        <v>0</v>
      </c>
      <c r="AD8" s="32">
        <f t="shared" si="9"/>
        <v>0</v>
      </c>
      <c r="AE8" s="32">
        <f t="shared" si="10"/>
        <v>0</v>
      </c>
      <c r="AF8" s="32">
        <f t="shared" si="11"/>
        <v>0</v>
      </c>
      <c r="AG8" s="32">
        <f t="shared" si="12"/>
        <v>0</v>
      </c>
      <c r="AH8" s="32">
        <f t="shared" si="12"/>
        <v>0</v>
      </c>
    </row>
    <row r="9" spans="1:34" ht="24.95" customHeight="1" x14ac:dyDescent="0.4">
      <c r="A9" s="57" t="s">
        <v>20</v>
      </c>
      <c r="B9" s="57"/>
      <c r="C9" s="65" t="str">
        <f>IF(基本情報入力シート!V20="","",基本情報入力シート!V20)</f>
        <v/>
      </c>
      <c r="D9" s="66"/>
      <c r="E9" s="66"/>
      <c r="F9" s="66"/>
      <c r="G9" s="66"/>
      <c r="H9" s="66"/>
      <c r="I9" s="67"/>
      <c r="T9" s="30" t="str">
        <f>対象地域一覧!A9</f>
        <v>平岡</v>
      </c>
      <c r="U9" s="32">
        <f t="shared" si="0"/>
        <v>0</v>
      </c>
      <c r="V9" s="32">
        <f t="shared" si="1"/>
        <v>0</v>
      </c>
      <c r="W9" s="32">
        <f t="shared" si="2"/>
        <v>0</v>
      </c>
      <c r="X9" s="32">
        <f t="shared" si="3"/>
        <v>0</v>
      </c>
      <c r="Y9" s="32">
        <f t="shared" si="4"/>
        <v>0</v>
      </c>
      <c r="Z9" s="32">
        <f t="shared" si="5"/>
        <v>0</v>
      </c>
      <c r="AA9" s="32">
        <f t="shared" si="6"/>
        <v>0</v>
      </c>
      <c r="AB9" s="32">
        <f t="shared" si="7"/>
        <v>0</v>
      </c>
      <c r="AC9" s="32">
        <f t="shared" si="8"/>
        <v>0</v>
      </c>
      <c r="AD9" s="32">
        <f t="shared" si="9"/>
        <v>0</v>
      </c>
      <c r="AE9" s="32">
        <f t="shared" si="10"/>
        <v>0</v>
      </c>
      <c r="AF9" s="32">
        <f t="shared" si="11"/>
        <v>0</v>
      </c>
      <c r="AG9" s="32">
        <f t="shared" si="12"/>
        <v>0</v>
      </c>
      <c r="AH9" s="32">
        <f t="shared" si="12"/>
        <v>0</v>
      </c>
    </row>
    <row r="10" spans="1:34" ht="42.95" customHeight="1" x14ac:dyDescent="0.4">
      <c r="A10" s="57" t="s">
        <v>21</v>
      </c>
      <c r="B10" s="57"/>
      <c r="C10" s="65" t="str">
        <f>IF(基本情報入力シート!V21="","",基本情報入力シート!V21)</f>
        <v>通所介護</v>
      </c>
      <c r="D10" s="66"/>
      <c r="E10" s="66"/>
      <c r="F10" s="66"/>
      <c r="G10" s="66"/>
      <c r="H10" s="66"/>
      <c r="I10" s="67"/>
      <c r="T10" s="30" t="str">
        <f>対象地域一覧!A10</f>
        <v>上野</v>
      </c>
      <c r="U10" s="32">
        <f t="shared" si="0"/>
        <v>0</v>
      </c>
      <c r="V10" s="32">
        <f t="shared" si="1"/>
        <v>0</v>
      </c>
      <c r="W10" s="32">
        <f t="shared" si="2"/>
        <v>0</v>
      </c>
      <c r="X10" s="32">
        <f t="shared" si="3"/>
        <v>0</v>
      </c>
      <c r="Y10" s="32">
        <f t="shared" si="4"/>
        <v>0</v>
      </c>
      <c r="Z10" s="32">
        <f t="shared" si="5"/>
        <v>0</v>
      </c>
      <c r="AA10" s="32">
        <f t="shared" si="6"/>
        <v>0</v>
      </c>
      <c r="AB10" s="32">
        <f t="shared" si="7"/>
        <v>0</v>
      </c>
      <c r="AC10" s="32">
        <f t="shared" si="8"/>
        <v>0</v>
      </c>
      <c r="AD10" s="32">
        <f t="shared" si="9"/>
        <v>0</v>
      </c>
      <c r="AE10" s="32">
        <f t="shared" si="10"/>
        <v>0</v>
      </c>
      <c r="AF10" s="32">
        <f t="shared" si="11"/>
        <v>0</v>
      </c>
      <c r="AG10" s="32">
        <f t="shared" si="12"/>
        <v>0</v>
      </c>
      <c r="AH10" s="32">
        <f t="shared" si="12"/>
        <v>0</v>
      </c>
    </row>
    <row r="11" spans="1:34" ht="24.95" customHeight="1" x14ac:dyDescent="0.4">
      <c r="A11" s="57" t="s">
        <v>110</v>
      </c>
      <c r="B11" s="57"/>
      <c r="C11" s="161" t="str">
        <f>IF(基本情報入力シート!V22="","",基本情報入力シート!V22)</f>
        <v>別表第1の1　区分1　移動に片道20分以上の時間を要するサービス（特別地域加算対象地域内に居住する利用者を対象に行う場合）</v>
      </c>
      <c r="D11" s="162"/>
      <c r="E11" s="162"/>
      <c r="F11" s="162"/>
      <c r="G11" s="162"/>
      <c r="H11" s="162"/>
      <c r="I11" s="163"/>
      <c r="T11" s="30" t="str">
        <f>対象地域一覧!A11</f>
        <v>竹部</v>
      </c>
      <c r="U11" s="32">
        <f t="shared" si="0"/>
        <v>0</v>
      </c>
      <c r="V11" s="32">
        <f t="shared" si="1"/>
        <v>0</v>
      </c>
      <c r="W11" s="32">
        <f t="shared" si="2"/>
        <v>0</v>
      </c>
      <c r="X11" s="32">
        <f t="shared" si="3"/>
        <v>0</v>
      </c>
      <c r="Y11" s="32">
        <f t="shared" si="4"/>
        <v>0</v>
      </c>
      <c r="Z11" s="32">
        <f t="shared" si="5"/>
        <v>0</v>
      </c>
      <c r="AA11" s="32">
        <f t="shared" si="6"/>
        <v>0</v>
      </c>
      <c r="AB11" s="32">
        <f t="shared" si="7"/>
        <v>0</v>
      </c>
      <c r="AC11" s="32">
        <f t="shared" si="8"/>
        <v>0</v>
      </c>
      <c r="AD11" s="32">
        <f t="shared" si="9"/>
        <v>0</v>
      </c>
      <c r="AE11" s="32">
        <f t="shared" si="10"/>
        <v>0</v>
      </c>
      <c r="AF11" s="32">
        <f t="shared" si="11"/>
        <v>0</v>
      </c>
      <c r="AG11" s="32">
        <f t="shared" si="12"/>
        <v>0</v>
      </c>
      <c r="AH11" s="32">
        <f t="shared" si="12"/>
        <v>0</v>
      </c>
    </row>
    <row r="12" spans="1:34" ht="24.95" customHeight="1" x14ac:dyDescent="0.4">
      <c r="A12" s="57" t="s">
        <v>28</v>
      </c>
      <c r="B12" s="57"/>
      <c r="C12" s="65" t="s">
        <v>29</v>
      </c>
      <c r="D12" s="66"/>
      <c r="E12" s="66"/>
      <c r="F12" s="66"/>
      <c r="G12" s="66"/>
      <c r="H12" s="66"/>
      <c r="I12" s="67"/>
      <c r="T12" s="30" t="str">
        <f>対象地域一覧!A12</f>
        <v>上田東</v>
      </c>
      <c r="U12" s="32">
        <f t="shared" si="0"/>
        <v>0</v>
      </c>
      <c r="V12" s="32">
        <f t="shared" si="1"/>
        <v>0</v>
      </c>
      <c r="W12" s="32">
        <f t="shared" si="2"/>
        <v>0</v>
      </c>
      <c r="X12" s="32">
        <f t="shared" si="3"/>
        <v>0</v>
      </c>
      <c r="Y12" s="32">
        <f t="shared" si="4"/>
        <v>0</v>
      </c>
      <c r="Z12" s="32">
        <f t="shared" si="5"/>
        <v>0</v>
      </c>
      <c r="AA12" s="32">
        <f t="shared" si="6"/>
        <v>0</v>
      </c>
      <c r="AB12" s="32">
        <f t="shared" si="7"/>
        <v>0</v>
      </c>
      <c r="AC12" s="32">
        <f t="shared" si="8"/>
        <v>0</v>
      </c>
      <c r="AD12" s="32">
        <f t="shared" si="9"/>
        <v>0</v>
      </c>
      <c r="AE12" s="32">
        <f t="shared" si="10"/>
        <v>0</v>
      </c>
      <c r="AF12" s="32">
        <f t="shared" si="11"/>
        <v>0</v>
      </c>
      <c r="AG12" s="32">
        <f t="shared" si="12"/>
        <v>0</v>
      </c>
      <c r="AH12" s="32">
        <f t="shared" si="12"/>
        <v>0</v>
      </c>
    </row>
    <row r="13" spans="1:34" ht="36" customHeight="1" x14ac:dyDescent="0.4">
      <c r="A13" s="107"/>
      <c r="B13" s="107"/>
      <c r="C13" s="107"/>
      <c r="D13" s="107"/>
      <c r="E13" s="107"/>
      <c r="F13" s="107"/>
      <c r="G13" s="107"/>
      <c r="H13" s="107"/>
      <c r="I13" s="107"/>
      <c r="J13" s="55"/>
      <c r="T13" s="30" t="str">
        <f>対象地域一覧!A13</f>
        <v>細田</v>
      </c>
      <c r="U13" s="32">
        <f t="shared" si="0"/>
        <v>0</v>
      </c>
      <c r="V13" s="32">
        <f t="shared" si="1"/>
        <v>0</v>
      </c>
      <c r="W13" s="32">
        <f t="shared" si="2"/>
        <v>0</v>
      </c>
      <c r="X13" s="32">
        <f t="shared" si="3"/>
        <v>0</v>
      </c>
      <c r="Y13" s="32">
        <f t="shared" si="4"/>
        <v>0</v>
      </c>
      <c r="Z13" s="32">
        <f t="shared" si="5"/>
        <v>0</v>
      </c>
      <c r="AA13" s="32">
        <f t="shared" si="6"/>
        <v>0</v>
      </c>
      <c r="AB13" s="32">
        <f t="shared" si="7"/>
        <v>0</v>
      </c>
      <c r="AC13" s="32">
        <f t="shared" si="8"/>
        <v>0</v>
      </c>
      <c r="AD13" s="32">
        <f t="shared" si="9"/>
        <v>0</v>
      </c>
      <c r="AE13" s="32">
        <f t="shared" si="10"/>
        <v>0</v>
      </c>
      <c r="AF13" s="32">
        <f t="shared" si="11"/>
        <v>0</v>
      </c>
      <c r="AG13" s="32">
        <f t="shared" si="12"/>
        <v>0</v>
      </c>
      <c r="AH13" s="32">
        <f t="shared" si="12"/>
        <v>0</v>
      </c>
    </row>
    <row r="14" spans="1:34" ht="36" customHeight="1" x14ac:dyDescent="0.4">
      <c r="A14" s="166"/>
      <c r="B14" s="166"/>
      <c r="C14" s="105"/>
      <c r="D14" s="105"/>
      <c r="E14" s="105"/>
      <c r="F14" s="105"/>
      <c r="G14" s="105"/>
      <c r="H14" s="105"/>
      <c r="I14" s="105"/>
      <c r="J14" s="55"/>
      <c r="T14" s="30" t="str">
        <f>対象地域一覧!A14</f>
        <v>三納谷</v>
      </c>
      <c r="U14" s="32">
        <f t="shared" si="0"/>
        <v>0</v>
      </c>
      <c r="V14" s="32">
        <f t="shared" si="1"/>
        <v>0</v>
      </c>
      <c r="W14" s="32">
        <f t="shared" si="2"/>
        <v>0</v>
      </c>
      <c r="X14" s="32">
        <f t="shared" si="3"/>
        <v>0</v>
      </c>
      <c r="Y14" s="32">
        <f t="shared" si="4"/>
        <v>0</v>
      </c>
      <c r="Z14" s="32">
        <f t="shared" si="5"/>
        <v>0</v>
      </c>
      <c r="AA14" s="32">
        <f t="shared" si="6"/>
        <v>0</v>
      </c>
      <c r="AB14" s="32">
        <f t="shared" si="7"/>
        <v>0</v>
      </c>
      <c r="AC14" s="32">
        <f t="shared" si="8"/>
        <v>0</v>
      </c>
      <c r="AD14" s="32">
        <f t="shared" si="9"/>
        <v>0</v>
      </c>
      <c r="AE14" s="32">
        <f t="shared" si="10"/>
        <v>0</v>
      </c>
      <c r="AF14" s="32">
        <f t="shared" si="11"/>
        <v>0</v>
      </c>
      <c r="AG14" s="32">
        <f t="shared" si="12"/>
        <v>0</v>
      </c>
      <c r="AH14" s="32">
        <f t="shared" si="12"/>
        <v>0</v>
      </c>
    </row>
    <row r="15" spans="1:34" ht="36" customHeight="1" x14ac:dyDescent="0.4">
      <c r="A15" s="166"/>
      <c r="B15" s="166"/>
      <c r="C15" s="105"/>
      <c r="D15" s="105"/>
      <c r="E15" s="105"/>
      <c r="F15" s="105"/>
      <c r="G15" s="105"/>
      <c r="H15" s="105"/>
      <c r="I15" s="105"/>
      <c r="J15" s="55"/>
      <c r="T15" s="30" t="str">
        <f>対象地域一覧!A15</f>
        <v>上田西</v>
      </c>
      <c r="U15" s="32">
        <f t="shared" si="0"/>
        <v>0</v>
      </c>
      <c r="V15" s="32">
        <f t="shared" si="1"/>
        <v>0</v>
      </c>
      <c r="W15" s="32">
        <f t="shared" si="2"/>
        <v>0</v>
      </c>
      <c r="X15" s="32">
        <f t="shared" si="3"/>
        <v>0</v>
      </c>
      <c r="Y15" s="32">
        <f t="shared" si="4"/>
        <v>0</v>
      </c>
      <c r="Z15" s="32">
        <f t="shared" si="5"/>
        <v>0</v>
      </c>
      <c r="AA15" s="32">
        <f t="shared" si="6"/>
        <v>0</v>
      </c>
      <c r="AB15" s="32">
        <f t="shared" si="7"/>
        <v>0</v>
      </c>
      <c r="AC15" s="32">
        <f t="shared" si="8"/>
        <v>0</v>
      </c>
      <c r="AD15" s="32">
        <f t="shared" si="9"/>
        <v>0</v>
      </c>
      <c r="AE15" s="32">
        <f t="shared" si="10"/>
        <v>0</v>
      </c>
      <c r="AF15" s="32">
        <f t="shared" si="11"/>
        <v>0</v>
      </c>
      <c r="AG15" s="32">
        <f t="shared" si="12"/>
        <v>0</v>
      </c>
      <c r="AH15" s="32">
        <f t="shared" si="12"/>
        <v>0</v>
      </c>
    </row>
    <row r="16" spans="1:34" ht="20.100000000000001" customHeight="1" x14ac:dyDescent="0.4">
      <c r="T16" s="30" t="str">
        <f>対象地域一覧!A16</f>
        <v>円城</v>
      </c>
      <c r="U16" s="32">
        <f t="shared" si="0"/>
        <v>0</v>
      </c>
      <c r="V16" s="32">
        <f t="shared" si="1"/>
        <v>0</v>
      </c>
      <c r="W16" s="32">
        <f t="shared" si="2"/>
        <v>0</v>
      </c>
      <c r="X16" s="32">
        <f t="shared" si="3"/>
        <v>0</v>
      </c>
      <c r="Y16" s="32">
        <f t="shared" si="4"/>
        <v>0</v>
      </c>
      <c r="Z16" s="32">
        <f t="shared" si="5"/>
        <v>0</v>
      </c>
      <c r="AA16" s="32">
        <f t="shared" si="6"/>
        <v>0</v>
      </c>
      <c r="AB16" s="32">
        <f t="shared" si="7"/>
        <v>0</v>
      </c>
      <c r="AC16" s="32">
        <f t="shared" si="8"/>
        <v>0</v>
      </c>
      <c r="AD16" s="32">
        <f t="shared" si="9"/>
        <v>0</v>
      </c>
      <c r="AE16" s="32">
        <f t="shared" si="10"/>
        <v>0</v>
      </c>
      <c r="AF16" s="32">
        <f t="shared" si="11"/>
        <v>0</v>
      </c>
      <c r="AG16" s="32">
        <f t="shared" si="12"/>
        <v>0</v>
      </c>
      <c r="AH16" s="32">
        <f t="shared" si="12"/>
        <v>0</v>
      </c>
    </row>
    <row r="17" spans="1:34" ht="20.100000000000001" customHeight="1" x14ac:dyDescent="0.4">
      <c r="A17" s="34" t="s">
        <v>88</v>
      </c>
      <c r="T17" s="30" t="str">
        <f>対象地域一覧!A17</f>
        <v>案田</v>
      </c>
      <c r="U17" s="32">
        <f t="shared" si="0"/>
        <v>0</v>
      </c>
      <c r="V17" s="32">
        <f t="shared" si="1"/>
        <v>0</v>
      </c>
      <c r="W17" s="32">
        <f t="shared" si="2"/>
        <v>0</v>
      </c>
      <c r="X17" s="32">
        <f t="shared" si="3"/>
        <v>0</v>
      </c>
      <c r="Y17" s="32">
        <f t="shared" si="4"/>
        <v>0</v>
      </c>
      <c r="Z17" s="32">
        <f t="shared" si="5"/>
        <v>0</v>
      </c>
      <c r="AA17" s="32">
        <f t="shared" si="6"/>
        <v>0</v>
      </c>
      <c r="AB17" s="32">
        <f t="shared" si="7"/>
        <v>0</v>
      </c>
      <c r="AC17" s="32">
        <f t="shared" si="8"/>
        <v>0</v>
      </c>
      <c r="AD17" s="32">
        <f t="shared" si="9"/>
        <v>0</v>
      </c>
      <c r="AE17" s="32">
        <f t="shared" si="10"/>
        <v>0</v>
      </c>
      <c r="AF17" s="32">
        <f t="shared" si="11"/>
        <v>0</v>
      </c>
      <c r="AG17" s="32">
        <f t="shared" si="12"/>
        <v>0</v>
      </c>
      <c r="AH17" s="32">
        <f t="shared" si="12"/>
        <v>0</v>
      </c>
    </row>
    <row r="18" spans="1:34" ht="20.100000000000001" customHeight="1" x14ac:dyDescent="0.4">
      <c r="A18" s="34" t="s">
        <v>67</v>
      </c>
      <c r="T18" s="30" t="str">
        <f>対象地域一覧!A18</f>
        <v>高富</v>
      </c>
      <c r="U18" s="32">
        <f t="shared" si="0"/>
        <v>0</v>
      </c>
      <c r="V18" s="32">
        <f t="shared" si="1"/>
        <v>0</v>
      </c>
      <c r="W18" s="32">
        <f t="shared" si="2"/>
        <v>0</v>
      </c>
      <c r="X18" s="32">
        <f t="shared" si="3"/>
        <v>0</v>
      </c>
      <c r="Y18" s="32">
        <f t="shared" si="4"/>
        <v>0</v>
      </c>
      <c r="Z18" s="32">
        <f t="shared" si="5"/>
        <v>0</v>
      </c>
      <c r="AA18" s="32">
        <f t="shared" si="6"/>
        <v>0</v>
      </c>
      <c r="AB18" s="32">
        <f t="shared" si="7"/>
        <v>0</v>
      </c>
      <c r="AC18" s="32">
        <f t="shared" si="8"/>
        <v>0</v>
      </c>
      <c r="AD18" s="32">
        <f t="shared" si="9"/>
        <v>0</v>
      </c>
      <c r="AE18" s="32">
        <f t="shared" si="10"/>
        <v>0</v>
      </c>
      <c r="AF18" s="32">
        <f t="shared" si="11"/>
        <v>0</v>
      </c>
      <c r="AG18" s="32">
        <f t="shared" si="12"/>
        <v>0</v>
      </c>
      <c r="AH18" s="32">
        <f t="shared" si="12"/>
        <v>0</v>
      </c>
    </row>
    <row r="19" spans="1:34" ht="20.100000000000001" customHeight="1" x14ac:dyDescent="0.4">
      <c r="A19" s="50" t="s">
        <v>90</v>
      </c>
      <c r="T19" s="30" t="str">
        <f>対象地域一覧!A19</f>
        <v>神瀬</v>
      </c>
      <c r="U19" s="32">
        <f t="shared" si="0"/>
        <v>0</v>
      </c>
      <c r="V19" s="32">
        <f t="shared" si="1"/>
        <v>0</v>
      </c>
      <c r="W19" s="32">
        <f t="shared" si="2"/>
        <v>0</v>
      </c>
      <c r="X19" s="32">
        <f t="shared" si="3"/>
        <v>0</v>
      </c>
      <c r="Y19" s="32">
        <f t="shared" si="4"/>
        <v>0</v>
      </c>
      <c r="Z19" s="32">
        <f t="shared" si="5"/>
        <v>0</v>
      </c>
      <c r="AA19" s="32">
        <f t="shared" si="6"/>
        <v>0</v>
      </c>
      <c r="AB19" s="32">
        <f t="shared" si="7"/>
        <v>0</v>
      </c>
      <c r="AC19" s="32">
        <f t="shared" si="8"/>
        <v>0</v>
      </c>
      <c r="AD19" s="32">
        <f t="shared" si="9"/>
        <v>0</v>
      </c>
      <c r="AE19" s="32">
        <f t="shared" si="10"/>
        <v>0</v>
      </c>
      <c r="AF19" s="32">
        <f t="shared" si="11"/>
        <v>0</v>
      </c>
      <c r="AG19" s="32">
        <f t="shared" si="12"/>
        <v>0</v>
      </c>
      <c r="AH19" s="32">
        <f t="shared" si="12"/>
        <v>0</v>
      </c>
    </row>
    <row r="20" spans="1:34" ht="42.95" customHeight="1" x14ac:dyDescent="0.4">
      <c r="A20" s="155" t="s">
        <v>132</v>
      </c>
      <c r="B20" s="35" t="s">
        <v>49</v>
      </c>
      <c r="C20" s="35" t="s">
        <v>119</v>
      </c>
      <c r="D20" s="35" t="s">
        <v>34</v>
      </c>
      <c r="E20" s="36" t="s">
        <v>173</v>
      </c>
      <c r="F20" s="36" t="s">
        <v>174</v>
      </c>
      <c r="G20" s="35" t="s">
        <v>35</v>
      </c>
      <c r="H20" s="36" t="s">
        <v>51</v>
      </c>
      <c r="I20" s="36" t="s">
        <v>37</v>
      </c>
      <c r="J20" s="36" t="s">
        <v>120</v>
      </c>
      <c r="T20" s="30" t="str">
        <f>対象地域一覧!A20</f>
        <v>小森</v>
      </c>
      <c r="U20" s="32">
        <f t="shared" si="0"/>
        <v>0</v>
      </c>
      <c r="V20" s="32">
        <f t="shared" si="1"/>
        <v>0</v>
      </c>
      <c r="W20" s="32">
        <f t="shared" si="2"/>
        <v>0</v>
      </c>
      <c r="X20" s="32">
        <f t="shared" si="3"/>
        <v>0</v>
      </c>
      <c r="Y20" s="32">
        <f t="shared" si="4"/>
        <v>0</v>
      </c>
      <c r="Z20" s="32">
        <f t="shared" si="5"/>
        <v>0</v>
      </c>
      <c r="AA20" s="32">
        <f t="shared" si="6"/>
        <v>0</v>
      </c>
      <c r="AB20" s="32">
        <f t="shared" si="7"/>
        <v>0</v>
      </c>
      <c r="AC20" s="32">
        <f t="shared" si="8"/>
        <v>0</v>
      </c>
      <c r="AD20" s="32">
        <f t="shared" si="9"/>
        <v>0</v>
      </c>
      <c r="AE20" s="32">
        <f t="shared" si="10"/>
        <v>0</v>
      </c>
      <c r="AF20" s="32">
        <f t="shared" si="11"/>
        <v>0</v>
      </c>
      <c r="AG20" s="32">
        <f t="shared" si="12"/>
        <v>0</v>
      </c>
      <c r="AH20" s="32">
        <f t="shared" si="12"/>
        <v>0</v>
      </c>
    </row>
    <row r="21" spans="1:34" ht="18" customHeight="1" x14ac:dyDescent="0.4">
      <c r="A21" s="156"/>
      <c r="B21" s="45"/>
      <c r="C21" s="45"/>
      <c r="D21" s="45"/>
      <c r="E21" s="45"/>
      <c r="F21" s="45"/>
      <c r="G21" s="45"/>
      <c r="H21" s="46"/>
      <c r="I21" s="37">
        <f>IF(AND(B21&lt;&gt;"",C21&lt;&gt;"",D21&lt;&gt;"",E21&lt;&gt;"",F21&lt;&gt;"",G21&lt;&gt;"",H21&lt;&gt;""),VLOOKUP(G21,通所介護費!$A$20:$B$24,2,0),0)</f>
        <v>0</v>
      </c>
      <c r="J21" s="37">
        <f t="shared" ref="J21:J25" si="13">(I21*H21)*0.1*10</f>
        <v>0</v>
      </c>
      <c r="T21" s="30" t="str">
        <f>対象地域一覧!A21</f>
        <v>尾原</v>
      </c>
      <c r="U21" s="32">
        <f t="shared" si="0"/>
        <v>0</v>
      </c>
      <c r="V21" s="32">
        <f t="shared" si="1"/>
        <v>0</v>
      </c>
      <c r="W21" s="32">
        <f t="shared" si="2"/>
        <v>0</v>
      </c>
      <c r="X21" s="32">
        <f t="shared" si="3"/>
        <v>0</v>
      </c>
      <c r="Y21" s="32">
        <f t="shared" si="4"/>
        <v>0</v>
      </c>
      <c r="Z21" s="32">
        <f t="shared" si="5"/>
        <v>0</v>
      </c>
      <c r="AA21" s="32">
        <f t="shared" si="6"/>
        <v>0</v>
      </c>
      <c r="AB21" s="32">
        <f t="shared" si="7"/>
        <v>0</v>
      </c>
      <c r="AC21" s="32">
        <f t="shared" si="8"/>
        <v>0</v>
      </c>
      <c r="AD21" s="32">
        <f t="shared" si="9"/>
        <v>0</v>
      </c>
      <c r="AE21" s="32">
        <f t="shared" si="10"/>
        <v>0</v>
      </c>
      <c r="AF21" s="32">
        <f t="shared" si="11"/>
        <v>0</v>
      </c>
      <c r="AG21" s="32">
        <f t="shared" si="12"/>
        <v>0</v>
      </c>
      <c r="AH21" s="32">
        <f t="shared" si="12"/>
        <v>0</v>
      </c>
    </row>
    <row r="22" spans="1:34" ht="18" customHeight="1" x14ac:dyDescent="0.4">
      <c r="A22" s="156"/>
      <c r="B22" s="45"/>
      <c r="C22" s="45"/>
      <c r="D22" s="45"/>
      <c r="E22" s="45"/>
      <c r="F22" s="45"/>
      <c r="G22" s="45"/>
      <c r="H22" s="46"/>
      <c r="I22" s="37">
        <f>IF(AND(B22&lt;&gt;"",C22&lt;&gt;"",D22&lt;&gt;"",E22&lt;&gt;"",F22&lt;&gt;"",G22&lt;&gt;"",H22&lt;&gt;""),VLOOKUP(G22,通所介護費!$A$20:$B$24,2,0),0)</f>
        <v>0</v>
      </c>
      <c r="J22" s="37">
        <f t="shared" si="13"/>
        <v>0</v>
      </c>
      <c r="T22" s="30" t="str">
        <f>対象地域一覧!A22</f>
        <v>笹目</v>
      </c>
      <c r="U22" s="32">
        <f t="shared" si="0"/>
        <v>0</v>
      </c>
      <c r="V22" s="32">
        <f t="shared" si="1"/>
        <v>0</v>
      </c>
      <c r="W22" s="32">
        <f t="shared" si="2"/>
        <v>0</v>
      </c>
      <c r="X22" s="32">
        <f t="shared" si="3"/>
        <v>0</v>
      </c>
      <c r="Y22" s="32">
        <f t="shared" si="4"/>
        <v>0</v>
      </c>
      <c r="Z22" s="32">
        <f t="shared" si="5"/>
        <v>0</v>
      </c>
      <c r="AA22" s="32">
        <f t="shared" si="6"/>
        <v>0</v>
      </c>
      <c r="AB22" s="32">
        <f t="shared" si="7"/>
        <v>0</v>
      </c>
      <c r="AC22" s="32">
        <f t="shared" si="8"/>
        <v>0</v>
      </c>
      <c r="AD22" s="32">
        <f t="shared" si="9"/>
        <v>0</v>
      </c>
      <c r="AE22" s="32">
        <f t="shared" si="10"/>
        <v>0</v>
      </c>
      <c r="AF22" s="32">
        <f t="shared" si="11"/>
        <v>0</v>
      </c>
      <c r="AG22" s="32">
        <f t="shared" si="12"/>
        <v>0</v>
      </c>
      <c r="AH22" s="32">
        <f t="shared" si="12"/>
        <v>0</v>
      </c>
    </row>
    <row r="23" spans="1:34" ht="18" customHeight="1" x14ac:dyDescent="0.4">
      <c r="A23" s="156"/>
      <c r="B23" s="45"/>
      <c r="C23" s="45"/>
      <c r="D23" s="45"/>
      <c r="E23" s="45"/>
      <c r="F23" s="45"/>
      <c r="G23" s="45"/>
      <c r="H23" s="46"/>
      <c r="I23" s="37">
        <f>IF(AND(B23&lt;&gt;"",C23&lt;&gt;"",D23&lt;&gt;"",E23&lt;&gt;"",F23&lt;&gt;"",G23&lt;&gt;"",H23&lt;&gt;""),VLOOKUP(G23,通所介護費!$A$20:$B$24,2,0),0)</f>
        <v>0</v>
      </c>
      <c r="J23" s="37">
        <f t="shared" si="13"/>
        <v>0</v>
      </c>
      <c r="T23" s="30" t="str">
        <f>対象地域一覧!A23</f>
        <v>福沢</v>
      </c>
      <c r="U23" s="32">
        <f t="shared" si="0"/>
        <v>0</v>
      </c>
      <c r="V23" s="32">
        <f t="shared" si="1"/>
        <v>0</v>
      </c>
      <c r="W23" s="32">
        <f t="shared" si="2"/>
        <v>0</v>
      </c>
      <c r="X23" s="32">
        <f t="shared" si="3"/>
        <v>0</v>
      </c>
      <c r="Y23" s="32">
        <f t="shared" si="4"/>
        <v>0</v>
      </c>
      <c r="Z23" s="32">
        <f t="shared" si="5"/>
        <v>0</v>
      </c>
      <c r="AA23" s="32">
        <f t="shared" si="6"/>
        <v>0</v>
      </c>
      <c r="AB23" s="32">
        <f t="shared" si="7"/>
        <v>0</v>
      </c>
      <c r="AC23" s="32">
        <f t="shared" si="8"/>
        <v>0</v>
      </c>
      <c r="AD23" s="32">
        <f t="shared" si="9"/>
        <v>0</v>
      </c>
      <c r="AE23" s="32">
        <f t="shared" si="10"/>
        <v>0</v>
      </c>
      <c r="AF23" s="32">
        <f t="shared" si="11"/>
        <v>0</v>
      </c>
      <c r="AG23" s="32">
        <f t="shared" si="12"/>
        <v>0</v>
      </c>
      <c r="AH23" s="32">
        <f t="shared" si="12"/>
        <v>0</v>
      </c>
    </row>
    <row r="24" spans="1:34" ht="18" customHeight="1" x14ac:dyDescent="0.4">
      <c r="A24" s="156"/>
      <c r="B24" s="45"/>
      <c r="C24" s="45"/>
      <c r="D24" s="45"/>
      <c r="E24" s="45"/>
      <c r="F24" s="45"/>
      <c r="G24" s="45"/>
      <c r="H24" s="46"/>
      <c r="I24" s="37">
        <f>IF(AND(B24&lt;&gt;"",C24&lt;&gt;"",D24&lt;&gt;"",E24&lt;&gt;"",F24&lt;&gt;"",G24&lt;&gt;"",H24&lt;&gt;""),VLOOKUP(G24,通所介護費!$A$20:$B$24,2,0),0)</f>
        <v>0</v>
      </c>
      <c r="J24" s="37">
        <f t="shared" si="13"/>
        <v>0</v>
      </c>
      <c r="T24" s="30" t="str">
        <f>対象地域一覧!A24</f>
        <v>溝部</v>
      </c>
      <c r="U24" s="32">
        <f t="shared" si="0"/>
        <v>0</v>
      </c>
      <c r="V24" s="32">
        <f t="shared" si="1"/>
        <v>0</v>
      </c>
      <c r="W24" s="32">
        <f t="shared" si="2"/>
        <v>0</v>
      </c>
      <c r="X24" s="32">
        <f t="shared" si="3"/>
        <v>0</v>
      </c>
      <c r="Y24" s="32">
        <f t="shared" si="4"/>
        <v>0</v>
      </c>
      <c r="Z24" s="32">
        <f t="shared" si="5"/>
        <v>0</v>
      </c>
      <c r="AA24" s="32">
        <f t="shared" si="6"/>
        <v>0</v>
      </c>
      <c r="AB24" s="32">
        <f t="shared" si="7"/>
        <v>0</v>
      </c>
      <c r="AC24" s="32">
        <f t="shared" si="8"/>
        <v>0</v>
      </c>
      <c r="AD24" s="32">
        <f t="shared" si="9"/>
        <v>0</v>
      </c>
      <c r="AE24" s="32">
        <f t="shared" si="10"/>
        <v>0</v>
      </c>
      <c r="AF24" s="32">
        <f t="shared" si="11"/>
        <v>0</v>
      </c>
      <c r="AG24" s="32">
        <f t="shared" si="12"/>
        <v>0</v>
      </c>
      <c r="AH24" s="32">
        <f t="shared" si="12"/>
        <v>0</v>
      </c>
    </row>
    <row r="25" spans="1:34" ht="18" customHeight="1" x14ac:dyDescent="0.4">
      <c r="A25" s="156"/>
      <c r="B25" s="45"/>
      <c r="C25" s="45"/>
      <c r="D25" s="45"/>
      <c r="E25" s="45"/>
      <c r="F25" s="45"/>
      <c r="G25" s="45"/>
      <c r="H25" s="46"/>
      <c r="I25" s="37">
        <f>IF(AND(B25&lt;&gt;"",C25&lt;&gt;"",D25&lt;&gt;"",E25&lt;&gt;"",F25&lt;&gt;"",G25&lt;&gt;"",H25&lt;&gt;""),VLOOKUP(G25,通所介護費!$A$20:$B$24,2,0),0)</f>
        <v>0</v>
      </c>
      <c r="J25" s="37">
        <f t="shared" si="13"/>
        <v>0</v>
      </c>
      <c r="T25" s="30">
        <f>対象地域一覧!A25</f>
        <v>0</v>
      </c>
      <c r="U25" s="32">
        <f t="shared" si="0"/>
        <v>0</v>
      </c>
      <c r="V25" s="32">
        <f t="shared" si="1"/>
        <v>0</v>
      </c>
      <c r="W25" s="32">
        <f t="shared" si="2"/>
        <v>0</v>
      </c>
      <c r="X25" s="32">
        <f t="shared" si="3"/>
        <v>0</v>
      </c>
      <c r="Y25" s="32">
        <f t="shared" si="4"/>
        <v>0</v>
      </c>
      <c r="Z25" s="32">
        <f t="shared" si="5"/>
        <v>0</v>
      </c>
      <c r="AA25" s="32">
        <f t="shared" si="6"/>
        <v>0</v>
      </c>
      <c r="AB25" s="32">
        <f t="shared" si="7"/>
        <v>0</v>
      </c>
      <c r="AC25" s="32">
        <f t="shared" si="8"/>
        <v>0</v>
      </c>
      <c r="AD25" s="32">
        <f t="shared" si="9"/>
        <v>0</v>
      </c>
      <c r="AE25" s="32">
        <f t="shared" si="10"/>
        <v>0</v>
      </c>
      <c r="AF25" s="32">
        <f t="shared" si="11"/>
        <v>0</v>
      </c>
      <c r="AG25" s="32">
        <f t="shared" si="12"/>
        <v>0</v>
      </c>
      <c r="AH25" s="32">
        <f t="shared" si="12"/>
        <v>0</v>
      </c>
    </row>
    <row r="26" spans="1:34" ht="18" customHeight="1" x14ac:dyDescent="0.4">
      <c r="A26" s="156"/>
      <c r="B26" s="45"/>
      <c r="C26" s="45"/>
      <c r="D26" s="45"/>
      <c r="E26" s="45"/>
      <c r="F26" s="45"/>
      <c r="G26" s="45"/>
      <c r="H26" s="46"/>
      <c r="I26" s="37">
        <f>IF(AND(B26&lt;&gt;"",C26&lt;&gt;"",D26&lt;&gt;"",E26&lt;&gt;"",F26&lt;&gt;"",G26&lt;&gt;"",H26&lt;&gt;""),VLOOKUP(G26,通所介護費!$A$20:$B$24,2,0),0)</f>
        <v>0</v>
      </c>
      <c r="J26" s="37">
        <f t="shared" ref="J26:J40" si="14">(I26*H26)*0.1*10</f>
        <v>0</v>
      </c>
      <c r="T26" s="30">
        <f>対象地域一覧!A26</f>
        <v>0</v>
      </c>
      <c r="U26" s="32">
        <f t="shared" si="0"/>
        <v>0</v>
      </c>
      <c r="V26" s="32">
        <f t="shared" si="1"/>
        <v>0</v>
      </c>
      <c r="W26" s="32">
        <f t="shared" si="2"/>
        <v>0</v>
      </c>
      <c r="X26" s="32">
        <f t="shared" si="3"/>
        <v>0</v>
      </c>
      <c r="Y26" s="32">
        <f t="shared" si="4"/>
        <v>0</v>
      </c>
      <c r="Z26" s="32">
        <f t="shared" si="5"/>
        <v>0</v>
      </c>
      <c r="AA26" s="32">
        <f t="shared" si="6"/>
        <v>0</v>
      </c>
      <c r="AB26" s="32">
        <f t="shared" si="7"/>
        <v>0</v>
      </c>
      <c r="AC26" s="32">
        <f t="shared" si="8"/>
        <v>0</v>
      </c>
      <c r="AD26" s="32">
        <f t="shared" si="9"/>
        <v>0</v>
      </c>
      <c r="AE26" s="32">
        <f t="shared" si="10"/>
        <v>0</v>
      </c>
      <c r="AF26" s="32">
        <f t="shared" si="11"/>
        <v>0</v>
      </c>
      <c r="AG26" s="32">
        <f t="shared" si="12"/>
        <v>0</v>
      </c>
      <c r="AH26" s="32">
        <f t="shared" si="12"/>
        <v>0</v>
      </c>
    </row>
    <row r="27" spans="1:34" ht="18" customHeight="1" x14ac:dyDescent="0.4">
      <c r="A27" s="156"/>
      <c r="B27" s="45"/>
      <c r="C27" s="45"/>
      <c r="D27" s="45"/>
      <c r="E27" s="45"/>
      <c r="F27" s="45"/>
      <c r="G27" s="45"/>
      <c r="H27" s="46"/>
      <c r="I27" s="37">
        <f>IF(AND(B27&lt;&gt;"",C27&lt;&gt;"",D27&lt;&gt;"",E27&lt;&gt;"",F27&lt;&gt;"",G27&lt;&gt;"",H27&lt;&gt;""),VLOOKUP(G27,通所介護費!$A$20:$B$24,2,0),0)</f>
        <v>0</v>
      </c>
      <c r="J27" s="37">
        <f t="shared" si="14"/>
        <v>0</v>
      </c>
      <c r="T27" s="30">
        <f>対象地域一覧!A27</f>
        <v>0</v>
      </c>
      <c r="U27" s="32">
        <f t="shared" si="0"/>
        <v>0</v>
      </c>
      <c r="V27" s="32">
        <f t="shared" si="1"/>
        <v>0</v>
      </c>
      <c r="W27" s="32">
        <f t="shared" si="2"/>
        <v>0</v>
      </c>
      <c r="X27" s="32">
        <f t="shared" si="3"/>
        <v>0</v>
      </c>
      <c r="Y27" s="32">
        <f t="shared" si="4"/>
        <v>0</v>
      </c>
      <c r="Z27" s="32">
        <f t="shared" si="5"/>
        <v>0</v>
      </c>
      <c r="AA27" s="32">
        <f t="shared" si="6"/>
        <v>0</v>
      </c>
      <c r="AB27" s="32">
        <f t="shared" si="7"/>
        <v>0</v>
      </c>
      <c r="AC27" s="32">
        <f t="shared" si="8"/>
        <v>0</v>
      </c>
      <c r="AD27" s="32">
        <f t="shared" si="9"/>
        <v>0</v>
      </c>
      <c r="AE27" s="32">
        <f t="shared" si="10"/>
        <v>0</v>
      </c>
      <c r="AF27" s="32">
        <f t="shared" si="11"/>
        <v>0</v>
      </c>
      <c r="AG27" s="32">
        <f t="shared" si="12"/>
        <v>0</v>
      </c>
      <c r="AH27" s="32">
        <f t="shared" si="12"/>
        <v>0</v>
      </c>
    </row>
    <row r="28" spans="1:34" ht="18" customHeight="1" x14ac:dyDescent="0.4">
      <c r="A28" s="156"/>
      <c r="B28" s="45"/>
      <c r="C28" s="45"/>
      <c r="D28" s="45"/>
      <c r="E28" s="45"/>
      <c r="F28" s="45"/>
      <c r="G28" s="45"/>
      <c r="H28" s="46"/>
      <c r="I28" s="37">
        <f>IF(AND(B28&lt;&gt;"",C28&lt;&gt;"",D28&lt;&gt;"",E28&lt;&gt;"",F28&lt;&gt;"",G28&lt;&gt;"",H28&lt;&gt;""),VLOOKUP(G28,通所介護費!$A$20:$B$24,2,0),0)</f>
        <v>0</v>
      </c>
      <c r="J28" s="37">
        <f t="shared" si="14"/>
        <v>0</v>
      </c>
      <c r="T28" s="30"/>
      <c r="U28" s="32">
        <f t="shared" si="0"/>
        <v>0</v>
      </c>
      <c r="V28" s="32">
        <f t="shared" si="1"/>
        <v>0</v>
      </c>
      <c r="W28" s="32">
        <f t="shared" si="2"/>
        <v>0</v>
      </c>
      <c r="X28" s="32">
        <f t="shared" si="3"/>
        <v>0</v>
      </c>
      <c r="Y28" s="32">
        <f t="shared" si="4"/>
        <v>0</v>
      </c>
      <c r="Z28" s="32">
        <f t="shared" si="5"/>
        <v>0</v>
      </c>
      <c r="AA28" s="32">
        <f t="shared" si="6"/>
        <v>0</v>
      </c>
      <c r="AB28" s="32">
        <f t="shared" si="7"/>
        <v>0</v>
      </c>
      <c r="AC28" s="32">
        <f t="shared" si="8"/>
        <v>0</v>
      </c>
      <c r="AD28" s="32">
        <f t="shared" si="9"/>
        <v>0</v>
      </c>
      <c r="AE28" s="32">
        <f t="shared" si="10"/>
        <v>0</v>
      </c>
      <c r="AF28" s="32">
        <f t="shared" si="11"/>
        <v>0</v>
      </c>
      <c r="AG28" s="32">
        <f t="shared" si="12"/>
        <v>0</v>
      </c>
      <c r="AH28" s="32">
        <f t="shared" si="12"/>
        <v>0</v>
      </c>
    </row>
    <row r="29" spans="1:34" ht="18" customHeight="1" x14ac:dyDescent="0.4">
      <c r="A29" s="156"/>
      <c r="B29" s="45"/>
      <c r="C29" s="45"/>
      <c r="D29" s="45"/>
      <c r="E29" s="45"/>
      <c r="F29" s="45"/>
      <c r="G29" s="45"/>
      <c r="H29" s="46"/>
      <c r="I29" s="37">
        <f>IF(AND(B29&lt;&gt;"",C29&lt;&gt;"",D29&lt;&gt;"",E29&lt;&gt;"",F29&lt;&gt;"",G29&lt;&gt;"",H29&lt;&gt;""),VLOOKUP(G29,通所介護費!$A$20:$B$24,2,0),0)</f>
        <v>0</v>
      </c>
      <c r="J29" s="37">
        <f t="shared" si="14"/>
        <v>0</v>
      </c>
      <c r="T29" s="30"/>
      <c r="U29" s="32">
        <f t="shared" si="0"/>
        <v>0</v>
      </c>
      <c r="V29" s="32">
        <f t="shared" si="1"/>
        <v>0</v>
      </c>
      <c r="W29" s="32">
        <f t="shared" si="2"/>
        <v>0</v>
      </c>
      <c r="X29" s="32">
        <f t="shared" si="3"/>
        <v>0</v>
      </c>
      <c r="Y29" s="32">
        <f t="shared" si="4"/>
        <v>0</v>
      </c>
      <c r="Z29" s="32">
        <f t="shared" si="5"/>
        <v>0</v>
      </c>
      <c r="AA29" s="32">
        <f t="shared" si="6"/>
        <v>0</v>
      </c>
      <c r="AB29" s="32">
        <f t="shared" si="7"/>
        <v>0</v>
      </c>
      <c r="AC29" s="32">
        <f t="shared" si="8"/>
        <v>0</v>
      </c>
      <c r="AD29" s="32">
        <f t="shared" si="9"/>
        <v>0</v>
      </c>
      <c r="AE29" s="32">
        <f t="shared" si="10"/>
        <v>0</v>
      </c>
      <c r="AF29" s="32">
        <f t="shared" si="11"/>
        <v>0</v>
      </c>
      <c r="AG29" s="32">
        <f t="shared" si="12"/>
        <v>0</v>
      </c>
      <c r="AH29" s="32">
        <f t="shared" si="12"/>
        <v>0</v>
      </c>
    </row>
    <row r="30" spans="1:34" ht="18" customHeight="1" x14ac:dyDescent="0.4">
      <c r="A30" s="156"/>
      <c r="B30" s="45"/>
      <c r="C30" s="45"/>
      <c r="D30" s="45"/>
      <c r="E30" s="45"/>
      <c r="F30" s="45"/>
      <c r="G30" s="45"/>
      <c r="H30" s="46"/>
      <c r="I30" s="37">
        <f>IF(AND(B30&lt;&gt;"",C30&lt;&gt;"",D30&lt;&gt;"",E30&lt;&gt;"",F30&lt;&gt;"",G30&lt;&gt;"",H30&lt;&gt;""),VLOOKUP(G30,通所介護費!$A$20:$B$24,2,0),0)</f>
        <v>0</v>
      </c>
      <c r="J30" s="37">
        <f t="shared" si="14"/>
        <v>0</v>
      </c>
      <c r="T30" s="30"/>
      <c r="U30" s="32">
        <f t="shared" si="0"/>
        <v>0</v>
      </c>
      <c r="V30" s="32">
        <f t="shared" si="1"/>
        <v>0</v>
      </c>
      <c r="W30" s="32">
        <f t="shared" si="2"/>
        <v>0</v>
      </c>
      <c r="X30" s="32">
        <f t="shared" si="3"/>
        <v>0</v>
      </c>
      <c r="Y30" s="32">
        <f t="shared" si="4"/>
        <v>0</v>
      </c>
      <c r="Z30" s="32">
        <f t="shared" si="5"/>
        <v>0</v>
      </c>
      <c r="AA30" s="32">
        <f t="shared" si="6"/>
        <v>0</v>
      </c>
      <c r="AB30" s="32">
        <f t="shared" si="7"/>
        <v>0</v>
      </c>
      <c r="AC30" s="32">
        <f t="shared" si="8"/>
        <v>0</v>
      </c>
      <c r="AD30" s="32">
        <f t="shared" si="9"/>
        <v>0</v>
      </c>
      <c r="AE30" s="32">
        <f t="shared" si="10"/>
        <v>0</v>
      </c>
      <c r="AF30" s="32">
        <f t="shared" si="11"/>
        <v>0</v>
      </c>
      <c r="AG30" s="32">
        <f t="shared" si="12"/>
        <v>0</v>
      </c>
      <c r="AH30" s="32">
        <f t="shared" si="12"/>
        <v>0</v>
      </c>
    </row>
    <row r="31" spans="1:34" ht="18" customHeight="1" x14ac:dyDescent="0.4">
      <c r="A31" s="156"/>
      <c r="B31" s="45"/>
      <c r="C31" s="45"/>
      <c r="D31" s="45"/>
      <c r="E31" s="45"/>
      <c r="F31" s="45"/>
      <c r="G31" s="45"/>
      <c r="H31" s="46"/>
      <c r="I31" s="37">
        <f>IF(AND(B31&lt;&gt;"",C31&lt;&gt;"",D31&lt;&gt;"",E31&lt;&gt;"",F31&lt;&gt;"",G31&lt;&gt;"",H31&lt;&gt;""),VLOOKUP(G31,通所介護費!$A$20:$B$24,2,0),0)</f>
        <v>0</v>
      </c>
      <c r="J31" s="37">
        <f t="shared" si="14"/>
        <v>0</v>
      </c>
      <c r="T31" s="30"/>
      <c r="U31" s="32">
        <f t="shared" si="0"/>
        <v>0</v>
      </c>
      <c r="V31" s="32">
        <f t="shared" si="1"/>
        <v>0</v>
      </c>
      <c r="W31" s="32">
        <f t="shared" si="2"/>
        <v>0</v>
      </c>
      <c r="X31" s="32">
        <f t="shared" si="3"/>
        <v>0</v>
      </c>
      <c r="Y31" s="32">
        <f t="shared" si="4"/>
        <v>0</v>
      </c>
      <c r="Z31" s="32">
        <f t="shared" si="5"/>
        <v>0</v>
      </c>
      <c r="AA31" s="32">
        <f t="shared" si="6"/>
        <v>0</v>
      </c>
      <c r="AB31" s="32">
        <f t="shared" si="7"/>
        <v>0</v>
      </c>
      <c r="AC31" s="32">
        <f t="shared" si="8"/>
        <v>0</v>
      </c>
      <c r="AD31" s="32">
        <f t="shared" si="9"/>
        <v>0</v>
      </c>
      <c r="AE31" s="32">
        <f t="shared" si="10"/>
        <v>0</v>
      </c>
      <c r="AF31" s="32">
        <f t="shared" si="11"/>
        <v>0</v>
      </c>
      <c r="AG31" s="32">
        <f t="shared" si="12"/>
        <v>0</v>
      </c>
      <c r="AH31" s="32">
        <f t="shared" si="12"/>
        <v>0</v>
      </c>
    </row>
    <row r="32" spans="1:34" ht="18" customHeight="1" x14ac:dyDescent="0.4">
      <c r="A32" s="156"/>
      <c r="B32" s="45"/>
      <c r="C32" s="45"/>
      <c r="D32" s="45"/>
      <c r="E32" s="45"/>
      <c r="F32" s="45"/>
      <c r="G32" s="45"/>
      <c r="H32" s="46"/>
      <c r="I32" s="37">
        <f>IF(AND(B32&lt;&gt;"",C32&lt;&gt;"",D32&lt;&gt;"",E32&lt;&gt;"",F32&lt;&gt;"",G32&lt;&gt;"",H32&lt;&gt;""),VLOOKUP(G32,通所介護費!$A$20:$B$24,2,0),0)</f>
        <v>0</v>
      </c>
      <c r="J32" s="37">
        <f t="shared" si="14"/>
        <v>0</v>
      </c>
      <c r="T32" s="30"/>
      <c r="U32" s="32">
        <f t="shared" si="0"/>
        <v>0</v>
      </c>
      <c r="V32" s="32">
        <f t="shared" si="1"/>
        <v>0</v>
      </c>
      <c r="W32" s="32">
        <f t="shared" si="2"/>
        <v>0</v>
      </c>
      <c r="X32" s="32">
        <f t="shared" si="3"/>
        <v>0</v>
      </c>
      <c r="Y32" s="32">
        <f t="shared" si="4"/>
        <v>0</v>
      </c>
      <c r="Z32" s="32">
        <f t="shared" si="5"/>
        <v>0</v>
      </c>
      <c r="AA32" s="32">
        <f t="shared" si="6"/>
        <v>0</v>
      </c>
      <c r="AB32" s="32">
        <f t="shared" si="7"/>
        <v>0</v>
      </c>
      <c r="AC32" s="32">
        <f t="shared" si="8"/>
        <v>0</v>
      </c>
      <c r="AD32" s="32">
        <f t="shared" si="9"/>
        <v>0</v>
      </c>
      <c r="AE32" s="32">
        <f t="shared" si="10"/>
        <v>0</v>
      </c>
      <c r="AF32" s="32">
        <f t="shared" si="11"/>
        <v>0</v>
      </c>
      <c r="AG32" s="32">
        <f t="shared" si="12"/>
        <v>0</v>
      </c>
      <c r="AH32" s="32">
        <f t="shared" si="12"/>
        <v>0</v>
      </c>
    </row>
    <row r="33" spans="1:34" ht="18" customHeight="1" x14ac:dyDescent="0.4">
      <c r="A33" s="156"/>
      <c r="B33" s="45"/>
      <c r="C33" s="45"/>
      <c r="D33" s="45"/>
      <c r="E33" s="45"/>
      <c r="F33" s="45"/>
      <c r="G33" s="45"/>
      <c r="H33" s="46"/>
      <c r="I33" s="37">
        <f>IF(AND(B33&lt;&gt;"",C33&lt;&gt;"",D33&lt;&gt;"",E33&lt;&gt;"",F33&lt;&gt;"",G33&lt;&gt;"",H33&lt;&gt;""),VLOOKUP(G33,通所介護費!$A$20:$B$24,2,0),0)</f>
        <v>0</v>
      </c>
      <c r="J33" s="37">
        <f t="shared" si="14"/>
        <v>0</v>
      </c>
      <c r="T33" s="30"/>
      <c r="U33" s="32">
        <f t="shared" si="0"/>
        <v>0</v>
      </c>
      <c r="V33" s="32">
        <f t="shared" si="1"/>
        <v>0</v>
      </c>
      <c r="W33" s="32">
        <f t="shared" si="2"/>
        <v>0</v>
      </c>
      <c r="X33" s="32">
        <f t="shared" si="3"/>
        <v>0</v>
      </c>
      <c r="Y33" s="32">
        <f t="shared" si="4"/>
        <v>0</v>
      </c>
      <c r="Z33" s="32">
        <f t="shared" si="5"/>
        <v>0</v>
      </c>
      <c r="AA33" s="32">
        <f t="shared" si="6"/>
        <v>0</v>
      </c>
      <c r="AB33" s="32">
        <f t="shared" si="7"/>
        <v>0</v>
      </c>
      <c r="AC33" s="32">
        <f t="shared" si="8"/>
        <v>0</v>
      </c>
      <c r="AD33" s="32">
        <f t="shared" si="9"/>
        <v>0</v>
      </c>
      <c r="AE33" s="32">
        <f t="shared" si="10"/>
        <v>0</v>
      </c>
      <c r="AF33" s="32">
        <f t="shared" si="11"/>
        <v>0</v>
      </c>
      <c r="AG33" s="32">
        <f t="shared" si="12"/>
        <v>0</v>
      </c>
      <c r="AH33" s="32">
        <f t="shared" si="12"/>
        <v>0</v>
      </c>
    </row>
    <row r="34" spans="1:34" ht="18" customHeight="1" x14ac:dyDescent="0.4">
      <c r="A34" s="156"/>
      <c r="B34" s="45"/>
      <c r="C34" s="45"/>
      <c r="D34" s="45"/>
      <c r="E34" s="45"/>
      <c r="F34" s="45"/>
      <c r="G34" s="45"/>
      <c r="H34" s="46"/>
      <c r="I34" s="37">
        <f>IF(AND(B34&lt;&gt;"",C34&lt;&gt;"",D34&lt;&gt;"",E34&lt;&gt;"",F34&lt;&gt;"",G34&lt;&gt;"",H34&lt;&gt;""),VLOOKUP(G34,通所介護費!$A$20:$B$24,2,0),0)</f>
        <v>0</v>
      </c>
      <c r="J34" s="37">
        <f t="shared" si="14"/>
        <v>0</v>
      </c>
      <c r="T34" s="30"/>
      <c r="U34" s="32">
        <f t="shared" si="0"/>
        <v>0</v>
      </c>
      <c r="V34" s="32">
        <f t="shared" si="1"/>
        <v>0</v>
      </c>
      <c r="W34" s="32">
        <f t="shared" si="2"/>
        <v>0</v>
      </c>
      <c r="X34" s="32">
        <f t="shared" si="3"/>
        <v>0</v>
      </c>
      <c r="Y34" s="32">
        <f t="shared" si="4"/>
        <v>0</v>
      </c>
      <c r="Z34" s="32">
        <f t="shared" si="5"/>
        <v>0</v>
      </c>
      <c r="AA34" s="32">
        <f t="shared" si="6"/>
        <v>0</v>
      </c>
      <c r="AB34" s="32">
        <f t="shared" si="7"/>
        <v>0</v>
      </c>
      <c r="AC34" s="32">
        <f t="shared" si="8"/>
        <v>0</v>
      </c>
      <c r="AD34" s="32">
        <f t="shared" si="9"/>
        <v>0</v>
      </c>
      <c r="AE34" s="32">
        <f t="shared" si="10"/>
        <v>0</v>
      </c>
      <c r="AF34" s="32">
        <f t="shared" si="11"/>
        <v>0</v>
      </c>
      <c r="AG34" s="32">
        <f t="shared" si="12"/>
        <v>0</v>
      </c>
      <c r="AH34" s="32">
        <f t="shared" si="12"/>
        <v>0</v>
      </c>
    </row>
    <row r="35" spans="1:34" ht="18" customHeight="1" x14ac:dyDescent="0.4">
      <c r="A35" s="156"/>
      <c r="B35" s="45"/>
      <c r="C35" s="45"/>
      <c r="D35" s="45"/>
      <c r="E35" s="45"/>
      <c r="F35" s="45"/>
      <c r="G35" s="45"/>
      <c r="H35" s="46"/>
      <c r="I35" s="37">
        <f>IF(AND(B35&lt;&gt;"",C35&lt;&gt;"",D35&lt;&gt;"",E35&lt;&gt;"",F35&lt;&gt;"",G35&lt;&gt;"",H35&lt;&gt;""),VLOOKUP(G35,通所介護費!$A$20:$B$24,2,0),0)</f>
        <v>0</v>
      </c>
      <c r="J35" s="37">
        <f t="shared" si="14"/>
        <v>0</v>
      </c>
      <c r="T35" s="30"/>
      <c r="U35" s="32">
        <f t="shared" si="0"/>
        <v>0</v>
      </c>
      <c r="V35" s="32">
        <f t="shared" si="1"/>
        <v>0</v>
      </c>
      <c r="W35" s="32">
        <f t="shared" si="2"/>
        <v>0</v>
      </c>
      <c r="X35" s="32">
        <f t="shared" si="3"/>
        <v>0</v>
      </c>
      <c r="Y35" s="32">
        <f t="shared" si="4"/>
        <v>0</v>
      </c>
      <c r="Z35" s="32">
        <f t="shared" si="5"/>
        <v>0</v>
      </c>
      <c r="AA35" s="32">
        <f t="shared" si="6"/>
        <v>0</v>
      </c>
      <c r="AB35" s="32">
        <f t="shared" si="7"/>
        <v>0</v>
      </c>
      <c r="AC35" s="32">
        <f t="shared" si="8"/>
        <v>0</v>
      </c>
      <c r="AD35" s="32">
        <f t="shared" si="9"/>
        <v>0</v>
      </c>
      <c r="AE35" s="32">
        <f t="shared" si="10"/>
        <v>0</v>
      </c>
      <c r="AF35" s="32">
        <f t="shared" si="11"/>
        <v>0</v>
      </c>
      <c r="AG35" s="32">
        <f t="shared" si="12"/>
        <v>0</v>
      </c>
      <c r="AH35" s="32">
        <f t="shared" si="12"/>
        <v>0</v>
      </c>
    </row>
    <row r="36" spans="1:34" ht="18" customHeight="1" x14ac:dyDescent="0.4">
      <c r="A36" s="156"/>
      <c r="B36" s="45"/>
      <c r="C36" s="45"/>
      <c r="D36" s="45"/>
      <c r="E36" s="45"/>
      <c r="F36" s="45"/>
      <c r="G36" s="45"/>
      <c r="H36" s="46"/>
      <c r="I36" s="37">
        <f>IF(AND(B36&lt;&gt;"",C36&lt;&gt;"",D36&lt;&gt;"",E36&lt;&gt;"",F36&lt;&gt;"",G36&lt;&gt;"",H36&lt;&gt;""),VLOOKUP(G36,通所介護費!$A$20:$B$24,2,0),0)</f>
        <v>0</v>
      </c>
      <c r="J36" s="37">
        <f t="shared" si="14"/>
        <v>0</v>
      </c>
      <c r="T36" s="30"/>
      <c r="U36" s="32">
        <f t="shared" si="0"/>
        <v>0</v>
      </c>
      <c r="V36" s="32">
        <f t="shared" si="1"/>
        <v>0</v>
      </c>
      <c r="W36" s="32">
        <f t="shared" si="2"/>
        <v>0</v>
      </c>
      <c r="X36" s="32">
        <f t="shared" si="3"/>
        <v>0</v>
      </c>
      <c r="Y36" s="32">
        <f t="shared" si="4"/>
        <v>0</v>
      </c>
      <c r="Z36" s="32">
        <f t="shared" si="5"/>
        <v>0</v>
      </c>
      <c r="AA36" s="32">
        <f t="shared" si="6"/>
        <v>0</v>
      </c>
      <c r="AB36" s="32">
        <f t="shared" si="7"/>
        <v>0</v>
      </c>
      <c r="AC36" s="32">
        <f t="shared" si="8"/>
        <v>0</v>
      </c>
      <c r="AD36" s="32">
        <f t="shared" si="9"/>
        <v>0</v>
      </c>
      <c r="AE36" s="32">
        <f t="shared" si="10"/>
        <v>0</v>
      </c>
      <c r="AF36" s="32">
        <f t="shared" si="11"/>
        <v>0</v>
      </c>
      <c r="AG36" s="32">
        <f t="shared" si="12"/>
        <v>0</v>
      </c>
      <c r="AH36" s="32">
        <f t="shared" si="12"/>
        <v>0</v>
      </c>
    </row>
    <row r="37" spans="1:34" ht="18" customHeight="1" x14ac:dyDescent="0.4">
      <c r="A37" s="156"/>
      <c r="B37" s="45"/>
      <c r="C37" s="45"/>
      <c r="D37" s="45"/>
      <c r="E37" s="45"/>
      <c r="F37" s="45"/>
      <c r="G37" s="45"/>
      <c r="H37" s="46"/>
      <c r="I37" s="37">
        <f>IF(AND(B37&lt;&gt;"",C37&lt;&gt;"",D37&lt;&gt;"",E37&lt;&gt;"",F37&lt;&gt;"",G37&lt;&gt;"",H37&lt;&gt;""),VLOOKUP(G37,通所介護費!$A$20:$B$24,2,0),0)</f>
        <v>0</v>
      </c>
      <c r="J37" s="37">
        <f t="shared" si="14"/>
        <v>0</v>
      </c>
      <c r="T37" s="30"/>
      <c r="U37" s="32">
        <f t="shared" si="0"/>
        <v>0</v>
      </c>
      <c r="V37" s="32">
        <f t="shared" si="1"/>
        <v>0</v>
      </c>
      <c r="W37" s="32">
        <f t="shared" si="2"/>
        <v>0</v>
      </c>
      <c r="X37" s="32">
        <f t="shared" si="3"/>
        <v>0</v>
      </c>
      <c r="Y37" s="32">
        <f t="shared" si="4"/>
        <v>0</v>
      </c>
      <c r="Z37" s="32">
        <f t="shared" si="5"/>
        <v>0</v>
      </c>
      <c r="AA37" s="32">
        <f t="shared" si="6"/>
        <v>0</v>
      </c>
      <c r="AB37" s="32">
        <f t="shared" si="7"/>
        <v>0</v>
      </c>
      <c r="AC37" s="32">
        <f t="shared" si="8"/>
        <v>0</v>
      </c>
      <c r="AD37" s="32">
        <f t="shared" si="9"/>
        <v>0</v>
      </c>
      <c r="AE37" s="32">
        <f t="shared" si="10"/>
        <v>0</v>
      </c>
      <c r="AF37" s="32">
        <f t="shared" si="11"/>
        <v>0</v>
      </c>
      <c r="AG37" s="32">
        <f t="shared" si="12"/>
        <v>0</v>
      </c>
      <c r="AH37" s="32">
        <f t="shared" si="12"/>
        <v>0</v>
      </c>
    </row>
    <row r="38" spans="1:34" ht="18" customHeight="1" x14ac:dyDescent="0.4">
      <c r="A38" s="156"/>
      <c r="B38" s="45"/>
      <c r="C38" s="45"/>
      <c r="D38" s="45"/>
      <c r="E38" s="45"/>
      <c r="F38" s="45"/>
      <c r="G38" s="45"/>
      <c r="H38" s="46"/>
      <c r="I38" s="37">
        <f>IF(AND(B38&lt;&gt;"",C38&lt;&gt;"",D38&lt;&gt;"",E38&lt;&gt;"",F38&lt;&gt;"",G38&lt;&gt;"",H38&lt;&gt;""),VLOOKUP(G38,通所介護費!$A$20:$B$24,2,0),0)</f>
        <v>0</v>
      </c>
      <c r="J38" s="37">
        <f t="shared" si="14"/>
        <v>0</v>
      </c>
      <c r="T38" s="30"/>
      <c r="U38" s="32">
        <f t="shared" si="0"/>
        <v>0</v>
      </c>
      <c r="V38" s="32">
        <f t="shared" si="1"/>
        <v>0</v>
      </c>
      <c r="W38" s="32">
        <f t="shared" si="2"/>
        <v>0</v>
      </c>
      <c r="X38" s="32">
        <f t="shared" si="3"/>
        <v>0</v>
      </c>
      <c r="Y38" s="32">
        <f t="shared" si="4"/>
        <v>0</v>
      </c>
      <c r="Z38" s="32">
        <f t="shared" si="5"/>
        <v>0</v>
      </c>
      <c r="AA38" s="32">
        <f t="shared" si="6"/>
        <v>0</v>
      </c>
      <c r="AB38" s="32">
        <f t="shared" si="7"/>
        <v>0</v>
      </c>
      <c r="AC38" s="32">
        <f t="shared" si="8"/>
        <v>0</v>
      </c>
      <c r="AD38" s="32">
        <f t="shared" si="9"/>
        <v>0</v>
      </c>
      <c r="AE38" s="32">
        <f t="shared" si="10"/>
        <v>0</v>
      </c>
      <c r="AF38" s="32">
        <f t="shared" si="11"/>
        <v>0</v>
      </c>
      <c r="AG38" s="32">
        <f t="shared" si="12"/>
        <v>0</v>
      </c>
      <c r="AH38" s="32">
        <f t="shared" si="12"/>
        <v>0</v>
      </c>
    </row>
    <row r="39" spans="1:34" ht="18" customHeight="1" x14ac:dyDescent="0.4">
      <c r="A39" s="156"/>
      <c r="B39" s="45"/>
      <c r="C39" s="45"/>
      <c r="D39" s="45"/>
      <c r="E39" s="45"/>
      <c r="F39" s="45"/>
      <c r="G39" s="45"/>
      <c r="H39" s="46"/>
      <c r="I39" s="37">
        <f>IF(AND(B39&lt;&gt;"",C39&lt;&gt;"",D39&lt;&gt;"",E39&lt;&gt;"",F39&lt;&gt;"",G39&lt;&gt;"",H39&lt;&gt;""),VLOOKUP(G39,通所介護費!$A$20:$B$24,2,0),0)</f>
        <v>0</v>
      </c>
      <c r="J39" s="37">
        <f t="shared" si="14"/>
        <v>0</v>
      </c>
      <c r="T39" s="30"/>
      <c r="U39" s="32">
        <f t="shared" si="0"/>
        <v>0</v>
      </c>
      <c r="V39" s="32">
        <f t="shared" si="1"/>
        <v>0</v>
      </c>
      <c r="W39" s="32">
        <f t="shared" si="2"/>
        <v>0</v>
      </c>
      <c r="X39" s="32">
        <f t="shared" si="3"/>
        <v>0</v>
      </c>
      <c r="Y39" s="32">
        <f t="shared" si="4"/>
        <v>0</v>
      </c>
      <c r="Z39" s="32">
        <f t="shared" si="5"/>
        <v>0</v>
      </c>
      <c r="AA39" s="32">
        <f t="shared" si="6"/>
        <v>0</v>
      </c>
      <c r="AB39" s="32">
        <f t="shared" si="7"/>
        <v>0</v>
      </c>
      <c r="AC39" s="32">
        <f t="shared" si="8"/>
        <v>0</v>
      </c>
      <c r="AD39" s="32">
        <f t="shared" si="9"/>
        <v>0</v>
      </c>
      <c r="AE39" s="32">
        <f t="shared" si="10"/>
        <v>0</v>
      </c>
      <c r="AF39" s="32">
        <f t="shared" si="11"/>
        <v>0</v>
      </c>
      <c r="AG39" s="32">
        <f t="shared" si="12"/>
        <v>0</v>
      </c>
      <c r="AH39" s="32">
        <f t="shared" si="12"/>
        <v>0</v>
      </c>
    </row>
    <row r="40" spans="1:34" ht="18" customHeight="1" x14ac:dyDescent="0.4">
      <c r="A40" s="157"/>
      <c r="B40" s="45"/>
      <c r="C40" s="45"/>
      <c r="D40" s="45"/>
      <c r="E40" s="45"/>
      <c r="F40" s="45"/>
      <c r="G40" s="45"/>
      <c r="H40" s="46"/>
      <c r="I40" s="37">
        <f>IF(AND(B40&lt;&gt;"",C40&lt;&gt;"",D40&lt;&gt;"",E40&lt;&gt;"",F40&lt;&gt;"",G40&lt;&gt;"",H40&lt;&gt;""),VLOOKUP(G40,通所介護費!$A$20:$B$24,2,0),0)</f>
        <v>0</v>
      </c>
      <c r="J40" s="37">
        <f t="shared" si="14"/>
        <v>0</v>
      </c>
      <c r="T40" s="30"/>
      <c r="U40" s="32">
        <f t="shared" si="0"/>
        <v>0</v>
      </c>
      <c r="V40" s="32">
        <f t="shared" si="1"/>
        <v>0</v>
      </c>
      <c r="W40" s="32">
        <f t="shared" si="2"/>
        <v>0</v>
      </c>
      <c r="X40" s="32">
        <f t="shared" si="3"/>
        <v>0</v>
      </c>
      <c r="Y40" s="32">
        <f t="shared" si="4"/>
        <v>0</v>
      </c>
      <c r="Z40" s="32">
        <f t="shared" si="5"/>
        <v>0</v>
      </c>
      <c r="AA40" s="32">
        <f t="shared" si="6"/>
        <v>0</v>
      </c>
      <c r="AB40" s="32">
        <f t="shared" si="7"/>
        <v>0</v>
      </c>
      <c r="AC40" s="32">
        <f t="shared" si="8"/>
        <v>0</v>
      </c>
      <c r="AD40" s="32">
        <f t="shared" si="9"/>
        <v>0</v>
      </c>
      <c r="AE40" s="32">
        <f t="shared" si="10"/>
        <v>0</v>
      </c>
      <c r="AF40" s="32">
        <f t="shared" si="11"/>
        <v>0</v>
      </c>
      <c r="AG40" s="32">
        <f t="shared" si="12"/>
        <v>0</v>
      </c>
      <c r="AH40" s="32">
        <f t="shared" si="12"/>
        <v>0</v>
      </c>
    </row>
    <row r="41" spans="1:34" ht="22.15" customHeight="1" x14ac:dyDescent="0.4">
      <c r="A41" s="101" t="s">
        <v>40</v>
      </c>
      <c r="B41" s="102"/>
      <c r="C41" s="102"/>
      <c r="D41" s="102"/>
      <c r="E41" s="102"/>
      <c r="F41" s="102"/>
      <c r="G41" s="103"/>
      <c r="H41" s="39">
        <f>SUMIF(H21:H40,"&lt;&gt;#N/A")</f>
        <v>0</v>
      </c>
      <c r="I41" s="39">
        <f>SUMIF(I21:I40,"&lt;&gt;#N/A")</f>
        <v>0</v>
      </c>
      <c r="J41" s="39">
        <f>SUMIF(J21:J40,"&lt;&gt;#N/A")</f>
        <v>0</v>
      </c>
      <c r="T41" s="30"/>
      <c r="U41" s="32">
        <f t="shared" si="0"/>
        <v>0</v>
      </c>
      <c r="V41" s="32">
        <f t="shared" si="1"/>
        <v>0</v>
      </c>
      <c r="W41" s="32">
        <f t="shared" si="2"/>
        <v>0</v>
      </c>
      <c r="X41" s="32">
        <f t="shared" si="3"/>
        <v>0</v>
      </c>
      <c r="Y41" s="32">
        <f t="shared" si="4"/>
        <v>0</v>
      </c>
      <c r="Z41" s="32">
        <f t="shared" si="5"/>
        <v>0</v>
      </c>
      <c r="AA41" s="32">
        <f t="shared" si="6"/>
        <v>0</v>
      </c>
      <c r="AB41" s="32">
        <f t="shared" si="7"/>
        <v>0</v>
      </c>
      <c r="AC41" s="32">
        <f t="shared" si="8"/>
        <v>0</v>
      </c>
      <c r="AD41" s="32">
        <f t="shared" si="9"/>
        <v>0</v>
      </c>
      <c r="AE41" s="32">
        <f t="shared" si="10"/>
        <v>0</v>
      </c>
      <c r="AF41" s="32">
        <f t="shared" si="11"/>
        <v>0</v>
      </c>
      <c r="AG41" s="32">
        <f t="shared" si="12"/>
        <v>0</v>
      </c>
      <c r="AH41" s="32">
        <f t="shared" si="12"/>
        <v>0</v>
      </c>
    </row>
    <row r="42" spans="1:34" ht="15" customHeight="1" x14ac:dyDescent="0.4">
      <c r="A42" s="24"/>
      <c r="B42" s="24"/>
      <c r="C42" s="24"/>
      <c r="D42" s="24"/>
      <c r="E42" s="24"/>
      <c r="F42" s="24"/>
      <c r="G42" s="44"/>
      <c r="H42" s="44"/>
      <c r="I42" s="44"/>
      <c r="T42" s="30"/>
      <c r="U42" s="32">
        <f t="shared" si="0"/>
        <v>0</v>
      </c>
      <c r="V42" s="32">
        <f t="shared" si="1"/>
        <v>0</v>
      </c>
      <c r="W42" s="32">
        <f t="shared" si="2"/>
        <v>0</v>
      </c>
      <c r="X42" s="32">
        <f t="shared" si="3"/>
        <v>0</v>
      </c>
      <c r="Y42" s="32">
        <f t="shared" si="4"/>
        <v>0</v>
      </c>
      <c r="Z42" s="32">
        <f t="shared" si="5"/>
        <v>0</v>
      </c>
      <c r="AA42" s="32">
        <f t="shared" si="6"/>
        <v>0</v>
      </c>
      <c r="AB42" s="32">
        <f t="shared" si="7"/>
        <v>0</v>
      </c>
      <c r="AC42" s="32">
        <f t="shared" si="8"/>
        <v>0</v>
      </c>
      <c r="AD42" s="32">
        <f t="shared" si="9"/>
        <v>0</v>
      </c>
      <c r="AE42" s="32">
        <f t="shared" si="10"/>
        <v>0</v>
      </c>
      <c r="AF42" s="32">
        <f t="shared" si="11"/>
        <v>0</v>
      </c>
      <c r="AG42" s="32">
        <f t="shared" si="12"/>
        <v>0</v>
      </c>
      <c r="AH42" s="32">
        <f t="shared" si="12"/>
        <v>0</v>
      </c>
    </row>
    <row r="43" spans="1:34" ht="22.15" customHeight="1" x14ac:dyDescent="0.4">
      <c r="A43" s="51" t="s">
        <v>89</v>
      </c>
      <c r="B43" s="24"/>
      <c r="C43" s="24"/>
      <c r="D43" s="24"/>
      <c r="E43" s="24"/>
      <c r="F43" s="24"/>
      <c r="G43" s="44"/>
      <c r="H43" s="44"/>
      <c r="I43" s="44"/>
      <c r="T43" s="30"/>
      <c r="U43" s="32">
        <f t="shared" si="0"/>
        <v>0</v>
      </c>
      <c r="V43" s="32">
        <f t="shared" si="1"/>
        <v>0</v>
      </c>
      <c r="W43" s="32">
        <f t="shared" si="2"/>
        <v>0</v>
      </c>
      <c r="X43" s="32">
        <f t="shared" si="3"/>
        <v>0</v>
      </c>
      <c r="Y43" s="32">
        <f t="shared" si="4"/>
        <v>0</v>
      </c>
      <c r="Z43" s="32">
        <f t="shared" si="5"/>
        <v>0</v>
      </c>
      <c r="AA43" s="32">
        <f t="shared" si="6"/>
        <v>0</v>
      </c>
      <c r="AB43" s="32">
        <f t="shared" si="7"/>
        <v>0</v>
      </c>
      <c r="AC43" s="32">
        <f t="shared" si="8"/>
        <v>0</v>
      </c>
      <c r="AD43" s="32">
        <f t="shared" si="9"/>
        <v>0</v>
      </c>
      <c r="AE43" s="32">
        <f t="shared" si="10"/>
        <v>0</v>
      </c>
      <c r="AF43" s="32">
        <f t="shared" si="11"/>
        <v>0</v>
      </c>
      <c r="AG43" s="32">
        <f t="shared" si="12"/>
        <v>0</v>
      </c>
      <c r="AH43" s="32">
        <f t="shared" si="12"/>
        <v>0</v>
      </c>
    </row>
    <row r="44" spans="1:34" ht="42.95" customHeight="1" x14ac:dyDescent="0.4">
      <c r="A44" s="158" t="s">
        <v>132</v>
      </c>
      <c r="B44" s="35" t="s">
        <v>49</v>
      </c>
      <c r="C44" s="35" t="s">
        <v>133</v>
      </c>
      <c r="D44" s="35" t="s">
        <v>34</v>
      </c>
      <c r="E44" s="36" t="s">
        <v>173</v>
      </c>
      <c r="F44" s="36" t="s">
        <v>174</v>
      </c>
      <c r="G44" s="35" t="s">
        <v>35</v>
      </c>
      <c r="H44" s="36" t="s">
        <v>134</v>
      </c>
      <c r="I44" s="36" t="s">
        <v>37</v>
      </c>
      <c r="J44" s="36" t="s">
        <v>120</v>
      </c>
      <c r="T44" s="30"/>
      <c r="U44" s="32">
        <f t="shared" si="0"/>
        <v>0</v>
      </c>
      <c r="V44" s="32">
        <f t="shared" si="1"/>
        <v>0</v>
      </c>
      <c r="W44" s="32">
        <f t="shared" si="2"/>
        <v>0</v>
      </c>
      <c r="X44" s="32">
        <f t="shared" si="3"/>
        <v>0</v>
      </c>
      <c r="Y44" s="32">
        <f t="shared" si="4"/>
        <v>0</v>
      </c>
      <c r="Z44" s="32">
        <f t="shared" si="5"/>
        <v>0</v>
      </c>
      <c r="AA44" s="32">
        <f t="shared" si="6"/>
        <v>0</v>
      </c>
      <c r="AB44" s="32">
        <f t="shared" si="7"/>
        <v>0</v>
      </c>
      <c r="AC44" s="32">
        <f t="shared" si="8"/>
        <v>0</v>
      </c>
      <c r="AD44" s="32">
        <f t="shared" si="9"/>
        <v>0</v>
      </c>
      <c r="AE44" s="32">
        <f t="shared" si="10"/>
        <v>0</v>
      </c>
      <c r="AF44" s="32">
        <f t="shared" si="11"/>
        <v>0</v>
      </c>
      <c r="AG44" s="32">
        <f t="shared" si="12"/>
        <v>0</v>
      </c>
      <c r="AH44" s="32">
        <f t="shared" si="12"/>
        <v>0</v>
      </c>
    </row>
    <row r="45" spans="1:34" ht="18" customHeight="1" x14ac:dyDescent="0.4">
      <c r="A45" s="159"/>
      <c r="B45" s="45"/>
      <c r="C45" s="45"/>
      <c r="D45" s="45"/>
      <c r="E45" s="45"/>
      <c r="F45" s="45"/>
      <c r="G45" s="45"/>
      <c r="H45" s="46"/>
      <c r="I45" s="37">
        <f>IF(AND(B45&lt;&gt;"",C45&lt;&gt;"",D45&lt;&gt;"",F45&lt;&gt;"",E45&lt;&gt;"",G45&lt;&gt;"",H45&lt;&gt;""),VLOOKUP(G45,通所介護費!$A$20:$B$24,2,0),0)</f>
        <v>0</v>
      </c>
      <c r="J45" s="37">
        <f>((I45*H45)*0.1*10)/2</f>
        <v>0</v>
      </c>
      <c r="T45" s="30"/>
      <c r="U45" s="32">
        <f t="shared" si="0"/>
        <v>0</v>
      </c>
      <c r="V45" s="32">
        <f t="shared" si="1"/>
        <v>0</v>
      </c>
      <c r="W45" s="32">
        <f t="shared" si="2"/>
        <v>0</v>
      </c>
      <c r="X45" s="32">
        <f t="shared" si="3"/>
        <v>0</v>
      </c>
      <c r="Y45" s="32">
        <f t="shared" si="4"/>
        <v>0</v>
      </c>
      <c r="Z45" s="32">
        <f t="shared" si="5"/>
        <v>0</v>
      </c>
      <c r="AA45" s="32">
        <f t="shared" si="6"/>
        <v>0</v>
      </c>
      <c r="AB45" s="32">
        <f t="shared" si="7"/>
        <v>0</v>
      </c>
      <c r="AC45" s="32">
        <f t="shared" si="8"/>
        <v>0</v>
      </c>
      <c r="AD45" s="32">
        <f t="shared" si="9"/>
        <v>0</v>
      </c>
      <c r="AE45" s="32">
        <f t="shared" si="10"/>
        <v>0</v>
      </c>
      <c r="AF45" s="32">
        <f t="shared" si="11"/>
        <v>0</v>
      </c>
      <c r="AG45" s="32">
        <f t="shared" si="12"/>
        <v>0</v>
      </c>
      <c r="AH45" s="32">
        <f t="shared" si="12"/>
        <v>0</v>
      </c>
    </row>
    <row r="46" spans="1:34" ht="18" customHeight="1" x14ac:dyDescent="0.4">
      <c r="A46" s="159"/>
      <c r="B46" s="45"/>
      <c r="C46" s="45"/>
      <c r="D46" s="45"/>
      <c r="E46" s="45"/>
      <c r="F46" s="45"/>
      <c r="G46" s="45"/>
      <c r="H46" s="46"/>
      <c r="I46" s="37">
        <f>IF(AND(B46&lt;&gt;"",C46&lt;&gt;"",D46&lt;&gt;"",F46&lt;&gt;"",E46&lt;&gt;"",G46&lt;&gt;"",H46&lt;&gt;""),VLOOKUP(G46,通所介護費!$A$20:$B$24,2,0),0)</f>
        <v>0</v>
      </c>
      <c r="J46" s="37">
        <f>((I46*H46)*0.1*10)/2</f>
        <v>0</v>
      </c>
      <c r="AG46" s="28">
        <f>SUM(AG3:AG45)</f>
        <v>0</v>
      </c>
      <c r="AH46" s="28">
        <f>SUM(AH3:AH45)</f>
        <v>0</v>
      </c>
    </row>
    <row r="47" spans="1:34" ht="18" customHeight="1" x14ac:dyDescent="0.4">
      <c r="A47" s="159"/>
      <c r="B47" s="45"/>
      <c r="C47" s="45"/>
      <c r="D47" s="45"/>
      <c r="E47" s="45"/>
      <c r="F47" s="45"/>
      <c r="G47" s="45"/>
      <c r="H47" s="46"/>
      <c r="I47" s="37">
        <f>IF(AND(B47&lt;&gt;"",C47&lt;&gt;"",D47&lt;&gt;"",F47&lt;&gt;"",E47&lt;&gt;"",G47&lt;&gt;"",H47&lt;&gt;""),VLOOKUP(G47,通所介護費!$A$20:$B$24,2,0),0)</f>
        <v>0</v>
      </c>
      <c r="J47" s="37">
        <f>((I47*H47)*0.1*10)/2</f>
        <v>0</v>
      </c>
    </row>
    <row r="48" spans="1:34" ht="18" customHeight="1" x14ac:dyDescent="0.4">
      <c r="A48" s="159"/>
      <c r="B48" s="45"/>
      <c r="C48" s="45"/>
      <c r="D48" s="45"/>
      <c r="E48" s="45"/>
      <c r="F48" s="45"/>
      <c r="G48" s="45"/>
      <c r="H48" s="46"/>
      <c r="I48" s="37">
        <f>IF(AND(B48&lt;&gt;"",C48&lt;&gt;"",D48&lt;&gt;"",F48&lt;&gt;"",E48&lt;&gt;"",G48&lt;&gt;"",H48&lt;&gt;""),VLOOKUP(G48,通所介護費!$A$20:$B$24,2,0),0)</f>
        <v>0</v>
      </c>
      <c r="J48" s="37">
        <f>((I48*H48)*0.1*10)/2</f>
        <v>0</v>
      </c>
    </row>
    <row r="49" spans="1:10" ht="18" customHeight="1" x14ac:dyDescent="0.4">
      <c r="A49" s="160"/>
      <c r="B49" s="45"/>
      <c r="C49" s="45"/>
      <c r="D49" s="45"/>
      <c r="E49" s="45"/>
      <c r="F49" s="45"/>
      <c r="G49" s="45"/>
      <c r="H49" s="46"/>
      <c r="I49" s="37">
        <f>IF(AND(B49&lt;&gt;"",C49&lt;&gt;"",D49&lt;&gt;"",F49&lt;&gt;"",E49&lt;&gt;"",G49&lt;&gt;"",H49&lt;&gt;""),VLOOKUP(G49,通所介護費!$A$20:$B$24,2,0),0)</f>
        <v>0</v>
      </c>
      <c r="J49" s="37">
        <f>((I49*H49)*0.1*10)/2</f>
        <v>0</v>
      </c>
    </row>
    <row r="50" spans="1:10" ht="22.15" customHeight="1" x14ac:dyDescent="0.4">
      <c r="A50" s="101" t="s">
        <v>40</v>
      </c>
      <c r="B50" s="102"/>
      <c r="C50" s="102"/>
      <c r="D50" s="102"/>
      <c r="E50" s="102"/>
      <c r="F50" s="102"/>
      <c r="G50" s="103"/>
      <c r="H50" s="32">
        <f>SUMIF(H45:H49,"&lt;&gt;#N/A")</f>
        <v>0</v>
      </c>
      <c r="I50" s="37">
        <f>SUMIF(I45:I49,"&lt;&gt;#N/A")</f>
        <v>0</v>
      </c>
      <c r="J50" s="37">
        <f t="shared" ref="J50" si="15">SUMIF(J45:J49,"&lt;&gt;#N/A")</f>
        <v>0</v>
      </c>
    </row>
    <row r="51" spans="1:10" ht="22.15" customHeight="1" x14ac:dyDescent="0.4"/>
    <row r="52" spans="1:10" ht="22.15" customHeight="1" x14ac:dyDescent="0.4">
      <c r="A52" s="34" t="s">
        <v>135</v>
      </c>
    </row>
    <row r="53" spans="1:10" ht="22.15" customHeight="1" x14ac:dyDescent="0.4">
      <c r="A53" s="50" t="s">
        <v>90</v>
      </c>
    </row>
    <row r="54" spans="1:10" ht="42.95" customHeight="1" x14ac:dyDescent="0.4">
      <c r="A54" s="155" t="s">
        <v>136</v>
      </c>
      <c r="B54" s="35" t="s">
        <v>49</v>
      </c>
      <c r="C54" s="35" t="s">
        <v>119</v>
      </c>
      <c r="D54" s="35" t="s">
        <v>34</v>
      </c>
      <c r="E54" s="36" t="s">
        <v>173</v>
      </c>
      <c r="F54" s="36" t="s">
        <v>174</v>
      </c>
      <c r="G54" s="35" t="s">
        <v>35</v>
      </c>
      <c r="H54" s="36" t="s">
        <v>51</v>
      </c>
      <c r="I54" s="36" t="s">
        <v>37</v>
      </c>
      <c r="J54" s="36" t="s">
        <v>120</v>
      </c>
    </row>
    <row r="55" spans="1:10" ht="18" customHeight="1" x14ac:dyDescent="0.4">
      <c r="A55" s="156"/>
      <c r="B55" s="45"/>
      <c r="C55" s="45"/>
      <c r="D55" s="45"/>
      <c r="E55" s="45"/>
      <c r="F55" s="45"/>
      <c r="G55" s="45"/>
      <c r="H55" s="46"/>
      <c r="I55" s="37">
        <f>IF(AND(B55&lt;&gt;"",C55&lt;&gt;"",D55&lt;&gt;"",E55&lt;&gt;"",F55&lt;&gt;"",G55&lt;&gt;"",H55&lt;&gt;""),VLOOKUP(G55,通所介護費!$A$27:$B$31,2,0),0)</f>
        <v>0</v>
      </c>
      <c r="J55" s="37">
        <f t="shared" ref="J55:J59" si="16">(I55*H55)*0.1*10</f>
        <v>0</v>
      </c>
    </row>
    <row r="56" spans="1:10" ht="18" customHeight="1" x14ac:dyDescent="0.4">
      <c r="A56" s="156"/>
      <c r="B56" s="45"/>
      <c r="C56" s="45"/>
      <c r="D56" s="45"/>
      <c r="E56" s="45"/>
      <c r="F56" s="45"/>
      <c r="G56" s="45"/>
      <c r="H56" s="46"/>
      <c r="I56" s="37">
        <f>IF(AND(B56&lt;&gt;"",C56&lt;&gt;"",D56&lt;&gt;"",E56&lt;&gt;"",F56&lt;&gt;"",G56&lt;&gt;"",H56&lt;&gt;""),VLOOKUP(G56,通所介護費!$A$27:$B$31,2,0),0)</f>
        <v>0</v>
      </c>
      <c r="J56" s="37">
        <f t="shared" si="16"/>
        <v>0</v>
      </c>
    </row>
    <row r="57" spans="1:10" ht="18" customHeight="1" x14ac:dyDescent="0.4">
      <c r="A57" s="156"/>
      <c r="B57" s="45"/>
      <c r="C57" s="45"/>
      <c r="D57" s="45"/>
      <c r="E57" s="45"/>
      <c r="F57" s="45"/>
      <c r="G57" s="45"/>
      <c r="H57" s="46"/>
      <c r="I57" s="37">
        <f>IF(AND(B57&lt;&gt;"",C57&lt;&gt;"",D57&lt;&gt;"",E57&lt;&gt;"",F57&lt;&gt;"",G57&lt;&gt;"",H57&lt;&gt;""),VLOOKUP(G57,通所介護費!$A$27:$B$31,2,0),0)</f>
        <v>0</v>
      </c>
      <c r="J57" s="37">
        <f t="shared" si="16"/>
        <v>0</v>
      </c>
    </row>
    <row r="58" spans="1:10" ht="18" customHeight="1" x14ac:dyDescent="0.4">
      <c r="A58" s="156"/>
      <c r="B58" s="45"/>
      <c r="C58" s="45"/>
      <c r="D58" s="45"/>
      <c r="E58" s="45"/>
      <c r="F58" s="45"/>
      <c r="G58" s="45"/>
      <c r="H58" s="46"/>
      <c r="I58" s="37">
        <f>IF(AND(B58&lt;&gt;"",C58&lt;&gt;"",D58&lt;&gt;"",E58&lt;&gt;"",F58&lt;&gt;"",G58&lt;&gt;"",H58&lt;&gt;""),VLOOKUP(G58,通所介護費!$A$27:$B$31,2,0),0)</f>
        <v>0</v>
      </c>
      <c r="J58" s="37">
        <f t="shared" si="16"/>
        <v>0</v>
      </c>
    </row>
    <row r="59" spans="1:10" ht="18" customHeight="1" x14ac:dyDescent="0.4">
      <c r="A59" s="156"/>
      <c r="B59" s="45"/>
      <c r="C59" s="45"/>
      <c r="D59" s="45"/>
      <c r="E59" s="45"/>
      <c r="F59" s="45"/>
      <c r="G59" s="45"/>
      <c r="H59" s="46"/>
      <c r="I59" s="37">
        <f>IF(AND(B59&lt;&gt;"",C59&lt;&gt;"",D59&lt;&gt;"",E59&lt;&gt;"",F59&lt;&gt;"",G59&lt;&gt;"",H59&lt;&gt;""),VLOOKUP(G59,通所介護費!$A$27:$B$31,2,0),0)</f>
        <v>0</v>
      </c>
      <c r="J59" s="37">
        <f t="shared" si="16"/>
        <v>0</v>
      </c>
    </row>
    <row r="60" spans="1:10" ht="18" customHeight="1" x14ac:dyDescent="0.4">
      <c r="A60" s="156"/>
      <c r="B60" s="45"/>
      <c r="C60" s="45"/>
      <c r="D60" s="45"/>
      <c r="E60" s="45"/>
      <c r="F60" s="45"/>
      <c r="G60" s="45"/>
      <c r="H60" s="46"/>
      <c r="I60" s="37">
        <f>IF(AND(B60&lt;&gt;"",C60&lt;&gt;"",D60&lt;&gt;"",E60&lt;&gt;"",F60&lt;&gt;"",G60&lt;&gt;"",H60&lt;&gt;""),VLOOKUP(G60,通所介護費!$A$27:$B$31,2,0),0)</f>
        <v>0</v>
      </c>
      <c r="J60" s="37">
        <f t="shared" ref="J60:J74" si="17">(I60*H60)*0.1*10</f>
        <v>0</v>
      </c>
    </row>
    <row r="61" spans="1:10" ht="18" customHeight="1" x14ac:dyDescent="0.4">
      <c r="A61" s="156"/>
      <c r="B61" s="45"/>
      <c r="C61" s="45"/>
      <c r="D61" s="45"/>
      <c r="E61" s="45"/>
      <c r="F61" s="45"/>
      <c r="G61" s="45"/>
      <c r="H61" s="46"/>
      <c r="I61" s="37">
        <f>IF(AND(B61&lt;&gt;"",C61&lt;&gt;"",D61&lt;&gt;"",E61&lt;&gt;"",F61&lt;&gt;"",G61&lt;&gt;"",H61&lt;&gt;""),VLOOKUP(G61,通所介護費!$A$27:$B$31,2,0),0)</f>
        <v>0</v>
      </c>
      <c r="J61" s="37">
        <f t="shared" si="17"/>
        <v>0</v>
      </c>
    </row>
    <row r="62" spans="1:10" ht="18" customHeight="1" x14ac:dyDescent="0.4">
      <c r="A62" s="156"/>
      <c r="B62" s="45"/>
      <c r="C62" s="45"/>
      <c r="D62" s="45"/>
      <c r="E62" s="45"/>
      <c r="F62" s="45"/>
      <c r="G62" s="45"/>
      <c r="H62" s="46"/>
      <c r="I62" s="37">
        <f>IF(AND(B62&lt;&gt;"",C62&lt;&gt;"",D62&lt;&gt;"",E62&lt;&gt;"",F62&lt;&gt;"",G62&lt;&gt;"",H62&lt;&gt;""),VLOOKUP(G62,通所介護費!$A$27:$B$31,2,0),0)</f>
        <v>0</v>
      </c>
      <c r="J62" s="37">
        <f t="shared" si="17"/>
        <v>0</v>
      </c>
    </row>
    <row r="63" spans="1:10" ht="18" customHeight="1" x14ac:dyDescent="0.4">
      <c r="A63" s="156"/>
      <c r="B63" s="45"/>
      <c r="C63" s="45"/>
      <c r="D63" s="45"/>
      <c r="E63" s="45"/>
      <c r="F63" s="45"/>
      <c r="G63" s="45"/>
      <c r="H63" s="46"/>
      <c r="I63" s="37">
        <f>IF(AND(B63&lt;&gt;"",C63&lt;&gt;"",D63&lt;&gt;"",E63&lt;&gt;"",F63&lt;&gt;"",G63&lt;&gt;"",H63&lt;&gt;""),VLOOKUP(G63,通所介護費!$A$27:$B$31,2,0),0)</f>
        <v>0</v>
      </c>
      <c r="J63" s="37">
        <f t="shared" si="17"/>
        <v>0</v>
      </c>
    </row>
    <row r="64" spans="1:10" ht="18" customHeight="1" x14ac:dyDescent="0.4">
      <c r="A64" s="156"/>
      <c r="B64" s="45"/>
      <c r="C64" s="45"/>
      <c r="D64" s="45"/>
      <c r="E64" s="45"/>
      <c r="F64" s="45"/>
      <c r="G64" s="45"/>
      <c r="H64" s="46"/>
      <c r="I64" s="37">
        <f>IF(AND(B64&lt;&gt;"",C64&lt;&gt;"",D64&lt;&gt;"",E64&lt;&gt;"",F64&lt;&gt;"",G64&lt;&gt;"",H64&lt;&gt;""),VLOOKUP(G64,通所介護費!$A$27:$B$31,2,0),0)</f>
        <v>0</v>
      </c>
      <c r="J64" s="37">
        <f t="shared" si="17"/>
        <v>0</v>
      </c>
    </row>
    <row r="65" spans="1:10" ht="18" customHeight="1" x14ac:dyDescent="0.4">
      <c r="A65" s="156"/>
      <c r="B65" s="45"/>
      <c r="C65" s="45"/>
      <c r="D65" s="45"/>
      <c r="E65" s="45"/>
      <c r="F65" s="45"/>
      <c r="G65" s="45"/>
      <c r="H65" s="46"/>
      <c r="I65" s="37">
        <f>IF(AND(B65&lt;&gt;"",C65&lt;&gt;"",D65&lt;&gt;"",E65&lt;&gt;"",F65&lt;&gt;"",G65&lt;&gt;"",H65&lt;&gt;""),VLOOKUP(G65,通所介護費!$A$27:$B$31,2,0),0)</f>
        <v>0</v>
      </c>
      <c r="J65" s="37">
        <f t="shared" si="17"/>
        <v>0</v>
      </c>
    </row>
    <row r="66" spans="1:10" ht="18" customHeight="1" x14ac:dyDescent="0.4">
      <c r="A66" s="156"/>
      <c r="B66" s="45"/>
      <c r="C66" s="45"/>
      <c r="D66" s="45"/>
      <c r="E66" s="45"/>
      <c r="F66" s="45"/>
      <c r="G66" s="45"/>
      <c r="H66" s="46"/>
      <c r="I66" s="37">
        <f>IF(AND(B66&lt;&gt;"",C66&lt;&gt;"",D66&lt;&gt;"",E66&lt;&gt;"",F66&lt;&gt;"",G66&lt;&gt;"",H66&lt;&gt;""),VLOOKUP(G66,通所介護費!$A$27:$B$31,2,0),0)</f>
        <v>0</v>
      </c>
      <c r="J66" s="37">
        <f t="shared" si="17"/>
        <v>0</v>
      </c>
    </row>
    <row r="67" spans="1:10" ht="18" customHeight="1" x14ac:dyDescent="0.4">
      <c r="A67" s="156"/>
      <c r="B67" s="45"/>
      <c r="C67" s="45"/>
      <c r="D67" s="45"/>
      <c r="E67" s="45"/>
      <c r="F67" s="45"/>
      <c r="G67" s="45"/>
      <c r="H67" s="46"/>
      <c r="I67" s="37">
        <f>IF(AND(B67&lt;&gt;"",C67&lt;&gt;"",D67&lt;&gt;"",E67&lt;&gt;"",F67&lt;&gt;"",G67&lt;&gt;"",H67&lt;&gt;""),VLOOKUP(G67,通所介護費!$A$27:$B$31,2,0),0)</f>
        <v>0</v>
      </c>
      <c r="J67" s="37">
        <f t="shared" si="17"/>
        <v>0</v>
      </c>
    </row>
    <row r="68" spans="1:10" ht="18" customHeight="1" x14ac:dyDescent="0.4">
      <c r="A68" s="156"/>
      <c r="B68" s="45"/>
      <c r="C68" s="45"/>
      <c r="D68" s="45"/>
      <c r="E68" s="45"/>
      <c r="F68" s="45"/>
      <c r="G68" s="45"/>
      <c r="H68" s="46"/>
      <c r="I68" s="37">
        <f>IF(AND(B68&lt;&gt;"",C68&lt;&gt;"",D68&lt;&gt;"",E68&lt;&gt;"",F68&lt;&gt;"",G68&lt;&gt;"",H68&lt;&gt;""),VLOOKUP(G68,通所介護費!$A$27:$B$31,2,0),0)</f>
        <v>0</v>
      </c>
      <c r="J68" s="37">
        <f t="shared" si="17"/>
        <v>0</v>
      </c>
    </row>
    <row r="69" spans="1:10" ht="18" customHeight="1" x14ac:dyDescent="0.4">
      <c r="A69" s="156"/>
      <c r="B69" s="45"/>
      <c r="C69" s="45"/>
      <c r="D69" s="45"/>
      <c r="E69" s="45"/>
      <c r="F69" s="45"/>
      <c r="G69" s="45"/>
      <c r="H69" s="46"/>
      <c r="I69" s="37">
        <f>IF(AND(B69&lt;&gt;"",C69&lt;&gt;"",D69&lt;&gt;"",E69&lt;&gt;"",F69&lt;&gt;"",G69&lt;&gt;"",H69&lt;&gt;""),VLOOKUP(G69,通所介護費!$A$27:$B$31,2,0),0)</f>
        <v>0</v>
      </c>
      <c r="J69" s="37">
        <f t="shared" si="17"/>
        <v>0</v>
      </c>
    </row>
    <row r="70" spans="1:10" ht="18" customHeight="1" x14ac:dyDescent="0.4">
      <c r="A70" s="156"/>
      <c r="B70" s="45"/>
      <c r="C70" s="45"/>
      <c r="D70" s="45"/>
      <c r="E70" s="45"/>
      <c r="F70" s="45"/>
      <c r="G70" s="45"/>
      <c r="H70" s="46"/>
      <c r="I70" s="37">
        <f>IF(AND(B70&lt;&gt;"",C70&lt;&gt;"",D70&lt;&gt;"",E70&lt;&gt;"",F70&lt;&gt;"",G70&lt;&gt;"",H70&lt;&gt;""),VLOOKUP(G70,通所介護費!$A$27:$B$31,2,0),0)</f>
        <v>0</v>
      </c>
      <c r="J70" s="37">
        <f t="shared" si="17"/>
        <v>0</v>
      </c>
    </row>
    <row r="71" spans="1:10" ht="18" customHeight="1" x14ac:dyDescent="0.4">
      <c r="A71" s="156"/>
      <c r="B71" s="45"/>
      <c r="C71" s="45"/>
      <c r="D71" s="45"/>
      <c r="E71" s="45"/>
      <c r="F71" s="45"/>
      <c r="G71" s="45"/>
      <c r="H71" s="46"/>
      <c r="I71" s="37">
        <f>IF(AND(B71&lt;&gt;"",C71&lt;&gt;"",D71&lt;&gt;"",E71&lt;&gt;"",F71&lt;&gt;"",G71&lt;&gt;"",H71&lt;&gt;""),VLOOKUP(G71,通所介護費!$A$27:$B$31,2,0),0)</f>
        <v>0</v>
      </c>
      <c r="J71" s="37">
        <f t="shared" si="17"/>
        <v>0</v>
      </c>
    </row>
    <row r="72" spans="1:10" ht="18" customHeight="1" x14ac:dyDescent="0.4">
      <c r="A72" s="156"/>
      <c r="B72" s="45"/>
      <c r="C72" s="45"/>
      <c r="D72" s="45"/>
      <c r="E72" s="45"/>
      <c r="F72" s="45"/>
      <c r="G72" s="45"/>
      <c r="H72" s="46"/>
      <c r="I72" s="37">
        <f>IF(AND(B72&lt;&gt;"",C72&lt;&gt;"",D72&lt;&gt;"",E72&lt;&gt;"",F72&lt;&gt;"",G72&lt;&gt;"",H72&lt;&gt;""),VLOOKUP(G72,通所介護費!$A$27:$B$31,2,0),0)</f>
        <v>0</v>
      </c>
      <c r="J72" s="37">
        <f t="shared" si="17"/>
        <v>0</v>
      </c>
    </row>
    <row r="73" spans="1:10" ht="18" customHeight="1" x14ac:dyDescent="0.4">
      <c r="A73" s="156"/>
      <c r="B73" s="45"/>
      <c r="C73" s="45"/>
      <c r="D73" s="45"/>
      <c r="E73" s="45"/>
      <c r="F73" s="45"/>
      <c r="G73" s="45"/>
      <c r="H73" s="46"/>
      <c r="I73" s="37">
        <f>IF(AND(B73&lt;&gt;"",C73&lt;&gt;"",D73&lt;&gt;"",E73&lt;&gt;"",F73&lt;&gt;"",G73&lt;&gt;"",H73&lt;&gt;""),VLOOKUP(G73,通所介護費!$A$27:$B$31,2,0),0)</f>
        <v>0</v>
      </c>
      <c r="J73" s="37">
        <f t="shared" si="17"/>
        <v>0</v>
      </c>
    </row>
    <row r="74" spans="1:10" ht="18" customHeight="1" x14ac:dyDescent="0.4">
      <c r="A74" s="157"/>
      <c r="B74" s="45"/>
      <c r="C74" s="45"/>
      <c r="D74" s="45"/>
      <c r="E74" s="45"/>
      <c r="F74" s="45"/>
      <c r="G74" s="45"/>
      <c r="H74" s="46"/>
      <c r="I74" s="37">
        <f>IF(AND(B74&lt;&gt;"",C74&lt;&gt;"",D74&lt;&gt;"",E74&lt;&gt;"",F74&lt;&gt;"",G74&lt;&gt;"",H74&lt;&gt;""),VLOOKUP(G74,通所介護費!$A$27:$B$31,2,0),0)</f>
        <v>0</v>
      </c>
      <c r="J74" s="37">
        <f t="shared" si="17"/>
        <v>0</v>
      </c>
    </row>
    <row r="75" spans="1:10" ht="22.15" customHeight="1" x14ac:dyDescent="0.4">
      <c r="A75" s="101" t="s">
        <v>40</v>
      </c>
      <c r="B75" s="102"/>
      <c r="C75" s="102"/>
      <c r="D75" s="102"/>
      <c r="E75" s="102"/>
      <c r="F75" s="102"/>
      <c r="G75" s="103"/>
      <c r="H75" s="39">
        <f>SUMIF(H55:H74,"&lt;&gt;#N/A")</f>
        <v>0</v>
      </c>
      <c r="I75" s="39">
        <f>SUMIF(I55:I74,"&lt;&gt;#N/A")</f>
        <v>0</v>
      </c>
      <c r="J75" s="39">
        <f>SUMIF(J55:J74,"&lt;&gt;#N/A")</f>
        <v>0</v>
      </c>
    </row>
    <row r="76" spans="1:10" ht="15" customHeight="1" x14ac:dyDescent="0.4">
      <c r="A76" s="24"/>
      <c r="B76" s="24"/>
      <c r="C76" s="24"/>
      <c r="D76" s="24"/>
      <c r="E76" s="24"/>
      <c r="F76" s="24"/>
      <c r="G76" s="44"/>
      <c r="H76" s="44"/>
      <c r="I76" s="44"/>
    </row>
    <row r="77" spans="1:10" ht="22.15" customHeight="1" x14ac:dyDescent="0.4">
      <c r="A77" s="51" t="s">
        <v>89</v>
      </c>
      <c r="B77" s="24"/>
      <c r="C77" s="24"/>
      <c r="D77" s="24"/>
      <c r="E77" s="24"/>
      <c r="F77" s="24"/>
      <c r="G77" s="44"/>
      <c r="H77" s="44"/>
      <c r="I77" s="44"/>
    </row>
    <row r="78" spans="1:10" ht="42.95" customHeight="1" x14ac:dyDescent="0.4">
      <c r="A78" s="158" t="s">
        <v>137</v>
      </c>
      <c r="B78" s="35" t="s">
        <v>49</v>
      </c>
      <c r="C78" s="35" t="s">
        <v>119</v>
      </c>
      <c r="D78" s="35" t="s">
        <v>34</v>
      </c>
      <c r="E78" s="36" t="s">
        <v>173</v>
      </c>
      <c r="F78" s="36" t="s">
        <v>174</v>
      </c>
      <c r="G78" s="35" t="s">
        <v>35</v>
      </c>
      <c r="H78" s="36" t="s">
        <v>134</v>
      </c>
      <c r="I78" s="36" t="s">
        <v>37</v>
      </c>
      <c r="J78" s="36" t="s">
        <v>120</v>
      </c>
    </row>
    <row r="79" spans="1:10" ht="18" customHeight="1" x14ac:dyDescent="0.4">
      <c r="A79" s="159"/>
      <c r="B79" s="45"/>
      <c r="C79" s="45"/>
      <c r="D79" s="45"/>
      <c r="E79" s="45"/>
      <c r="F79" s="45"/>
      <c r="G79" s="45"/>
      <c r="H79" s="46"/>
      <c r="I79" s="37">
        <f>IF(AND(B79&lt;&gt;"",C79&lt;&gt;"",D79&lt;&gt;"",E79&lt;&gt;"",F79&lt;&gt;"",G79&lt;&gt;"",H79&lt;&gt;""),VLOOKUP(G79,通所介護費!$A$27:$B$31,2,0),0)</f>
        <v>0</v>
      </c>
      <c r="J79" s="37">
        <f>((I79*H79)*0.1*10)/2</f>
        <v>0</v>
      </c>
    </row>
    <row r="80" spans="1:10" ht="18" customHeight="1" x14ac:dyDescent="0.4">
      <c r="A80" s="159"/>
      <c r="B80" s="45"/>
      <c r="C80" s="45"/>
      <c r="D80" s="45"/>
      <c r="E80" s="45"/>
      <c r="F80" s="45"/>
      <c r="G80" s="45"/>
      <c r="H80" s="46"/>
      <c r="I80" s="37">
        <f>IF(AND(B80&lt;&gt;"",C80&lt;&gt;"",D80&lt;&gt;"",E80&lt;&gt;"",F80&lt;&gt;"",G80&lt;&gt;"",H80&lt;&gt;""),VLOOKUP(G80,通所介護費!$A$27:$B$31,2,0),0)</f>
        <v>0</v>
      </c>
      <c r="J80" s="37">
        <f>((I80*H80)*0.1*10)/2</f>
        <v>0</v>
      </c>
    </row>
    <row r="81" spans="1:10" ht="18" customHeight="1" x14ac:dyDescent="0.4">
      <c r="A81" s="159"/>
      <c r="B81" s="45"/>
      <c r="C81" s="45"/>
      <c r="D81" s="45"/>
      <c r="E81" s="45"/>
      <c r="F81" s="45"/>
      <c r="G81" s="45"/>
      <c r="H81" s="46"/>
      <c r="I81" s="37">
        <f>IF(AND(B81&lt;&gt;"",C81&lt;&gt;"",D81&lt;&gt;"",E81&lt;&gt;"",F81&lt;&gt;"",G81&lt;&gt;"",H81&lt;&gt;""),VLOOKUP(G81,通所介護費!$A$27:$B$31,2,0),0)</f>
        <v>0</v>
      </c>
      <c r="J81" s="37">
        <f>((I81*H81)*0.1*10)/2</f>
        <v>0</v>
      </c>
    </row>
    <row r="82" spans="1:10" ht="18" customHeight="1" x14ac:dyDescent="0.4">
      <c r="A82" s="159"/>
      <c r="B82" s="45"/>
      <c r="C82" s="45"/>
      <c r="D82" s="45"/>
      <c r="E82" s="45"/>
      <c r="F82" s="45"/>
      <c r="G82" s="45"/>
      <c r="H82" s="46"/>
      <c r="I82" s="37">
        <f>IF(AND(B82&lt;&gt;"",C82&lt;&gt;"",D82&lt;&gt;"",E82&lt;&gt;"",F82&lt;&gt;"",G82&lt;&gt;"",H82&lt;&gt;""),VLOOKUP(G82,通所介護費!$A$27:$B$31,2,0),0)</f>
        <v>0</v>
      </c>
      <c r="J82" s="37">
        <f>((I82*H82)*0.1*10)/2</f>
        <v>0</v>
      </c>
    </row>
    <row r="83" spans="1:10" ht="18" customHeight="1" x14ac:dyDescent="0.4">
      <c r="A83" s="160"/>
      <c r="B83" s="45"/>
      <c r="C83" s="45"/>
      <c r="D83" s="45"/>
      <c r="E83" s="45"/>
      <c r="F83" s="45"/>
      <c r="G83" s="45"/>
      <c r="H83" s="46"/>
      <c r="I83" s="37">
        <f>IF(AND(B83&lt;&gt;"",C83&lt;&gt;"",D83&lt;&gt;"",E83&lt;&gt;"",F83&lt;&gt;"",G83&lt;&gt;"",H83&lt;&gt;""),VLOOKUP(G83,通所介護費!$A$27:$B$31,2,0),0)</f>
        <v>0</v>
      </c>
      <c r="J83" s="37">
        <f>((I83*H83)*0.1*10)/2</f>
        <v>0</v>
      </c>
    </row>
    <row r="84" spans="1:10" ht="22.15" customHeight="1" x14ac:dyDescent="0.4">
      <c r="A84" s="101" t="s">
        <v>40</v>
      </c>
      <c r="B84" s="102"/>
      <c r="C84" s="102"/>
      <c r="D84" s="102"/>
      <c r="E84" s="102"/>
      <c r="F84" s="102"/>
      <c r="G84" s="103"/>
      <c r="H84" s="39">
        <f>SUMIF(H79:H83,"&lt;&gt;#N/A")</f>
        <v>0</v>
      </c>
      <c r="I84" s="39">
        <f>SUMIF(I79:I83,"&lt;&gt;#N/A")</f>
        <v>0</v>
      </c>
      <c r="J84" s="39">
        <f>SUMIF(J79:J83,"&lt;&gt;#N/A")</f>
        <v>0</v>
      </c>
    </row>
    <row r="85" spans="1:10" ht="22.15" customHeight="1" x14ac:dyDescent="0.4"/>
    <row r="86" spans="1:10" ht="22.15" customHeight="1" x14ac:dyDescent="0.4">
      <c r="A86" s="34" t="s">
        <v>138</v>
      </c>
    </row>
    <row r="87" spans="1:10" ht="22.15" customHeight="1" x14ac:dyDescent="0.4">
      <c r="A87" s="50" t="s">
        <v>90</v>
      </c>
    </row>
    <row r="88" spans="1:10" ht="42.95" customHeight="1" x14ac:dyDescent="0.4">
      <c r="A88" s="155" t="s">
        <v>139</v>
      </c>
      <c r="B88" s="35" t="s">
        <v>49</v>
      </c>
      <c r="C88" s="35" t="s">
        <v>119</v>
      </c>
      <c r="D88" s="35" t="s">
        <v>34</v>
      </c>
      <c r="E88" s="36" t="s">
        <v>173</v>
      </c>
      <c r="F88" s="36" t="s">
        <v>174</v>
      </c>
      <c r="G88" s="35" t="s">
        <v>35</v>
      </c>
      <c r="H88" s="36" t="s">
        <v>51</v>
      </c>
      <c r="I88" s="36" t="s">
        <v>37</v>
      </c>
      <c r="J88" s="36" t="s">
        <v>120</v>
      </c>
    </row>
    <row r="89" spans="1:10" ht="18" customHeight="1" x14ac:dyDescent="0.4">
      <c r="A89" s="156"/>
      <c r="B89" s="45"/>
      <c r="C89" s="45"/>
      <c r="D89" s="45"/>
      <c r="E89" s="45"/>
      <c r="F89" s="45"/>
      <c r="G89" s="45"/>
      <c r="H89" s="46"/>
      <c r="I89" s="37">
        <f>IF(AND(B89&lt;&gt;"",C89&lt;&gt;"",D89&lt;&gt;"",E89&lt;&gt;"",F89&lt;&gt;"",G89&lt;&gt;"",H89&lt;&gt;""),VLOOKUP(G89,通所介護費!$A$34:$B$38,2,0),0)</f>
        <v>0</v>
      </c>
      <c r="J89" s="37">
        <f t="shared" ref="J89:J93" si="18">(I89*H89)*0.1*10</f>
        <v>0</v>
      </c>
    </row>
    <row r="90" spans="1:10" ht="18" customHeight="1" x14ac:dyDescent="0.4">
      <c r="A90" s="156"/>
      <c r="B90" s="45"/>
      <c r="C90" s="45"/>
      <c r="D90" s="45"/>
      <c r="E90" s="45"/>
      <c r="F90" s="45"/>
      <c r="G90" s="45"/>
      <c r="H90" s="46"/>
      <c r="I90" s="37">
        <f>IF(AND(B90&lt;&gt;"",C90&lt;&gt;"",D90&lt;&gt;"",E90&lt;&gt;"",F90&lt;&gt;"",G90&lt;&gt;"",H90&lt;&gt;""),VLOOKUP(G90,通所介護費!$A$34:$B$38,2,0),0)</f>
        <v>0</v>
      </c>
      <c r="J90" s="37">
        <f t="shared" si="18"/>
        <v>0</v>
      </c>
    </row>
    <row r="91" spans="1:10" ht="18" customHeight="1" x14ac:dyDescent="0.4">
      <c r="A91" s="156"/>
      <c r="B91" s="45"/>
      <c r="C91" s="45"/>
      <c r="D91" s="45"/>
      <c r="E91" s="45"/>
      <c r="F91" s="45"/>
      <c r="G91" s="45"/>
      <c r="H91" s="46"/>
      <c r="I91" s="37">
        <f>IF(AND(B91&lt;&gt;"",C91&lt;&gt;"",D91&lt;&gt;"",E91&lt;&gt;"",F91&lt;&gt;"",G91&lt;&gt;"",H91&lt;&gt;""),VLOOKUP(G91,通所介護費!$A$34:$B$38,2,0),0)</f>
        <v>0</v>
      </c>
      <c r="J91" s="37">
        <f t="shared" si="18"/>
        <v>0</v>
      </c>
    </row>
    <row r="92" spans="1:10" ht="18" customHeight="1" x14ac:dyDescent="0.4">
      <c r="A92" s="156"/>
      <c r="B92" s="45"/>
      <c r="C92" s="45"/>
      <c r="D92" s="45"/>
      <c r="E92" s="45"/>
      <c r="F92" s="45"/>
      <c r="G92" s="45"/>
      <c r="H92" s="46"/>
      <c r="I92" s="37">
        <f>IF(AND(B92&lt;&gt;"",C92&lt;&gt;"",D92&lt;&gt;"",E92&lt;&gt;"",F92&lt;&gt;"",G92&lt;&gt;"",H92&lt;&gt;""),VLOOKUP(G92,通所介護費!$A$34:$B$38,2,0),0)</f>
        <v>0</v>
      </c>
      <c r="J92" s="37">
        <f t="shared" si="18"/>
        <v>0</v>
      </c>
    </row>
    <row r="93" spans="1:10" ht="18" customHeight="1" x14ac:dyDescent="0.4">
      <c r="A93" s="156"/>
      <c r="B93" s="45"/>
      <c r="C93" s="45"/>
      <c r="D93" s="45"/>
      <c r="E93" s="45"/>
      <c r="F93" s="45"/>
      <c r="G93" s="45"/>
      <c r="H93" s="46"/>
      <c r="I93" s="37">
        <f>IF(AND(B93&lt;&gt;"",C93&lt;&gt;"",D93&lt;&gt;"",E93&lt;&gt;"",F93&lt;&gt;"",G93&lt;&gt;"",H93&lt;&gt;""),VLOOKUP(G93,通所介護費!$A$34:$B$38,2,0),0)</f>
        <v>0</v>
      </c>
      <c r="J93" s="37">
        <f t="shared" si="18"/>
        <v>0</v>
      </c>
    </row>
    <row r="94" spans="1:10" ht="18" customHeight="1" x14ac:dyDescent="0.4">
      <c r="A94" s="156"/>
      <c r="B94" s="45"/>
      <c r="C94" s="45"/>
      <c r="D94" s="45"/>
      <c r="E94" s="45"/>
      <c r="F94" s="45"/>
      <c r="G94" s="45"/>
      <c r="H94" s="46"/>
      <c r="I94" s="37">
        <f>IF(AND(B94&lt;&gt;"",C94&lt;&gt;"",D94&lt;&gt;"",E94&lt;&gt;"",F94&lt;&gt;"",G94&lt;&gt;"",H94&lt;&gt;""),VLOOKUP(G94,通所介護費!$A$34:$B$38,2,0),0)</f>
        <v>0</v>
      </c>
      <c r="J94" s="37">
        <f t="shared" ref="J94:J108" si="19">(I94*H94)*0.1*10</f>
        <v>0</v>
      </c>
    </row>
    <row r="95" spans="1:10" ht="18" customHeight="1" x14ac:dyDescent="0.4">
      <c r="A95" s="156"/>
      <c r="B95" s="45"/>
      <c r="C95" s="45"/>
      <c r="D95" s="45"/>
      <c r="E95" s="45"/>
      <c r="F95" s="45"/>
      <c r="G95" s="45"/>
      <c r="H95" s="46"/>
      <c r="I95" s="37">
        <f>IF(AND(B95&lt;&gt;"",C95&lt;&gt;"",D95&lt;&gt;"",E95&lt;&gt;"",F95&lt;&gt;"",G95&lt;&gt;"",H95&lt;&gt;""),VLOOKUP(G95,通所介護費!$A$34:$B$38,2,0),0)</f>
        <v>0</v>
      </c>
      <c r="J95" s="37">
        <f t="shared" si="19"/>
        <v>0</v>
      </c>
    </row>
    <row r="96" spans="1:10" ht="18" customHeight="1" x14ac:dyDescent="0.4">
      <c r="A96" s="156"/>
      <c r="B96" s="45"/>
      <c r="C96" s="45"/>
      <c r="D96" s="45"/>
      <c r="E96" s="45"/>
      <c r="F96" s="45"/>
      <c r="G96" s="45"/>
      <c r="H96" s="46"/>
      <c r="I96" s="37">
        <f>IF(AND(B96&lt;&gt;"",C96&lt;&gt;"",D96&lt;&gt;"",E96&lt;&gt;"",F96&lt;&gt;"",G96&lt;&gt;"",H96&lt;&gt;""),VLOOKUP(G96,通所介護費!$A$34:$B$38,2,0),0)</f>
        <v>0</v>
      </c>
      <c r="J96" s="37">
        <f t="shared" si="19"/>
        <v>0</v>
      </c>
    </row>
    <row r="97" spans="1:10" ht="18" customHeight="1" x14ac:dyDescent="0.4">
      <c r="A97" s="156"/>
      <c r="B97" s="45"/>
      <c r="C97" s="45"/>
      <c r="D97" s="45"/>
      <c r="E97" s="45"/>
      <c r="F97" s="45"/>
      <c r="G97" s="45"/>
      <c r="H97" s="46"/>
      <c r="I97" s="37">
        <f>IF(AND(B97&lt;&gt;"",C97&lt;&gt;"",D97&lt;&gt;"",E97&lt;&gt;"",F97&lt;&gt;"",G97&lt;&gt;"",H97&lt;&gt;""),VLOOKUP(G97,通所介護費!$A$34:$B$38,2,0),0)</f>
        <v>0</v>
      </c>
      <c r="J97" s="37">
        <f t="shared" si="19"/>
        <v>0</v>
      </c>
    </row>
    <row r="98" spans="1:10" ht="18" customHeight="1" x14ac:dyDescent="0.4">
      <c r="A98" s="156"/>
      <c r="B98" s="45"/>
      <c r="C98" s="45"/>
      <c r="D98" s="45"/>
      <c r="E98" s="45"/>
      <c r="F98" s="45"/>
      <c r="G98" s="45"/>
      <c r="H98" s="46"/>
      <c r="I98" s="37">
        <f>IF(AND(B98&lt;&gt;"",C98&lt;&gt;"",D98&lt;&gt;"",E98&lt;&gt;"",F98&lt;&gt;"",G98&lt;&gt;"",H98&lt;&gt;""),VLOOKUP(G98,通所介護費!$A$34:$B$38,2,0),0)</f>
        <v>0</v>
      </c>
      <c r="J98" s="37">
        <f t="shared" si="19"/>
        <v>0</v>
      </c>
    </row>
    <row r="99" spans="1:10" ht="18" customHeight="1" x14ac:dyDescent="0.4">
      <c r="A99" s="156"/>
      <c r="B99" s="45"/>
      <c r="C99" s="45"/>
      <c r="D99" s="45"/>
      <c r="E99" s="45"/>
      <c r="F99" s="45"/>
      <c r="G99" s="45"/>
      <c r="H99" s="46"/>
      <c r="I99" s="37">
        <f>IF(AND(B99&lt;&gt;"",C99&lt;&gt;"",D99&lt;&gt;"",E99&lt;&gt;"",F99&lt;&gt;"",G99&lt;&gt;"",H99&lt;&gt;""),VLOOKUP(G99,通所介護費!$A$34:$B$38,2,0),0)</f>
        <v>0</v>
      </c>
      <c r="J99" s="37">
        <f t="shared" si="19"/>
        <v>0</v>
      </c>
    </row>
    <row r="100" spans="1:10" ht="18" customHeight="1" x14ac:dyDescent="0.4">
      <c r="A100" s="156"/>
      <c r="B100" s="45"/>
      <c r="C100" s="45"/>
      <c r="D100" s="45"/>
      <c r="E100" s="45"/>
      <c r="F100" s="45"/>
      <c r="G100" s="45"/>
      <c r="H100" s="46"/>
      <c r="I100" s="37">
        <f>IF(AND(B100&lt;&gt;"",C100&lt;&gt;"",D100&lt;&gt;"",E100&lt;&gt;"",F100&lt;&gt;"",G100&lt;&gt;"",H100&lt;&gt;""),VLOOKUP(G100,通所介護費!$A$34:$B$38,2,0),0)</f>
        <v>0</v>
      </c>
      <c r="J100" s="37">
        <f t="shared" si="19"/>
        <v>0</v>
      </c>
    </row>
    <row r="101" spans="1:10" ht="18" customHeight="1" x14ac:dyDescent="0.4">
      <c r="A101" s="156"/>
      <c r="B101" s="45"/>
      <c r="C101" s="45"/>
      <c r="D101" s="45"/>
      <c r="E101" s="45"/>
      <c r="F101" s="45"/>
      <c r="G101" s="45"/>
      <c r="H101" s="46"/>
      <c r="I101" s="37">
        <f>IF(AND(B101&lt;&gt;"",C101&lt;&gt;"",D101&lt;&gt;"",E101&lt;&gt;"",F101&lt;&gt;"",G101&lt;&gt;"",H101&lt;&gt;""),VLOOKUP(G101,通所介護費!$A$34:$B$38,2,0),0)</f>
        <v>0</v>
      </c>
      <c r="J101" s="37">
        <f t="shared" si="19"/>
        <v>0</v>
      </c>
    </row>
    <row r="102" spans="1:10" ht="18" customHeight="1" x14ac:dyDescent="0.4">
      <c r="A102" s="156"/>
      <c r="B102" s="45"/>
      <c r="C102" s="45"/>
      <c r="D102" s="45"/>
      <c r="E102" s="45"/>
      <c r="F102" s="45"/>
      <c r="G102" s="45"/>
      <c r="H102" s="46"/>
      <c r="I102" s="37">
        <f>IF(AND(B102&lt;&gt;"",C102&lt;&gt;"",D102&lt;&gt;"",E102&lt;&gt;"",F102&lt;&gt;"",G102&lt;&gt;"",H102&lt;&gt;""),VLOOKUP(G102,通所介護費!$A$34:$B$38,2,0),0)</f>
        <v>0</v>
      </c>
      <c r="J102" s="37">
        <f t="shared" si="19"/>
        <v>0</v>
      </c>
    </row>
    <row r="103" spans="1:10" ht="18" customHeight="1" x14ac:dyDescent="0.4">
      <c r="A103" s="156"/>
      <c r="B103" s="45"/>
      <c r="C103" s="45"/>
      <c r="D103" s="45"/>
      <c r="E103" s="45"/>
      <c r="F103" s="45"/>
      <c r="G103" s="45"/>
      <c r="H103" s="46"/>
      <c r="I103" s="37">
        <f>IF(AND(B103&lt;&gt;"",C103&lt;&gt;"",D103&lt;&gt;"",E103&lt;&gt;"",F103&lt;&gt;"",G103&lt;&gt;"",H103&lt;&gt;""),VLOOKUP(G103,通所介護費!$A$34:$B$38,2,0),0)</f>
        <v>0</v>
      </c>
      <c r="J103" s="37">
        <f t="shared" si="19"/>
        <v>0</v>
      </c>
    </row>
    <row r="104" spans="1:10" ht="18" customHeight="1" x14ac:dyDescent="0.4">
      <c r="A104" s="156"/>
      <c r="B104" s="45"/>
      <c r="C104" s="45"/>
      <c r="D104" s="45"/>
      <c r="E104" s="45"/>
      <c r="F104" s="45"/>
      <c r="G104" s="45"/>
      <c r="H104" s="46"/>
      <c r="I104" s="37">
        <f>IF(AND(B104&lt;&gt;"",C104&lt;&gt;"",D104&lt;&gt;"",E104&lt;&gt;"",F104&lt;&gt;"",G104&lt;&gt;"",H104&lt;&gt;""),VLOOKUP(G104,通所介護費!$A$34:$B$38,2,0),0)</f>
        <v>0</v>
      </c>
      <c r="J104" s="37">
        <f t="shared" si="19"/>
        <v>0</v>
      </c>
    </row>
    <row r="105" spans="1:10" ht="18" customHeight="1" x14ac:dyDescent="0.4">
      <c r="A105" s="156"/>
      <c r="B105" s="45"/>
      <c r="C105" s="45"/>
      <c r="D105" s="45"/>
      <c r="E105" s="45"/>
      <c r="F105" s="45"/>
      <c r="G105" s="45"/>
      <c r="H105" s="46"/>
      <c r="I105" s="37">
        <f>IF(AND(B105&lt;&gt;"",C105&lt;&gt;"",D105&lt;&gt;"",E105&lt;&gt;"",F105&lt;&gt;"",G105&lt;&gt;"",H105&lt;&gt;""),VLOOKUP(G105,通所介護費!$A$34:$B$38,2,0),0)</f>
        <v>0</v>
      </c>
      <c r="J105" s="37">
        <f t="shared" si="19"/>
        <v>0</v>
      </c>
    </row>
    <row r="106" spans="1:10" ht="18" customHeight="1" x14ac:dyDescent="0.4">
      <c r="A106" s="156"/>
      <c r="B106" s="45"/>
      <c r="C106" s="45"/>
      <c r="D106" s="45"/>
      <c r="E106" s="45"/>
      <c r="F106" s="45"/>
      <c r="G106" s="45"/>
      <c r="H106" s="46"/>
      <c r="I106" s="37">
        <f>IF(AND(B106&lt;&gt;"",C106&lt;&gt;"",D106&lt;&gt;"",E106&lt;&gt;"",F106&lt;&gt;"",G106&lt;&gt;"",H106&lt;&gt;""),VLOOKUP(G106,通所介護費!$A$34:$B$38,2,0),0)</f>
        <v>0</v>
      </c>
      <c r="J106" s="37">
        <f t="shared" si="19"/>
        <v>0</v>
      </c>
    </row>
    <row r="107" spans="1:10" ht="18" customHeight="1" x14ac:dyDescent="0.4">
      <c r="A107" s="156"/>
      <c r="B107" s="45"/>
      <c r="C107" s="45"/>
      <c r="D107" s="45"/>
      <c r="E107" s="45"/>
      <c r="F107" s="45"/>
      <c r="G107" s="45"/>
      <c r="H107" s="46"/>
      <c r="I107" s="37">
        <f>IF(AND(B107&lt;&gt;"",C107&lt;&gt;"",D107&lt;&gt;"",E107&lt;&gt;"",F107&lt;&gt;"",G107&lt;&gt;"",H107&lt;&gt;""),VLOOKUP(G107,通所介護費!$A$34:$B$38,2,0),0)</f>
        <v>0</v>
      </c>
      <c r="J107" s="37">
        <f t="shared" si="19"/>
        <v>0</v>
      </c>
    </row>
    <row r="108" spans="1:10" ht="18" customHeight="1" x14ac:dyDescent="0.4">
      <c r="A108" s="157"/>
      <c r="B108" s="45"/>
      <c r="C108" s="45"/>
      <c r="D108" s="45"/>
      <c r="E108" s="45"/>
      <c r="F108" s="45"/>
      <c r="G108" s="45"/>
      <c r="H108" s="46"/>
      <c r="I108" s="37">
        <f>IF(AND(B108&lt;&gt;"",C108&lt;&gt;"",D108&lt;&gt;"",E108&lt;&gt;"",F108&lt;&gt;"",G108&lt;&gt;"",H108&lt;&gt;""),VLOOKUP(G108,通所介護費!$A$34:$B$38,2,0),0)</f>
        <v>0</v>
      </c>
      <c r="J108" s="37">
        <f t="shared" si="19"/>
        <v>0</v>
      </c>
    </row>
    <row r="109" spans="1:10" ht="22.15" customHeight="1" x14ac:dyDescent="0.4">
      <c r="A109" s="101" t="s">
        <v>40</v>
      </c>
      <c r="B109" s="102"/>
      <c r="C109" s="102"/>
      <c r="D109" s="102"/>
      <c r="E109" s="102"/>
      <c r="F109" s="102"/>
      <c r="G109" s="103"/>
      <c r="H109" s="39">
        <f>SUMIF(H89:H108,"&lt;&gt;#N/A")</f>
        <v>0</v>
      </c>
      <c r="I109" s="39">
        <f>SUMIF(I89:I108,"&lt;&gt;#N/A")</f>
        <v>0</v>
      </c>
      <c r="J109" s="39">
        <f>SUMIF(J89:J108,"&lt;&gt;#N/A")</f>
        <v>0</v>
      </c>
    </row>
    <row r="110" spans="1:10" ht="15" customHeight="1" x14ac:dyDescent="0.4">
      <c r="A110" s="24"/>
      <c r="B110" s="24"/>
      <c r="C110" s="24"/>
      <c r="D110" s="24"/>
      <c r="E110" s="24"/>
      <c r="F110" s="24"/>
      <c r="G110" s="44"/>
      <c r="H110" s="44"/>
      <c r="I110" s="44"/>
    </row>
    <row r="111" spans="1:10" ht="22.15" customHeight="1" x14ac:dyDescent="0.4">
      <c r="A111" s="51" t="s">
        <v>89</v>
      </c>
      <c r="B111" s="24"/>
      <c r="C111" s="24"/>
      <c r="D111" s="24"/>
      <c r="E111" s="24"/>
      <c r="F111" s="24"/>
      <c r="G111" s="44"/>
      <c r="H111" s="44"/>
      <c r="I111" s="44"/>
    </row>
    <row r="112" spans="1:10" ht="42.95" customHeight="1" x14ac:dyDescent="0.4">
      <c r="A112" s="158" t="s">
        <v>140</v>
      </c>
      <c r="B112" s="35" t="s">
        <v>49</v>
      </c>
      <c r="C112" s="35" t="s">
        <v>119</v>
      </c>
      <c r="D112" s="35" t="s">
        <v>34</v>
      </c>
      <c r="E112" s="36" t="s">
        <v>173</v>
      </c>
      <c r="F112" s="36" t="s">
        <v>174</v>
      </c>
      <c r="G112" s="35" t="s">
        <v>35</v>
      </c>
      <c r="H112" s="36" t="s">
        <v>134</v>
      </c>
      <c r="I112" s="36" t="s">
        <v>37</v>
      </c>
      <c r="J112" s="36" t="s">
        <v>120</v>
      </c>
    </row>
    <row r="113" spans="1:10" ht="18" customHeight="1" x14ac:dyDescent="0.4">
      <c r="A113" s="159"/>
      <c r="B113" s="45"/>
      <c r="C113" s="45"/>
      <c r="D113" s="45"/>
      <c r="E113" s="45"/>
      <c r="F113" s="45"/>
      <c r="G113" s="45"/>
      <c r="H113" s="46"/>
      <c r="I113" s="37">
        <f>IF(AND(B113&lt;&gt;"",C113&lt;&gt;"",D113&lt;&gt;"",E113&lt;&gt;22,F113&lt;&gt;"",G113&lt;&gt;"",H113&lt;&gt;""),VLOOKUP(G113,通所介護費!$A$34:$B$38,2,0),0)</f>
        <v>0</v>
      </c>
      <c r="J113" s="37">
        <f>((I113*H113)*0.1*10)/2</f>
        <v>0</v>
      </c>
    </row>
    <row r="114" spans="1:10" ht="18" customHeight="1" x14ac:dyDescent="0.4">
      <c r="A114" s="159"/>
      <c r="B114" s="45"/>
      <c r="C114" s="45"/>
      <c r="D114" s="45"/>
      <c r="E114" s="45"/>
      <c r="F114" s="45"/>
      <c r="G114" s="45"/>
      <c r="H114" s="46"/>
      <c r="I114" s="37">
        <f>IF(AND(B114&lt;&gt;"",C114&lt;&gt;"",D114&lt;&gt;"",E114&lt;&gt;22,F114&lt;&gt;"",G114&lt;&gt;"",H114&lt;&gt;""),VLOOKUP(G114,通所介護費!$A$34:$B$38,2,0),0)</f>
        <v>0</v>
      </c>
      <c r="J114" s="37">
        <f>((I114*H114)*0.1*10)/2</f>
        <v>0</v>
      </c>
    </row>
    <row r="115" spans="1:10" ht="18" customHeight="1" x14ac:dyDescent="0.4">
      <c r="A115" s="159"/>
      <c r="B115" s="45"/>
      <c r="C115" s="45"/>
      <c r="D115" s="45"/>
      <c r="E115" s="45"/>
      <c r="F115" s="45"/>
      <c r="G115" s="45"/>
      <c r="H115" s="46"/>
      <c r="I115" s="37">
        <f>IF(AND(B115&lt;&gt;"",C115&lt;&gt;"",D115&lt;&gt;"",E115&lt;&gt;22,F115&lt;&gt;"",G115&lt;&gt;"",H115&lt;&gt;""),VLOOKUP(G115,通所介護費!$A$34:$B$38,2,0),0)</f>
        <v>0</v>
      </c>
      <c r="J115" s="37">
        <f>((I115*H115)*0.1*10)/2</f>
        <v>0</v>
      </c>
    </row>
    <row r="116" spans="1:10" ht="18" customHeight="1" x14ac:dyDescent="0.4">
      <c r="A116" s="159"/>
      <c r="B116" s="45"/>
      <c r="C116" s="45"/>
      <c r="D116" s="45"/>
      <c r="E116" s="45"/>
      <c r="F116" s="45"/>
      <c r="G116" s="45"/>
      <c r="H116" s="46"/>
      <c r="I116" s="37">
        <f>IF(AND(B116&lt;&gt;"",C116&lt;&gt;"",D116&lt;&gt;"",E116&lt;&gt;22,F116&lt;&gt;"",G116&lt;&gt;"",H116&lt;&gt;""),VLOOKUP(G116,通所介護費!$A$34:$B$38,2,0),0)</f>
        <v>0</v>
      </c>
      <c r="J116" s="37">
        <f>((I116*H116)*0.1*10)/2</f>
        <v>0</v>
      </c>
    </row>
    <row r="117" spans="1:10" ht="18" customHeight="1" x14ac:dyDescent="0.4">
      <c r="A117" s="160"/>
      <c r="B117" s="45"/>
      <c r="C117" s="45"/>
      <c r="D117" s="45"/>
      <c r="E117" s="45"/>
      <c r="F117" s="45"/>
      <c r="G117" s="45"/>
      <c r="H117" s="46"/>
      <c r="I117" s="37">
        <f>IF(AND(B117&lt;&gt;"",C117&lt;&gt;"",D117&lt;&gt;"",E117&lt;&gt;22,F117&lt;&gt;"",G117&lt;&gt;"",H117&lt;&gt;""),VLOOKUP(G117,通所介護費!$A$34:$B$38,2,0),0)</f>
        <v>0</v>
      </c>
      <c r="J117" s="37">
        <f>((I117*H117)*0.1*10)/2</f>
        <v>0</v>
      </c>
    </row>
    <row r="118" spans="1:10" ht="22.15" customHeight="1" x14ac:dyDescent="0.4">
      <c r="A118" s="101" t="s">
        <v>40</v>
      </c>
      <c r="B118" s="102"/>
      <c r="C118" s="102"/>
      <c r="D118" s="102"/>
      <c r="E118" s="102"/>
      <c r="F118" s="102"/>
      <c r="G118" s="103"/>
      <c r="H118" s="39">
        <f>SUMIF(H113:H117,"&lt;&gt;#N/A")</f>
        <v>0</v>
      </c>
      <c r="I118" s="39">
        <f>SUMIF(I113:I117,"&lt;&gt;#N/A")</f>
        <v>0</v>
      </c>
      <c r="J118" s="39">
        <f>SUMIF(J113:J117,"&lt;&gt;#N/A")</f>
        <v>0</v>
      </c>
    </row>
    <row r="119" spans="1:10" ht="22.15" customHeight="1" x14ac:dyDescent="0.4"/>
    <row r="120" spans="1:10" ht="22.15" customHeight="1" x14ac:dyDescent="0.4">
      <c r="A120" s="34" t="s">
        <v>141</v>
      </c>
    </row>
    <row r="121" spans="1:10" ht="22.15" customHeight="1" x14ac:dyDescent="0.4">
      <c r="A121" s="50" t="s">
        <v>90</v>
      </c>
    </row>
    <row r="122" spans="1:10" ht="42.95" customHeight="1" x14ac:dyDescent="0.4">
      <c r="A122" s="155" t="s">
        <v>142</v>
      </c>
      <c r="B122" s="35" t="s">
        <v>49</v>
      </c>
      <c r="C122" s="35" t="s">
        <v>119</v>
      </c>
      <c r="D122" s="35" t="s">
        <v>34</v>
      </c>
      <c r="E122" s="36" t="s">
        <v>173</v>
      </c>
      <c r="F122" s="36" t="s">
        <v>174</v>
      </c>
      <c r="G122" s="35" t="s">
        <v>35</v>
      </c>
      <c r="H122" s="36" t="s">
        <v>51</v>
      </c>
      <c r="I122" s="36" t="s">
        <v>37</v>
      </c>
      <c r="J122" s="36" t="s">
        <v>120</v>
      </c>
    </row>
    <row r="123" spans="1:10" ht="18" customHeight="1" x14ac:dyDescent="0.4">
      <c r="A123" s="156"/>
      <c r="B123" s="45"/>
      <c r="C123" s="45"/>
      <c r="D123" s="45"/>
      <c r="E123" s="45"/>
      <c r="F123" s="45"/>
      <c r="G123" s="45"/>
      <c r="H123" s="46"/>
      <c r="I123" s="37">
        <f>IF(AND(B123&lt;&gt;"",C123&lt;&gt;"",D123&lt;&gt;"",E123&lt;&gt;"",F123&lt;&gt;"",G123&lt;&gt;"",H123&lt;&gt;""),VLOOKUP(G123,通所介護費!$A$41:$B$45,2,0),0)</f>
        <v>0</v>
      </c>
      <c r="J123" s="37">
        <f t="shared" ref="J123:J127" si="20">(I123*H123)*0.1*10</f>
        <v>0</v>
      </c>
    </row>
    <row r="124" spans="1:10" ht="18" customHeight="1" x14ac:dyDescent="0.4">
      <c r="A124" s="156"/>
      <c r="B124" s="45"/>
      <c r="C124" s="45"/>
      <c r="D124" s="45"/>
      <c r="E124" s="45"/>
      <c r="F124" s="45"/>
      <c r="G124" s="45"/>
      <c r="H124" s="46"/>
      <c r="I124" s="37">
        <f>IF(AND(B124&lt;&gt;"",C124&lt;&gt;"",D124&lt;&gt;"",E124&lt;&gt;"",F124&lt;&gt;"",G124&lt;&gt;"",H124&lt;&gt;""),VLOOKUP(G124,通所介護費!$A$41:$B$45,2,0),0)</f>
        <v>0</v>
      </c>
      <c r="J124" s="37">
        <f t="shared" si="20"/>
        <v>0</v>
      </c>
    </row>
    <row r="125" spans="1:10" ht="18" customHeight="1" x14ac:dyDescent="0.4">
      <c r="A125" s="156"/>
      <c r="B125" s="45"/>
      <c r="C125" s="45"/>
      <c r="D125" s="45"/>
      <c r="E125" s="45"/>
      <c r="F125" s="45"/>
      <c r="G125" s="45"/>
      <c r="H125" s="46"/>
      <c r="I125" s="37">
        <f>IF(AND(B125&lt;&gt;"",C125&lt;&gt;"",D125&lt;&gt;"",E125&lt;&gt;"",F125&lt;&gt;"",G125&lt;&gt;"",H125&lt;&gt;""),VLOOKUP(G125,通所介護費!$A$41:$B$45,2,0),0)</f>
        <v>0</v>
      </c>
      <c r="J125" s="37">
        <f t="shared" si="20"/>
        <v>0</v>
      </c>
    </row>
    <row r="126" spans="1:10" ht="18" customHeight="1" x14ac:dyDescent="0.4">
      <c r="A126" s="156"/>
      <c r="B126" s="45"/>
      <c r="C126" s="45"/>
      <c r="D126" s="45"/>
      <c r="E126" s="45"/>
      <c r="F126" s="45"/>
      <c r="G126" s="45"/>
      <c r="H126" s="46"/>
      <c r="I126" s="37">
        <f>IF(AND(B126&lt;&gt;"",C126&lt;&gt;"",D126&lt;&gt;"",E126&lt;&gt;"",F126&lt;&gt;"",G126&lt;&gt;"",H126&lt;&gt;""),VLOOKUP(G126,通所介護費!$A$41:$B$45,2,0),0)</f>
        <v>0</v>
      </c>
      <c r="J126" s="37">
        <f t="shared" si="20"/>
        <v>0</v>
      </c>
    </row>
    <row r="127" spans="1:10" ht="18" customHeight="1" x14ac:dyDescent="0.4">
      <c r="A127" s="156"/>
      <c r="B127" s="45"/>
      <c r="C127" s="45"/>
      <c r="D127" s="45"/>
      <c r="E127" s="45"/>
      <c r="F127" s="45"/>
      <c r="G127" s="45"/>
      <c r="H127" s="46"/>
      <c r="I127" s="37">
        <f>IF(AND(B127&lt;&gt;"",C127&lt;&gt;"",D127&lt;&gt;"",E127&lt;&gt;"",F127&lt;&gt;"",G127&lt;&gt;"",H127&lt;&gt;""),VLOOKUP(G127,通所介護費!$A$41:$B$45,2,0),0)</f>
        <v>0</v>
      </c>
      <c r="J127" s="37">
        <f t="shared" si="20"/>
        <v>0</v>
      </c>
    </row>
    <row r="128" spans="1:10" ht="18" customHeight="1" x14ac:dyDescent="0.4">
      <c r="A128" s="156"/>
      <c r="B128" s="45"/>
      <c r="C128" s="45"/>
      <c r="D128" s="45"/>
      <c r="E128" s="45"/>
      <c r="F128" s="45"/>
      <c r="G128" s="45"/>
      <c r="H128" s="46"/>
      <c r="I128" s="37">
        <f>IF(AND(B128&lt;&gt;"",C128&lt;&gt;"",D128&lt;&gt;"",E128&lt;&gt;"",F128&lt;&gt;"",G128&lt;&gt;"",H128&lt;&gt;""),VLOOKUP(G128,通所介護費!$A$41:$B$45,2,0),0)</f>
        <v>0</v>
      </c>
      <c r="J128" s="37">
        <f t="shared" ref="J128:J142" si="21">(I128*H128)*0.1*10</f>
        <v>0</v>
      </c>
    </row>
    <row r="129" spans="1:10" ht="18" customHeight="1" x14ac:dyDescent="0.4">
      <c r="A129" s="156"/>
      <c r="B129" s="45"/>
      <c r="C129" s="45"/>
      <c r="D129" s="45"/>
      <c r="E129" s="45"/>
      <c r="F129" s="45"/>
      <c r="G129" s="45"/>
      <c r="H129" s="46"/>
      <c r="I129" s="37">
        <f>IF(AND(B129&lt;&gt;"",C129&lt;&gt;"",D129&lt;&gt;"",E129&lt;&gt;"",F129&lt;&gt;"",G129&lt;&gt;"",H129&lt;&gt;""),VLOOKUP(G129,通所介護費!$A$41:$B$45,2,0),0)</f>
        <v>0</v>
      </c>
      <c r="J129" s="37">
        <f t="shared" si="21"/>
        <v>0</v>
      </c>
    </row>
    <row r="130" spans="1:10" ht="18" customHeight="1" x14ac:dyDescent="0.4">
      <c r="A130" s="156"/>
      <c r="B130" s="45"/>
      <c r="C130" s="45"/>
      <c r="D130" s="45"/>
      <c r="E130" s="45"/>
      <c r="F130" s="45"/>
      <c r="G130" s="45"/>
      <c r="H130" s="46"/>
      <c r="I130" s="37">
        <f>IF(AND(B130&lt;&gt;"",C130&lt;&gt;"",D130&lt;&gt;"",E130&lt;&gt;"",F130&lt;&gt;"",G130&lt;&gt;"",H130&lt;&gt;""),VLOOKUP(G130,通所介護費!$A$41:$B$45,2,0),0)</f>
        <v>0</v>
      </c>
      <c r="J130" s="37">
        <f t="shared" si="21"/>
        <v>0</v>
      </c>
    </row>
    <row r="131" spans="1:10" ht="18" customHeight="1" x14ac:dyDescent="0.4">
      <c r="A131" s="156"/>
      <c r="B131" s="45"/>
      <c r="C131" s="45"/>
      <c r="D131" s="45"/>
      <c r="E131" s="45"/>
      <c r="F131" s="45"/>
      <c r="G131" s="45"/>
      <c r="H131" s="46"/>
      <c r="I131" s="37">
        <f>IF(AND(B131&lt;&gt;"",C131&lt;&gt;"",D131&lt;&gt;"",E131&lt;&gt;"",F131&lt;&gt;"",G131&lt;&gt;"",H131&lt;&gt;""),VLOOKUP(G131,通所介護費!$A$41:$B$45,2,0),0)</f>
        <v>0</v>
      </c>
      <c r="J131" s="37">
        <f t="shared" si="21"/>
        <v>0</v>
      </c>
    </row>
    <row r="132" spans="1:10" ht="18" customHeight="1" x14ac:dyDescent="0.4">
      <c r="A132" s="156"/>
      <c r="B132" s="45"/>
      <c r="C132" s="45"/>
      <c r="D132" s="45"/>
      <c r="E132" s="45"/>
      <c r="F132" s="45"/>
      <c r="G132" s="45"/>
      <c r="H132" s="46"/>
      <c r="I132" s="37">
        <f>IF(AND(B132&lt;&gt;"",C132&lt;&gt;"",D132&lt;&gt;"",E132&lt;&gt;"",F132&lt;&gt;"",G132&lt;&gt;"",H132&lt;&gt;""),VLOOKUP(G132,通所介護費!$A$41:$B$45,2,0),0)</f>
        <v>0</v>
      </c>
      <c r="J132" s="37">
        <f t="shared" si="21"/>
        <v>0</v>
      </c>
    </row>
    <row r="133" spans="1:10" ht="18" customHeight="1" x14ac:dyDescent="0.4">
      <c r="A133" s="156"/>
      <c r="B133" s="45"/>
      <c r="C133" s="45"/>
      <c r="D133" s="45"/>
      <c r="E133" s="45"/>
      <c r="F133" s="45"/>
      <c r="G133" s="45"/>
      <c r="H133" s="46"/>
      <c r="I133" s="37">
        <f>IF(AND(B133&lt;&gt;"",C133&lt;&gt;"",D133&lt;&gt;"",E133&lt;&gt;"",F133&lt;&gt;"",G133&lt;&gt;"",H133&lt;&gt;""),VLOOKUP(G133,通所介護費!$A$41:$B$45,2,0),0)</f>
        <v>0</v>
      </c>
      <c r="J133" s="37">
        <f t="shared" si="21"/>
        <v>0</v>
      </c>
    </row>
    <row r="134" spans="1:10" ht="18" customHeight="1" x14ac:dyDescent="0.4">
      <c r="A134" s="156"/>
      <c r="B134" s="45"/>
      <c r="C134" s="45"/>
      <c r="D134" s="45"/>
      <c r="E134" s="45"/>
      <c r="F134" s="45"/>
      <c r="G134" s="45"/>
      <c r="H134" s="46"/>
      <c r="I134" s="37">
        <f>IF(AND(B134&lt;&gt;"",C134&lt;&gt;"",D134&lt;&gt;"",E134&lt;&gt;"",F134&lt;&gt;"",G134&lt;&gt;"",H134&lt;&gt;""),VLOOKUP(G134,通所介護費!$A$41:$B$45,2,0),0)</f>
        <v>0</v>
      </c>
      <c r="J134" s="37">
        <f t="shared" si="21"/>
        <v>0</v>
      </c>
    </row>
    <row r="135" spans="1:10" ht="18" customHeight="1" x14ac:dyDescent="0.4">
      <c r="A135" s="156"/>
      <c r="B135" s="45"/>
      <c r="C135" s="45"/>
      <c r="D135" s="45"/>
      <c r="E135" s="45"/>
      <c r="F135" s="45"/>
      <c r="G135" s="45"/>
      <c r="H135" s="46"/>
      <c r="I135" s="37">
        <f>IF(AND(B135&lt;&gt;"",C135&lt;&gt;"",D135&lt;&gt;"",E135&lt;&gt;"",F135&lt;&gt;"",G135&lt;&gt;"",H135&lt;&gt;""),VLOOKUP(G135,通所介護費!$A$41:$B$45,2,0),0)</f>
        <v>0</v>
      </c>
      <c r="J135" s="37">
        <f t="shared" si="21"/>
        <v>0</v>
      </c>
    </row>
    <row r="136" spans="1:10" ht="18" customHeight="1" x14ac:dyDescent="0.4">
      <c r="A136" s="156"/>
      <c r="B136" s="45"/>
      <c r="C136" s="45"/>
      <c r="D136" s="45"/>
      <c r="E136" s="45"/>
      <c r="F136" s="45"/>
      <c r="G136" s="45"/>
      <c r="H136" s="46"/>
      <c r="I136" s="37">
        <f>IF(AND(B136&lt;&gt;"",C136&lt;&gt;"",D136&lt;&gt;"",E136&lt;&gt;"",F136&lt;&gt;"",G136&lt;&gt;"",H136&lt;&gt;""),VLOOKUP(G136,通所介護費!$A$41:$B$45,2,0),0)</f>
        <v>0</v>
      </c>
      <c r="J136" s="37">
        <f t="shared" si="21"/>
        <v>0</v>
      </c>
    </row>
    <row r="137" spans="1:10" ht="18" customHeight="1" x14ac:dyDescent="0.4">
      <c r="A137" s="156"/>
      <c r="B137" s="45"/>
      <c r="C137" s="45"/>
      <c r="D137" s="45"/>
      <c r="E137" s="45"/>
      <c r="F137" s="45"/>
      <c r="G137" s="45"/>
      <c r="H137" s="46"/>
      <c r="I137" s="37">
        <f>IF(AND(B137&lt;&gt;"",C137&lt;&gt;"",D137&lt;&gt;"",E137&lt;&gt;"",F137&lt;&gt;"",G137&lt;&gt;"",H137&lt;&gt;""),VLOOKUP(G137,通所介護費!$A$41:$B$45,2,0),0)</f>
        <v>0</v>
      </c>
      <c r="J137" s="37">
        <f t="shared" si="21"/>
        <v>0</v>
      </c>
    </row>
    <row r="138" spans="1:10" ht="18" customHeight="1" x14ac:dyDescent="0.4">
      <c r="A138" s="156"/>
      <c r="B138" s="45"/>
      <c r="C138" s="45"/>
      <c r="D138" s="45"/>
      <c r="E138" s="45"/>
      <c r="F138" s="45"/>
      <c r="G138" s="45"/>
      <c r="H138" s="46"/>
      <c r="I138" s="37">
        <f>IF(AND(B138&lt;&gt;"",C138&lt;&gt;"",D138&lt;&gt;"",E138&lt;&gt;"",F138&lt;&gt;"",G138&lt;&gt;"",H138&lt;&gt;""),VLOOKUP(G138,通所介護費!$A$41:$B$45,2,0),0)</f>
        <v>0</v>
      </c>
      <c r="J138" s="37">
        <f t="shared" si="21"/>
        <v>0</v>
      </c>
    </row>
    <row r="139" spans="1:10" ht="18" customHeight="1" x14ac:dyDescent="0.4">
      <c r="A139" s="156"/>
      <c r="B139" s="45"/>
      <c r="C139" s="45"/>
      <c r="D139" s="45"/>
      <c r="E139" s="45"/>
      <c r="F139" s="45"/>
      <c r="G139" s="45"/>
      <c r="H139" s="46"/>
      <c r="I139" s="37">
        <f>IF(AND(B139&lt;&gt;"",C139&lt;&gt;"",D139&lt;&gt;"",E139&lt;&gt;"",F139&lt;&gt;"",G139&lt;&gt;"",H139&lt;&gt;""),VLOOKUP(G139,通所介護費!$A$41:$B$45,2,0),0)</f>
        <v>0</v>
      </c>
      <c r="J139" s="37">
        <f t="shared" si="21"/>
        <v>0</v>
      </c>
    </row>
    <row r="140" spans="1:10" ht="18" customHeight="1" x14ac:dyDescent="0.4">
      <c r="A140" s="156"/>
      <c r="B140" s="45"/>
      <c r="C140" s="45"/>
      <c r="D140" s="45"/>
      <c r="E140" s="45"/>
      <c r="F140" s="45"/>
      <c r="G140" s="45"/>
      <c r="H140" s="46"/>
      <c r="I140" s="37">
        <f>IF(AND(B140&lt;&gt;"",C140&lt;&gt;"",D140&lt;&gt;"",E140&lt;&gt;"",F140&lt;&gt;"",G140&lt;&gt;"",H140&lt;&gt;""),VLOOKUP(G140,通所介護費!$A$41:$B$45,2,0),0)</f>
        <v>0</v>
      </c>
      <c r="J140" s="37">
        <f t="shared" si="21"/>
        <v>0</v>
      </c>
    </row>
    <row r="141" spans="1:10" ht="18" customHeight="1" x14ac:dyDescent="0.4">
      <c r="A141" s="156"/>
      <c r="B141" s="45"/>
      <c r="C141" s="45"/>
      <c r="D141" s="45"/>
      <c r="E141" s="45"/>
      <c r="F141" s="45"/>
      <c r="G141" s="45"/>
      <c r="H141" s="46"/>
      <c r="I141" s="37">
        <f>IF(AND(B141&lt;&gt;"",C141&lt;&gt;"",D141&lt;&gt;"",E141&lt;&gt;"",F141&lt;&gt;"",G141&lt;&gt;"",H141&lt;&gt;""),VLOOKUP(G141,通所介護費!$A$41:$B$45,2,0),0)</f>
        <v>0</v>
      </c>
      <c r="J141" s="37">
        <f t="shared" si="21"/>
        <v>0</v>
      </c>
    </row>
    <row r="142" spans="1:10" ht="18" customHeight="1" x14ac:dyDescent="0.4">
      <c r="A142" s="157"/>
      <c r="B142" s="45"/>
      <c r="C142" s="45"/>
      <c r="D142" s="45"/>
      <c r="E142" s="45"/>
      <c r="F142" s="45"/>
      <c r="G142" s="45"/>
      <c r="H142" s="46"/>
      <c r="I142" s="37">
        <f>IF(AND(B142&lt;&gt;"",C142&lt;&gt;"",D142&lt;&gt;"",E142&lt;&gt;"",F142&lt;&gt;"",G142&lt;&gt;"",H142&lt;&gt;""),VLOOKUP(G142,通所介護費!$A$41:$B$45,2,0),0)</f>
        <v>0</v>
      </c>
      <c r="J142" s="37">
        <f t="shared" si="21"/>
        <v>0</v>
      </c>
    </row>
    <row r="143" spans="1:10" ht="22.15" customHeight="1" x14ac:dyDescent="0.4">
      <c r="A143" s="101" t="s">
        <v>40</v>
      </c>
      <c r="B143" s="102"/>
      <c r="C143" s="102"/>
      <c r="D143" s="102"/>
      <c r="E143" s="102"/>
      <c r="F143" s="102"/>
      <c r="G143" s="103"/>
      <c r="H143" s="39">
        <f>SUMIF(H123:H142,"&lt;&gt;#N/A")</f>
        <v>0</v>
      </c>
      <c r="I143" s="39">
        <f>SUMIF(I123:I142,"&lt;&gt;#N/A")</f>
        <v>0</v>
      </c>
      <c r="J143" s="39">
        <f>SUMIF(J123:J142,"&lt;&gt;#N/A")</f>
        <v>0</v>
      </c>
    </row>
    <row r="144" spans="1:10" ht="15" customHeight="1" x14ac:dyDescent="0.4">
      <c r="A144" s="24"/>
      <c r="B144" s="24"/>
      <c r="C144" s="24"/>
      <c r="D144" s="24"/>
      <c r="E144" s="24"/>
      <c r="F144" s="24"/>
      <c r="G144" s="44"/>
      <c r="H144" s="44"/>
      <c r="I144" s="44"/>
    </row>
    <row r="145" spans="1:10" ht="22.15" customHeight="1" x14ac:dyDescent="0.4">
      <c r="A145" s="51" t="s">
        <v>89</v>
      </c>
      <c r="B145" s="24"/>
      <c r="C145" s="24"/>
      <c r="D145" s="24"/>
      <c r="E145" s="24"/>
      <c r="F145" s="24"/>
      <c r="G145" s="44"/>
      <c r="H145" s="44"/>
      <c r="I145" s="44"/>
    </row>
    <row r="146" spans="1:10" ht="42.95" customHeight="1" x14ac:dyDescent="0.4">
      <c r="A146" s="158" t="s">
        <v>142</v>
      </c>
      <c r="B146" s="35" t="s">
        <v>49</v>
      </c>
      <c r="C146" s="35" t="s">
        <v>119</v>
      </c>
      <c r="D146" s="35" t="s">
        <v>34</v>
      </c>
      <c r="E146" s="36" t="s">
        <v>173</v>
      </c>
      <c r="F146" s="36" t="s">
        <v>174</v>
      </c>
      <c r="G146" s="35" t="s">
        <v>35</v>
      </c>
      <c r="H146" s="36" t="s">
        <v>134</v>
      </c>
      <c r="I146" s="36" t="s">
        <v>37</v>
      </c>
      <c r="J146" s="36" t="s">
        <v>120</v>
      </c>
    </row>
    <row r="147" spans="1:10" ht="18" customHeight="1" x14ac:dyDescent="0.4">
      <c r="A147" s="159"/>
      <c r="B147" s="45"/>
      <c r="C147" s="45"/>
      <c r="D147" s="45"/>
      <c r="E147" s="45"/>
      <c r="F147" s="45"/>
      <c r="G147" s="45"/>
      <c r="H147" s="46"/>
      <c r="I147" s="37">
        <f>IF(AND(B147&lt;&gt;"",C147&lt;&gt;"",D147&lt;&gt;"",E147&lt;&gt;"",F147&lt;&gt;"",G147&lt;&gt;"",H147&lt;&gt;""),VLOOKUP(G147,通所介護費!$A$41:$B$45,2,0),0)</f>
        <v>0</v>
      </c>
      <c r="J147" s="37">
        <f>((I147*H147)*0.1*10)/2</f>
        <v>0</v>
      </c>
    </row>
    <row r="148" spans="1:10" ht="18" customHeight="1" x14ac:dyDescent="0.4">
      <c r="A148" s="159"/>
      <c r="B148" s="45"/>
      <c r="C148" s="45"/>
      <c r="D148" s="45"/>
      <c r="E148" s="45"/>
      <c r="F148" s="45"/>
      <c r="G148" s="45"/>
      <c r="H148" s="46"/>
      <c r="I148" s="37">
        <f>IF(AND(B148&lt;&gt;"",C148&lt;&gt;"",D148&lt;&gt;"",E148&lt;&gt;"",F148&lt;&gt;"",G148&lt;&gt;"",H148&lt;&gt;""),VLOOKUP(G148,通所介護費!$A$41:$B$45,2,0),0)</f>
        <v>0</v>
      </c>
      <c r="J148" s="37">
        <f>((I148*H148)*0.1*10)/2</f>
        <v>0</v>
      </c>
    </row>
    <row r="149" spans="1:10" ht="18" customHeight="1" x14ac:dyDescent="0.4">
      <c r="A149" s="159"/>
      <c r="B149" s="45"/>
      <c r="C149" s="45"/>
      <c r="D149" s="45"/>
      <c r="E149" s="45"/>
      <c r="F149" s="45"/>
      <c r="G149" s="45"/>
      <c r="H149" s="46"/>
      <c r="I149" s="37">
        <f>IF(AND(B149&lt;&gt;"",C149&lt;&gt;"",D149&lt;&gt;"",E149&lt;&gt;"",F149&lt;&gt;"",G149&lt;&gt;"",H149&lt;&gt;""),VLOOKUP(G149,通所介護費!$A$41:$B$45,2,0),0)</f>
        <v>0</v>
      </c>
      <c r="J149" s="37">
        <f>((I149*H149)*0.1*10)/2</f>
        <v>0</v>
      </c>
    </row>
    <row r="150" spans="1:10" ht="18" customHeight="1" x14ac:dyDescent="0.4">
      <c r="A150" s="159"/>
      <c r="B150" s="45"/>
      <c r="C150" s="45"/>
      <c r="D150" s="45"/>
      <c r="E150" s="45"/>
      <c r="F150" s="45"/>
      <c r="G150" s="45"/>
      <c r="H150" s="46"/>
      <c r="I150" s="37">
        <f>IF(AND(B150&lt;&gt;"",C150&lt;&gt;"",D150&lt;&gt;"",E150&lt;&gt;"",F150&lt;&gt;"",G150&lt;&gt;"",H150&lt;&gt;""),VLOOKUP(G150,通所介護費!$A$41:$B$45,2,0),0)</f>
        <v>0</v>
      </c>
      <c r="J150" s="37">
        <f>((I150*H150)*0.1*10)/2</f>
        <v>0</v>
      </c>
    </row>
    <row r="151" spans="1:10" ht="18" customHeight="1" x14ac:dyDescent="0.4">
      <c r="A151" s="160"/>
      <c r="B151" s="45"/>
      <c r="C151" s="45"/>
      <c r="D151" s="45"/>
      <c r="E151" s="45"/>
      <c r="F151" s="45"/>
      <c r="G151" s="45"/>
      <c r="H151" s="46"/>
      <c r="I151" s="37">
        <f>IF(AND(B151&lt;&gt;"",C151&lt;&gt;"",D151&lt;&gt;"",E151&lt;&gt;"",F151&lt;&gt;"",G151&lt;&gt;"",H151&lt;&gt;""),VLOOKUP(G151,通所介護費!$A$41:$B$45,2,0),0)</f>
        <v>0</v>
      </c>
      <c r="J151" s="37">
        <f>((I151*H151)*0.1*10)/2</f>
        <v>0</v>
      </c>
    </row>
    <row r="152" spans="1:10" ht="22.15" customHeight="1" x14ac:dyDescent="0.4">
      <c r="A152" s="101" t="s">
        <v>40</v>
      </c>
      <c r="B152" s="102"/>
      <c r="C152" s="102"/>
      <c r="D152" s="102"/>
      <c r="E152" s="102"/>
      <c r="F152" s="102"/>
      <c r="G152" s="103"/>
      <c r="H152" s="39">
        <f>SUMIF(H147:H151,"&lt;&gt;#N/A")</f>
        <v>0</v>
      </c>
      <c r="I152" s="39">
        <f>SUMIF(I147:I151,"&lt;&gt;#N/A")</f>
        <v>0</v>
      </c>
      <c r="J152" s="39">
        <f>SUMIF(J147:J151,"&lt;&gt;#N/A")</f>
        <v>0</v>
      </c>
    </row>
    <row r="153" spans="1:10" ht="22.15" customHeight="1" x14ac:dyDescent="0.4"/>
    <row r="154" spans="1:10" ht="22.15" customHeight="1" x14ac:dyDescent="0.4">
      <c r="A154" s="34" t="s">
        <v>143</v>
      </c>
    </row>
    <row r="155" spans="1:10" ht="22.15" customHeight="1" x14ac:dyDescent="0.4">
      <c r="A155" s="50" t="s">
        <v>90</v>
      </c>
    </row>
    <row r="156" spans="1:10" ht="42.95" customHeight="1" x14ac:dyDescent="0.4">
      <c r="A156" s="155" t="s">
        <v>144</v>
      </c>
      <c r="B156" s="35" t="s">
        <v>49</v>
      </c>
      <c r="C156" s="35" t="s">
        <v>119</v>
      </c>
      <c r="D156" s="35" t="s">
        <v>34</v>
      </c>
      <c r="E156" s="36" t="s">
        <v>173</v>
      </c>
      <c r="F156" s="36" t="s">
        <v>174</v>
      </c>
      <c r="G156" s="35" t="s">
        <v>35</v>
      </c>
      <c r="H156" s="36" t="s">
        <v>51</v>
      </c>
      <c r="I156" s="36" t="s">
        <v>37</v>
      </c>
      <c r="J156" s="36" t="s">
        <v>120</v>
      </c>
    </row>
    <row r="157" spans="1:10" ht="18" customHeight="1" x14ac:dyDescent="0.4">
      <c r="A157" s="156"/>
      <c r="B157" s="45"/>
      <c r="C157" s="45"/>
      <c r="D157" s="45"/>
      <c r="E157" s="45"/>
      <c r="F157" s="45"/>
      <c r="G157" s="45"/>
      <c r="H157" s="46"/>
      <c r="I157" s="37">
        <f>IF(AND(B157&lt;&gt;"",C157&lt;&gt;"",D157&lt;&gt;"",E157&lt;&gt;"",F157&lt;&gt;"",G157&lt;&gt;"",H157&lt;&gt;""),VLOOKUP(G157,通所介護費!$A$48:$B$52,2,0),0)</f>
        <v>0</v>
      </c>
      <c r="J157" s="37">
        <f t="shared" ref="J157:J161" si="22">(I157*H157)*0.1*10</f>
        <v>0</v>
      </c>
    </row>
    <row r="158" spans="1:10" ht="18" customHeight="1" x14ac:dyDescent="0.4">
      <c r="A158" s="156"/>
      <c r="B158" s="45"/>
      <c r="C158" s="45"/>
      <c r="D158" s="45"/>
      <c r="E158" s="45"/>
      <c r="F158" s="45"/>
      <c r="G158" s="45"/>
      <c r="H158" s="46"/>
      <c r="I158" s="37">
        <f>IF(AND(B158&lt;&gt;"",C158&lt;&gt;"",D158&lt;&gt;"",E158&lt;&gt;"",F158&lt;&gt;"",G158&lt;&gt;"",H158&lt;&gt;""),VLOOKUP(G158,通所介護費!$A$48:$B$52,2,0),0)</f>
        <v>0</v>
      </c>
      <c r="J158" s="37">
        <f t="shared" si="22"/>
        <v>0</v>
      </c>
    </row>
    <row r="159" spans="1:10" ht="18" customHeight="1" x14ac:dyDescent="0.4">
      <c r="A159" s="156"/>
      <c r="B159" s="45"/>
      <c r="C159" s="45"/>
      <c r="D159" s="45"/>
      <c r="E159" s="45"/>
      <c r="F159" s="45"/>
      <c r="G159" s="45"/>
      <c r="H159" s="46"/>
      <c r="I159" s="37">
        <f>IF(AND(B159&lt;&gt;"",C159&lt;&gt;"",D159&lt;&gt;"",E159&lt;&gt;"",F159&lt;&gt;"",G159&lt;&gt;"",H159&lt;&gt;""),VLOOKUP(G159,通所介護費!$A$48:$B$52,2,0),0)</f>
        <v>0</v>
      </c>
      <c r="J159" s="37">
        <f t="shared" si="22"/>
        <v>0</v>
      </c>
    </row>
    <row r="160" spans="1:10" ht="18" customHeight="1" x14ac:dyDescent="0.4">
      <c r="A160" s="156"/>
      <c r="B160" s="45"/>
      <c r="C160" s="45"/>
      <c r="D160" s="45"/>
      <c r="E160" s="45"/>
      <c r="F160" s="45"/>
      <c r="G160" s="45"/>
      <c r="H160" s="46"/>
      <c r="I160" s="37">
        <f>IF(AND(B160&lt;&gt;"",C160&lt;&gt;"",D160&lt;&gt;"",E160&lt;&gt;"",F160&lt;&gt;"",G160&lt;&gt;"",H160&lt;&gt;""),VLOOKUP(G160,通所介護費!$A$48:$B$52,2,0),0)</f>
        <v>0</v>
      </c>
      <c r="J160" s="37">
        <f t="shared" si="22"/>
        <v>0</v>
      </c>
    </row>
    <row r="161" spans="1:10" ht="18" customHeight="1" x14ac:dyDescent="0.4">
      <c r="A161" s="156"/>
      <c r="B161" s="45"/>
      <c r="C161" s="45"/>
      <c r="D161" s="45"/>
      <c r="E161" s="45"/>
      <c r="F161" s="45"/>
      <c r="G161" s="45"/>
      <c r="H161" s="46"/>
      <c r="I161" s="37">
        <f>IF(AND(B161&lt;&gt;"",C161&lt;&gt;"",D161&lt;&gt;"",E161&lt;&gt;"",F161&lt;&gt;"",G161&lt;&gt;"",H161&lt;&gt;""),VLOOKUP(G161,通所介護費!$A$48:$B$52,2,0),0)</f>
        <v>0</v>
      </c>
      <c r="J161" s="37">
        <f t="shared" si="22"/>
        <v>0</v>
      </c>
    </row>
    <row r="162" spans="1:10" ht="18" customHeight="1" x14ac:dyDescent="0.4">
      <c r="A162" s="156"/>
      <c r="B162" s="45"/>
      <c r="C162" s="45"/>
      <c r="D162" s="45"/>
      <c r="E162" s="45"/>
      <c r="F162" s="45"/>
      <c r="G162" s="45"/>
      <c r="H162" s="46"/>
      <c r="I162" s="37">
        <f>IF(AND(B162&lt;&gt;"",C162&lt;&gt;"",D162&lt;&gt;"",E162&lt;&gt;"",F162&lt;&gt;"",G162&lt;&gt;"",H162&lt;&gt;""),VLOOKUP(G162,通所介護費!$A$48:$B$52,2,0),0)</f>
        <v>0</v>
      </c>
      <c r="J162" s="37">
        <f t="shared" ref="J162:J176" si="23">(I162*H162)*0.1*10</f>
        <v>0</v>
      </c>
    </row>
    <row r="163" spans="1:10" ht="18" customHeight="1" x14ac:dyDescent="0.4">
      <c r="A163" s="156"/>
      <c r="B163" s="45"/>
      <c r="C163" s="45"/>
      <c r="D163" s="45"/>
      <c r="E163" s="45"/>
      <c r="F163" s="45"/>
      <c r="G163" s="45"/>
      <c r="H163" s="46"/>
      <c r="I163" s="37">
        <f>IF(AND(B163&lt;&gt;"",C163&lt;&gt;"",D163&lt;&gt;"",E163&lt;&gt;"",F163&lt;&gt;"",G163&lt;&gt;"",H163&lt;&gt;""),VLOOKUP(G163,通所介護費!$A$48:$B$52,2,0),0)</f>
        <v>0</v>
      </c>
      <c r="J163" s="37">
        <f t="shared" si="23"/>
        <v>0</v>
      </c>
    </row>
    <row r="164" spans="1:10" ht="18" customHeight="1" x14ac:dyDescent="0.4">
      <c r="A164" s="156"/>
      <c r="B164" s="45"/>
      <c r="C164" s="45"/>
      <c r="D164" s="45"/>
      <c r="E164" s="45"/>
      <c r="F164" s="45"/>
      <c r="G164" s="45"/>
      <c r="H164" s="46"/>
      <c r="I164" s="37">
        <f>IF(AND(B164&lt;&gt;"",C164&lt;&gt;"",D164&lt;&gt;"",E164&lt;&gt;"",F164&lt;&gt;"",G164&lt;&gt;"",H164&lt;&gt;""),VLOOKUP(G164,通所介護費!$A$48:$B$52,2,0),0)</f>
        <v>0</v>
      </c>
      <c r="J164" s="37">
        <f t="shared" si="23"/>
        <v>0</v>
      </c>
    </row>
    <row r="165" spans="1:10" ht="18" customHeight="1" x14ac:dyDescent="0.4">
      <c r="A165" s="156"/>
      <c r="B165" s="45"/>
      <c r="C165" s="45"/>
      <c r="D165" s="45"/>
      <c r="E165" s="45"/>
      <c r="F165" s="45"/>
      <c r="G165" s="45"/>
      <c r="H165" s="46"/>
      <c r="I165" s="37">
        <f>IF(AND(B165&lt;&gt;"",C165&lt;&gt;"",D165&lt;&gt;"",E165&lt;&gt;"",F165&lt;&gt;"",G165&lt;&gt;"",H165&lt;&gt;""),VLOOKUP(G165,通所介護費!$A$48:$B$52,2,0),0)</f>
        <v>0</v>
      </c>
      <c r="J165" s="37">
        <f t="shared" si="23"/>
        <v>0</v>
      </c>
    </row>
    <row r="166" spans="1:10" ht="18" customHeight="1" x14ac:dyDescent="0.4">
      <c r="A166" s="156"/>
      <c r="B166" s="45"/>
      <c r="C166" s="45"/>
      <c r="D166" s="45"/>
      <c r="E166" s="45"/>
      <c r="F166" s="45"/>
      <c r="G166" s="45"/>
      <c r="H166" s="46"/>
      <c r="I166" s="37">
        <f>IF(AND(B166&lt;&gt;"",C166&lt;&gt;"",D166&lt;&gt;"",E166&lt;&gt;"",F166&lt;&gt;"",G166&lt;&gt;"",H166&lt;&gt;""),VLOOKUP(G166,通所介護費!$A$48:$B$52,2,0),0)</f>
        <v>0</v>
      </c>
      <c r="J166" s="37">
        <f t="shared" si="23"/>
        <v>0</v>
      </c>
    </row>
    <row r="167" spans="1:10" ht="18" customHeight="1" x14ac:dyDescent="0.4">
      <c r="A167" s="156"/>
      <c r="B167" s="45"/>
      <c r="C167" s="45"/>
      <c r="D167" s="45"/>
      <c r="E167" s="45"/>
      <c r="F167" s="45"/>
      <c r="G167" s="45"/>
      <c r="H167" s="46"/>
      <c r="I167" s="37">
        <f>IF(AND(B167&lt;&gt;"",C167&lt;&gt;"",D167&lt;&gt;"",E167&lt;&gt;"",F167&lt;&gt;"",G167&lt;&gt;"",H167&lt;&gt;""),VLOOKUP(G167,通所介護費!$A$48:$B$52,2,0),0)</f>
        <v>0</v>
      </c>
      <c r="J167" s="37">
        <f t="shared" si="23"/>
        <v>0</v>
      </c>
    </row>
    <row r="168" spans="1:10" ht="18" customHeight="1" x14ac:dyDescent="0.4">
      <c r="A168" s="156"/>
      <c r="B168" s="45"/>
      <c r="C168" s="45"/>
      <c r="D168" s="45"/>
      <c r="E168" s="45"/>
      <c r="F168" s="45"/>
      <c r="G168" s="45"/>
      <c r="H168" s="46"/>
      <c r="I168" s="37">
        <f>IF(AND(B168&lt;&gt;"",C168&lt;&gt;"",D168&lt;&gt;"",E168&lt;&gt;"",F168&lt;&gt;"",G168&lt;&gt;"",H168&lt;&gt;""),VLOOKUP(G168,通所介護費!$A$48:$B$52,2,0),0)</f>
        <v>0</v>
      </c>
      <c r="J168" s="37">
        <f t="shared" si="23"/>
        <v>0</v>
      </c>
    </row>
    <row r="169" spans="1:10" ht="18" customHeight="1" x14ac:dyDescent="0.4">
      <c r="A169" s="156"/>
      <c r="B169" s="45"/>
      <c r="C169" s="45"/>
      <c r="D169" s="45"/>
      <c r="E169" s="45"/>
      <c r="F169" s="45"/>
      <c r="G169" s="45"/>
      <c r="H169" s="46"/>
      <c r="I169" s="37">
        <f>IF(AND(B169&lt;&gt;"",C169&lt;&gt;"",D169&lt;&gt;"",E169&lt;&gt;"",F169&lt;&gt;"",G169&lt;&gt;"",H169&lt;&gt;""),VLOOKUP(G169,通所介護費!$A$48:$B$52,2,0),0)</f>
        <v>0</v>
      </c>
      <c r="J169" s="37">
        <f t="shared" si="23"/>
        <v>0</v>
      </c>
    </row>
    <row r="170" spans="1:10" ht="18" customHeight="1" x14ac:dyDescent="0.4">
      <c r="A170" s="156"/>
      <c r="B170" s="45"/>
      <c r="C170" s="45"/>
      <c r="D170" s="45"/>
      <c r="E170" s="45"/>
      <c r="F170" s="45"/>
      <c r="G170" s="45"/>
      <c r="H170" s="46"/>
      <c r="I170" s="37">
        <f>IF(AND(B170&lt;&gt;"",C170&lt;&gt;"",D170&lt;&gt;"",E170&lt;&gt;"",F170&lt;&gt;"",G170&lt;&gt;"",H170&lt;&gt;""),VLOOKUP(G170,通所介護費!$A$48:$B$52,2,0),0)</f>
        <v>0</v>
      </c>
      <c r="J170" s="37">
        <f t="shared" si="23"/>
        <v>0</v>
      </c>
    </row>
    <row r="171" spans="1:10" ht="18" customHeight="1" x14ac:dyDescent="0.4">
      <c r="A171" s="156"/>
      <c r="B171" s="45"/>
      <c r="C171" s="45"/>
      <c r="D171" s="45"/>
      <c r="E171" s="45"/>
      <c r="F171" s="45"/>
      <c r="G171" s="45"/>
      <c r="H171" s="46"/>
      <c r="I171" s="37">
        <f>IF(AND(B171&lt;&gt;"",C171&lt;&gt;"",D171&lt;&gt;"",E171&lt;&gt;"",F171&lt;&gt;"",G171&lt;&gt;"",H171&lt;&gt;""),VLOOKUP(G171,通所介護費!$A$48:$B$52,2,0),0)</f>
        <v>0</v>
      </c>
      <c r="J171" s="37">
        <f t="shared" si="23"/>
        <v>0</v>
      </c>
    </row>
    <row r="172" spans="1:10" ht="18" customHeight="1" x14ac:dyDescent="0.4">
      <c r="A172" s="156"/>
      <c r="B172" s="45"/>
      <c r="C172" s="45"/>
      <c r="D172" s="45"/>
      <c r="E172" s="45"/>
      <c r="F172" s="45"/>
      <c r="G172" s="45"/>
      <c r="H172" s="46"/>
      <c r="I172" s="37">
        <f>IF(AND(B172&lt;&gt;"",C172&lt;&gt;"",D172&lt;&gt;"",E172&lt;&gt;"",F172&lt;&gt;"",G172&lt;&gt;"",H172&lt;&gt;""),VLOOKUP(G172,通所介護費!$A$48:$B$52,2,0),0)</f>
        <v>0</v>
      </c>
      <c r="J172" s="37">
        <f t="shared" si="23"/>
        <v>0</v>
      </c>
    </row>
    <row r="173" spans="1:10" ht="18" customHeight="1" x14ac:dyDescent="0.4">
      <c r="A173" s="156"/>
      <c r="B173" s="45"/>
      <c r="C173" s="45"/>
      <c r="D173" s="45"/>
      <c r="E173" s="45"/>
      <c r="F173" s="45"/>
      <c r="G173" s="45"/>
      <c r="H173" s="46"/>
      <c r="I173" s="37">
        <f>IF(AND(B173&lt;&gt;"",C173&lt;&gt;"",D173&lt;&gt;"",E173&lt;&gt;"",F173&lt;&gt;"",G173&lt;&gt;"",H173&lt;&gt;""),VLOOKUP(G173,通所介護費!$A$48:$B$52,2,0),0)</f>
        <v>0</v>
      </c>
      <c r="J173" s="37">
        <f t="shared" si="23"/>
        <v>0</v>
      </c>
    </row>
    <row r="174" spans="1:10" ht="18" customHeight="1" x14ac:dyDescent="0.4">
      <c r="A174" s="156"/>
      <c r="B174" s="45"/>
      <c r="C174" s="45"/>
      <c r="D174" s="45"/>
      <c r="E174" s="45"/>
      <c r="F174" s="45"/>
      <c r="G174" s="45"/>
      <c r="H174" s="46"/>
      <c r="I174" s="37">
        <f>IF(AND(B174&lt;&gt;"",C174&lt;&gt;"",D174&lt;&gt;"",E174&lt;&gt;"",F174&lt;&gt;"",G174&lt;&gt;"",H174&lt;&gt;""),VLOOKUP(G174,通所介護費!$A$48:$B$52,2,0),0)</f>
        <v>0</v>
      </c>
      <c r="J174" s="37">
        <f t="shared" si="23"/>
        <v>0</v>
      </c>
    </row>
    <row r="175" spans="1:10" ht="18" customHeight="1" x14ac:dyDescent="0.4">
      <c r="A175" s="156"/>
      <c r="B175" s="45"/>
      <c r="C175" s="45"/>
      <c r="D175" s="45"/>
      <c r="E175" s="45"/>
      <c r="F175" s="45"/>
      <c r="G175" s="45"/>
      <c r="H175" s="46"/>
      <c r="I175" s="37">
        <f>IF(AND(B175&lt;&gt;"",C175&lt;&gt;"",D175&lt;&gt;"",E175&lt;&gt;"",F175&lt;&gt;"",G175&lt;&gt;"",H175&lt;&gt;""),VLOOKUP(G175,通所介護費!$A$48:$B$52,2,0),0)</f>
        <v>0</v>
      </c>
      <c r="J175" s="37">
        <f t="shared" si="23"/>
        <v>0</v>
      </c>
    </row>
    <row r="176" spans="1:10" ht="18" customHeight="1" x14ac:dyDescent="0.4">
      <c r="A176" s="157"/>
      <c r="B176" s="45"/>
      <c r="C176" s="45"/>
      <c r="D176" s="45"/>
      <c r="E176" s="45"/>
      <c r="F176" s="45"/>
      <c r="G176" s="45"/>
      <c r="H176" s="46"/>
      <c r="I176" s="37">
        <f>IF(AND(B176&lt;&gt;"",C176&lt;&gt;"",D176&lt;&gt;"",E176&lt;&gt;"",F176&lt;&gt;"",G176&lt;&gt;"",H176&lt;&gt;""),VLOOKUP(G176,通所介護費!$A$48:$B$52,2,0),0)</f>
        <v>0</v>
      </c>
      <c r="J176" s="37">
        <f t="shared" si="23"/>
        <v>0</v>
      </c>
    </row>
    <row r="177" spans="1:10" ht="22.15" customHeight="1" x14ac:dyDescent="0.4">
      <c r="A177" s="101" t="s">
        <v>40</v>
      </c>
      <c r="B177" s="102"/>
      <c r="C177" s="102"/>
      <c r="D177" s="102"/>
      <c r="E177" s="102"/>
      <c r="F177" s="102"/>
      <c r="G177" s="103"/>
      <c r="H177" s="39">
        <f>SUMIF(H157:H176,"&lt;&gt;#N/A")</f>
        <v>0</v>
      </c>
      <c r="I177" s="39">
        <f>SUMIF(I157:I176,"&lt;&gt;#N/A")</f>
        <v>0</v>
      </c>
      <c r="J177" s="39">
        <f>SUMIF(J157:J176,"&lt;&gt;#N/A")</f>
        <v>0</v>
      </c>
    </row>
    <row r="178" spans="1:10" ht="15" customHeight="1" x14ac:dyDescent="0.4">
      <c r="A178" s="24"/>
      <c r="B178" s="24"/>
      <c r="C178" s="24"/>
      <c r="D178" s="24"/>
      <c r="E178" s="24"/>
      <c r="F178" s="24"/>
      <c r="G178" s="44"/>
      <c r="H178" s="44"/>
      <c r="I178" s="44"/>
    </row>
    <row r="179" spans="1:10" ht="22.15" customHeight="1" x14ac:dyDescent="0.4">
      <c r="A179" s="51" t="s">
        <v>89</v>
      </c>
      <c r="B179" s="24"/>
      <c r="C179" s="24"/>
      <c r="D179" s="24"/>
      <c r="E179" s="24"/>
      <c r="F179" s="24"/>
      <c r="G179" s="44"/>
      <c r="H179" s="44"/>
      <c r="I179" s="44"/>
    </row>
    <row r="180" spans="1:10" ht="42.95" customHeight="1" x14ac:dyDescent="0.4">
      <c r="A180" s="158" t="s">
        <v>144</v>
      </c>
      <c r="B180" s="35" t="s">
        <v>49</v>
      </c>
      <c r="C180" s="35" t="s">
        <v>119</v>
      </c>
      <c r="D180" s="35" t="s">
        <v>34</v>
      </c>
      <c r="E180" s="36" t="s">
        <v>173</v>
      </c>
      <c r="F180" s="36" t="s">
        <v>174</v>
      </c>
      <c r="G180" s="35" t="s">
        <v>35</v>
      </c>
      <c r="H180" s="36" t="s">
        <v>134</v>
      </c>
      <c r="I180" s="36" t="s">
        <v>37</v>
      </c>
      <c r="J180" s="36" t="s">
        <v>120</v>
      </c>
    </row>
    <row r="181" spans="1:10" ht="18" customHeight="1" x14ac:dyDescent="0.4">
      <c r="A181" s="159"/>
      <c r="B181" s="45"/>
      <c r="C181" s="45"/>
      <c r="D181" s="45"/>
      <c r="E181" s="45"/>
      <c r="F181" s="45"/>
      <c r="G181" s="45"/>
      <c r="H181" s="46"/>
      <c r="I181" s="37">
        <f>IF(AND(B181&lt;&gt;"",C181&lt;&gt;"",D181&lt;&gt;"",E181&lt;&gt;"",F181&lt;&gt;"",G181&lt;&gt;"",H181&lt;&gt;""),VLOOKUP(G181,通所介護費!$A$48:$B$52,2,0),0)</f>
        <v>0</v>
      </c>
      <c r="J181" s="37">
        <f>((I181*H181)*0.1*10)/2</f>
        <v>0</v>
      </c>
    </row>
    <row r="182" spans="1:10" ht="18" customHeight="1" x14ac:dyDescent="0.4">
      <c r="A182" s="159"/>
      <c r="B182" s="45"/>
      <c r="C182" s="45"/>
      <c r="D182" s="45"/>
      <c r="E182" s="45"/>
      <c r="F182" s="45"/>
      <c r="G182" s="45"/>
      <c r="H182" s="46"/>
      <c r="I182" s="37">
        <f>IF(AND(B182&lt;&gt;"",C182&lt;&gt;"",D182&lt;&gt;"",E182&lt;&gt;"",F182&lt;&gt;"",G182&lt;&gt;"",H182&lt;&gt;""),VLOOKUP(G182,通所介護費!$A$48:$B$52,2,0),0)</f>
        <v>0</v>
      </c>
      <c r="J182" s="37">
        <f>((I182*H182)*0.1*10)/2</f>
        <v>0</v>
      </c>
    </row>
    <row r="183" spans="1:10" ht="18" customHeight="1" x14ac:dyDescent="0.4">
      <c r="A183" s="159"/>
      <c r="B183" s="45"/>
      <c r="C183" s="45"/>
      <c r="D183" s="45"/>
      <c r="E183" s="45"/>
      <c r="F183" s="45"/>
      <c r="G183" s="45"/>
      <c r="H183" s="46"/>
      <c r="I183" s="37">
        <f>IF(AND(B183&lt;&gt;"",C183&lt;&gt;"",D183&lt;&gt;"",E183&lt;&gt;"",F183&lt;&gt;"",G183&lt;&gt;"",H183&lt;&gt;""),VLOOKUP(G183,通所介護費!$A$48:$B$52,2,0),0)</f>
        <v>0</v>
      </c>
      <c r="J183" s="37">
        <f>((I183*H183)*0.1*10)/2</f>
        <v>0</v>
      </c>
    </row>
    <row r="184" spans="1:10" ht="18" customHeight="1" x14ac:dyDescent="0.4">
      <c r="A184" s="159"/>
      <c r="B184" s="45"/>
      <c r="C184" s="45"/>
      <c r="D184" s="45"/>
      <c r="E184" s="45"/>
      <c r="F184" s="45"/>
      <c r="G184" s="45"/>
      <c r="H184" s="46"/>
      <c r="I184" s="37">
        <f>IF(AND(B184&lt;&gt;"",C184&lt;&gt;"",D184&lt;&gt;"",E184&lt;&gt;"",F184&lt;&gt;"",G184&lt;&gt;"",H184&lt;&gt;""),VLOOKUP(G184,通所介護費!$A$48:$B$52,2,0),0)</f>
        <v>0</v>
      </c>
      <c r="J184" s="37">
        <f>((I184*H184)*0.1*10)/2</f>
        <v>0</v>
      </c>
    </row>
    <row r="185" spans="1:10" ht="18" customHeight="1" x14ac:dyDescent="0.4">
      <c r="A185" s="160"/>
      <c r="B185" s="45"/>
      <c r="C185" s="45"/>
      <c r="D185" s="45"/>
      <c r="E185" s="45"/>
      <c r="F185" s="45"/>
      <c r="G185" s="45"/>
      <c r="H185" s="46"/>
      <c r="I185" s="37">
        <f>IF(AND(B185&lt;&gt;"",C185&lt;&gt;"",D185&lt;&gt;"",E185&lt;&gt;"",F185&lt;&gt;"",G185&lt;&gt;"",H185&lt;&gt;""),VLOOKUP(G185,通所介護費!$A$48:$B$52,2,0),0)</f>
        <v>0</v>
      </c>
      <c r="J185" s="37">
        <f>((I185*H185)*0.1*10)/2</f>
        <v>0</v>
      </c>
    </row>
    <row r="186" spans="1:10" ht="22.15" customHeight="1" x14ac:dyDescent="0.4">
      <c r="A186" s="101" t="s">
        <v>40</v>
      </c>
      <c r="B186" s="102"/>
      <c r="C186" s="102"/>
      <c r="D186" s="102"/>
      <c r="E186" s="102"/>
      <c r="F186" s="102"/>
      <c r="G186" s="103"/>
      <c r="H186" s="39">
        <f>SUMIF(H181:H185,"&lt;&gt;#N/A")</f>
        <v>0</v>
      </c>
      <c r="I186" s="39">
        <f>SUMIF(I181:I185,"&lt;&gt;#N/A")</f>
        <v>0</v>
      </c>
      <c r="J186" s="39">
        <f>SUMIF(J181:J185,"&lt;&gt;#N/A")</f>
        <v>0</v>
      </c>
    </row>
    <row r="187" spans="1:10" ht="22.15" customHeight="1" x14ac:dyDescent="0.4"/>
    <row r="188" spans="1:10" ht="22.15" customHeight="1" x14ac:dyDescent="0.4">
      <c r="A188" s="34" t="s">
        <v>175</v>
      </c>
    </row>
    <row r="189" spans="1:10" ht="22.15" customHeight="1" x14ac:dyDescent="0.4">
      <c r="A189" s="50" t="s">
        <v>90</v>
      </c>
    </row>
    <row r="190" spans="1:10" ht="42.95" customHeight="1" x14ac:dyDescent="0.4">
      <c r="A190" s="155" t="s">
        <v>176</v>
      </c>
      <c r="B190" s="35" t="s">
        <v>49</v>
      </c>
      <c r="C190" s="35" t="s">
        <v>119</v>
      </c>
      <c r="D190" s="35" t="s">
        <v>34</v>
      </c>
      <c r="E190" s="36" t="s">
        <v>173</v>
      </c>
      <c r="F190" s="36" t="s">
        <v>174</v>
      </c>
      <c r="G190" s="35" t="s">
        <v>35</v>
      </c>
      <c r="H190" s="36" t="s">
        <v>51</v>
      </c>
      <c r="I190" s="36" t="s">
        <v>37</v>
      </c>
      <c r="J190" s="36" t="s">
        <v>120</v>
      </c>
    </row>
    <row r="191" spans="1:10" ht="18" customHeight="1" x14ac:dyDescent="0.4">
      <c r="A191" s="156"/>
      <c r="B191" s="45"/>
      <c r="C191" s="45"/>
      <c r="D191" s="45"/>
      <c r="E191" s="45"/>
      <c r="F191" s="45"/>
      <c r="G191" s="45"/>
      <c r="H191" s="46"/>
      <c r="I191" s="37">
        <f>IF(AND(B191&lt;&gt;"",C191&lt;&gt;"",D191&lt;&gt;"",E191&lt;&gt;"",F191&lt;&gt;"",G191&lt;&gt;"",H191&lt;&gt;""),VLOOKUP(G191,通所介護費!$A$55:$B$59,2,0),0)</f>
        <v>0</v>
      </c>
      <c r="J191" s="37">
        <f>(I191*H191)*0.1*10</f>
        <v>0</v>
      </c>
    </row>
    <row r="192" spans="1:10" ht="18" customHeight="1" x14ac:dyDescent="0.4">
      <c r="A192" s="156"/>
      <c r="B192" s="45"/>
      <c r="C192" s="45"/>
      <c r="D192" s="45"/>
      <c r="E192" s="45"/>
      <c r="F192" s="45"/>
      <c r="G192" s="45"/>
      <c r="H192" s="46"/>
      <c r="I192" s="37">
        <f>IF(AND(B192&lt;&gt;"",C192&lt;&gt;"",D192&lt;&gt;"",E192&lt;&gt;"",F192&lt;&gt;"",G192&lt;&gt;"",H192&lt;&gt;""),VLOOKUP(G192,通所介護費!$A$55:$B$59,2,0),0)</f>
        <v>0</v>
      </c>
      <c r="J192" s="37">
        <f>(I192*H192)*0.1*10</f>
        <v>0</v>
      </c>
    </row>
    <row r="193" spans="1:10" ht="18" customHeight="1" x14ac:dyDescent="0.4">
      <c r="A193" s="156"/>
      <c r="B193" s="45"/>
      <c r="C193" s="45"/>
      <c r="D193" s="45"/>
      <c r="E193" s="45"/>
      <c r="F193" s="45"/>
      <c r="G193" s="45"/>
      <c r="H193" s="46"/>
      <c r="I193" s="37">
        <f>IF(AND(B193&lt;&gt;"",C193&lt;&gt;"",D193&lt;&gt;"",E193&lt;&gt;"",F193&lt;&gt;"",G193&lt;&gt;"",H193&lt;&gt;""),VLOOKUP(G193,通所介護費!$A$55:$B$59,2,0),0)</f>
        <v>0</v>
      </c>
      <c r="J193" s="37">
        <f>(I193*H193)*0.1*10</f>
        <v>0</v>
      </c>
    </row>
    <row r="194" spans="1:10" ht="18" customHeight="1" x14ac:dyDescent="0.4">
      <c r="A194" s="156"/>
      <c r="B194" s="45"/>
      <c r="C194" s="45"/>
      <c r="D194" s="45"/>
      <c r="E194" s="45"/>
      <c r="F194" s="45"/>
      <c r="G194" s="45"/>
      <c r="H194" s="46"/>
      <c r="I194" s="37">
        <f>IF(AND(B194&lt;&gt;"",C194&lt;&gt;"",D194&lt;&gt;"",E194&lt;&gt;"",F194&lt;&gt;"",G194&lt;&gt;"",H194&lt;&gt;""),VLOOKUP(G194,通所介護費!$A$55:$B$59,2,0),0)</f>
        <v>0</v>
      </c>
      <c r="J194" s="37">
        <f>(I194*H194)*0.1*10</f>
        <v>0</v>
      </c>
    </row>
    <row r="195" spans="1:10" ht="18" customHeight="1" x14ac:dyDescent="0.4">
      <c r="A195" s="156"/>
      <c r="B195" s="45"/>
      <c r="C195" s="45"/>
      <c r="D195" s="45"/>
      <c r="E195" s="45"/>
      <c r="F195" s="45"/>
      <c r="G195" s="45"/>
      <c r="H195" s="46"/>
      <c r="I195" s="37">
        <f>IF(AND(B195&lt;&gt;"",C195&lt;&gt;"",D195&lt;&gt;"",E195&lt;&gt;"",F195&lt;&gt;"",G195&lt;&gt;"",H195&lt;&gt;""),VLOOKUP(G195,通所介護費!$A$55:$B$59,2,0),0)</f>
        <v>0</v>
      </c>
      <c r="J195" s="37">
        <f>(I195*H195)*0.1*10</f>
        <v>0</v>
      </c>
    </row>
    <row r="196" spans="1:10" ht="18" customHeight="1" x14ac:dyDescent="0.4">
      <c r="A196" s="156"/>
      <c r="B196" s="45"/>
      <c r="C196" s="45"/>
      <c r="D196" s="45"/>
      <c r="E196" s="45"/>
      <c r="F196" s="45"/>
      <c r="G196" s="45"/>
      <c r="H196" s="46"/>
      <c r="I196" s="37">
        <f>IF(AND(B196&lt;&gt;"",C196&lt;&gt;"",D196&lt;&gt;"",E196&lt;&gt;"",F196&lt;&gt;"",G196&lt;&gt;"",H196&lt;&gt;""),VLOOKUP(G196,通所介護費!$A$55:$B$59,2,0),0)</f>
        <v>0</v>
      </c>
      <c r="J196" s="37">
        <f t="shared" ref="J196:J210" si="24">(I196*H196)*0.1*10</f>
        <v>0</v>
      </c>
    </row>
    <row r="197" spans="1:10" ht="18" customHeight="1" x14ac:dyDescent="0.4">
      <c r="A197" s="156"/>
      <c r="B197" s="45"/>
      <c r="C197" s="45"/>
      <c r="D197" s="45"/>
      <c r="E197" s="45"/>
      <c r="F197" s="45"/>
      <c r="G197" s="45"/>
      <c r="H197" s="46"/>
      <c r="I197" s="37">
        <f>IF(AND(B197&lt;&gt;"",C197&lt;&gt;"",D197&lt;&gt;"",E197&lt;&gt;"",F197&lt;&gt;"",G197&lt;&gt;"",H197&lt;&gt;""),VLOOKUP(G197,通所介護費!$A$55:$B$59,2,0),0)</f>
        <v>0</v>
      </c>
      <c r="J197" s="37">
        <f t="shared" si="24"/>
        <v>0</v>
      </c>
    </row>
    <row r="198" spans="1:10" ht="18" customHeight="1" x14ac:dyDescent="0.4">
      <c r="A198" s="156"/>
      <c r="B198" s="45"/>
      <c r="C198" s="45"/>
      <c r="D198" s="45"/>
      <c r="E198" s="45"/>
      <c r="F198" s="45"/>
      <c r="G198" s="45"/>
      <c r="H198" s="46"/>
      <c r="I198" s="37">
        <f>IF(AND(B198&lt;&gt;"",C198&lt;&gt;"",D198&lt;&gt;"",E198&lt;&gt;"",F198&lt;&gt;"",G198&lt;&gt;"",H198&lt;&gt;""),VLOOKUP(G198,通所介護費!$A$55:$B$59,2,0),0)</f>
        <v>0</v>
      </c>
      <c r="J198" s="37">
        <f t="shared" si="24"/>
        <v>0</v>
      </c>
    </row>
    <row r="199" spans="1:10" ht="18" customHeight="1" x14ac:dyDescent="0.4">
      <c r="A199" s="156"/>
      <c r="B199" s="45"/>
      <c r="C199" s="45"/>
      <c r="D199" s="45"/>
      <c r="E199" s="45"/>
      <c r="F199" s="45"/>
      <c r="G199" s="45"/>
      <c r="H199" s="46"/>
      <c r="I199" s="37">
        <f>IF(AND(B199&lt;&gt;"",C199&lt;&gt;"",D199&lt;&gt;"",E199&lt;&gt;"",F199&lt;&gt;"",G199&lt;&gt;"",H199&lt;&gt;""),VLOOKUP(G199,通所介護費!$A$55:$B$59,2,0),0)</f>
        <v>0</v>
      </c>
      <c r="J199" s="37">
        <f t="shared" si="24"/>
        <v>0</v>
      </c>
    </row>
    <row r="200" spans="1:10" ht="18" customHeight="1" x14ac:dyDescent="0.4">
      <c r="A200" s="156"/>
      <c r="B200" s="45"/>
      <c r="C200" s="45"/>
      <c r="D200" s="45"/>
      <c r="E200" s="45"/>
      <c r="F200" s="45"/>
      <c r="G200" s="45"/>
      <c r="H200" s="46"/>
      <c r="I200" s="37">
        <f>IF(AND(B200&lt;&gt;"",C200&lt;&gt;"",D200&lt;&gt;"",E200&lt;&gt;"",F200&lt;&gt;"",G200&lt;&gt;"",H200&lt;&gt;""),VLOOKUP(G200,通所介護費!$A$55:$B$59,2,0),0)</f>
        <v>0</v>
      </c>
      <c r="J200" s="37">
        <f t="shared" si="24"/>
        <v>0</v>
      </c>
    </row>
    <row r="201" spans="1:10" ht="18" customHeight="1" x14ac:dyDescent="0.4">
      <c r="A201" s="156"/>
      <c r="B201" s="45"/>
      <c r="C201" s="45"/>
      <c r="D201" s="45"/>
      <c r="E201" s="45"/>
      <c r="F201" s="45"/>
      <c r="G201" s="45"/>
      <c r="H201" s="46"/>
      <c r="I201" s="37">
        <f>IF(AND(B201&lt;&gt;"",C201&lt;&gt;"",D201&lt;&gt;"",E201&lt;&gt;"",F201&lt;&gt;"",G201&lt;&gt;"",H201&lt;&gt;""),VLOOKUP(G201,通所介護費!$A$55:$B$59,2,0),0)</f>
        <v>0</v>
      </c>
      <c r="J201" s="37">
        <f t="shared" si="24"/>
        <v>0</v>
      </c>
    </row>
    <row r="202" spans="1:10" ht="18" customHeight="1" x14ac:dyDescent="0.4">
      <c r="A202" s="156"/>
      <c r="B202" s="45"/>
      <c r="C202" s="45"/>
      <c r="D202" s="45"/>
      <c r="E202" s="45"/>
      <c r="F202" s="45"/>
      <c r="G202" s="45"/>
      <c r="H202" s="46"/>
      <c r="I202" s="37">
        <f>IF(AND(B202&lt;&gt;"",C202&lt;&gt;"",D202&lt;&gt;"",E202&lt;&gt;"",F202&lt;&gt;"",G202&lt;&gt;"",H202&lt;&gt;""),VLOOKUP(G202,通所介護費!$A$55:$B$59,2,0),0)</f>
        <v>0</v>
      </c>
      <c r="J202" s="37">
        <f t="shared" si="24"/>
        <v>0</v>
      </c>
    </row>
    <row r="203" spans="1:10" ht="18" customHeight="1" x14ac:dyDescent="0.4">
      <c r="A203" s="156"/>
      <c r="B203" s="45"/>
      <c r="C203" s="45"/>
      <c r="D203" s="45"/>
      <c r="E203" s="45"/>
      <c r="F203" s="45"/>
      <c r="G203" s="45"/>
      <c r="H203" s="46"/>
      <c r="I203" s="37">
        <f>IF(AND(B203&lt;&gt;"",C203&lt;&gt;"",D203&lt;&gt;"",E203&lt;&gt;"",F203&lt;&gt;"",G203&lt;&gt;"",H203&lt;&gt;""),VLOOKUP(G203,通所介護費!$A$55:$B$59,2,0),0)</f>
        <v>0</v>
      </c>
      <c r="J203" s="37">
        <f t="shared" si="24"/>
        <v>0</v>
      </c>
    </row>
    <row r="204" spans="1:10" ht="18" customHeight="1" x14ac:dyDescent="0.4">
      <c r="A204" s="156"/>
      <c r="B204" s="45"/>
      <c r="C204" s="45"/>
      <c r="D204" s="45"/>
      <c r="E204" s="45"/>
      <c r="F204" s="45"/>
      <c r="G204" s="45"/>
      <c r="H204" s="46"/>
      <c r="I204" s="37">
        <f>IF(AND(B204&lt;&gt;"",C204&lt;&gt;"",D204&lt;&gt;"",E204&lt;&gt;"",F204&lt;&gt;"",G204&lt;&gt;"",H204&lt;&gt;""),VLOOKUP(G204,通所介護費!$A$55:$B$59,2,0),0)</f>
        <v>0</v>
      </c>
      <c r="J204" s="37">
        <f t="shared" si="24"/>
        <v>0</v>
      </c>
    </row>
    <row r="205" spans="1:10" ht="18" customHeight="1" x14ac:dyDescent="0.4">
      <c r="A205" s="156"/>
      <c r="B205" s="45"/>
      <c r="C205" s="45"/>
      <c r="D205" s="45"/>
      <c r="E205" s="45"/>
      <c r="F205" s="45"/>
      <c r="G205" s="45"/>
      <c r="H205" s="46"/>
      <c r="I205" s="37">
        <f>IF(AND(B205&lt;&gt;"",C205&lt;&gt;"",D205&lt;&gt;"",E205&lt;&gt;"",F205&lt;&gt;"",G205&lt;&gt;"",H205&lt;&gt;""),VLOOKUP(G205,通所介護費!$A$55:$B$59,2,0),0)</f>
        <v>0</v>
      </c>
      <c r="J205" s="37">
        <f t="shared" si="24"/>
        <v>0</v>
      </c>
    </row>
    <row r="206" spans="1:10" ht="18" customHeight="1" x14ac:dyDescent="0.4">
      <c r="A206" s="156"/>
      <c r="B206" s="45"/>
      <c r="C206" s="45"/>
      <c r="D206" s="45"/>
      <c r="E206" s="45"/>
      <c r="F206" s="45"/>
      <c r="G206" s="45"/>
      <c r="H206" s="46"/>
      <c r="I206" s="37">
        <f>IF(AND(B206&lt;&gt;"",C206&lt;&gt;"",D206&lt;&gt;"",E206&lt;&gt;"",F206&lt;&gt;"",G206&lt;&gt;"",H206&lt;&gt;""),VLOOKUP(G206,通所介護費!$A$55:$B$59,2,0),0)</f>
        <v>0</v>
      </c>
      <c r="J206" s="37">
        <f t="shared" si="24"/>
        <v>0</v>
      </c>
    </row>
    <row r="207" spans="1:10" ht="18" customHeight="1" x14ac:dyDescent="0.4">
      <c r="A207" s="156"/>
      <c r="B207" s="45"/>
      <c r="C207" s="45"/>
      <c r="D207" s="45"/>
      <c r="E207" s="45"/>
      <c r="F207" s="45"/>
      <c r="G207" s="45"/>
      <c r="H207" s="46"/>
      <c r="I207" s="37">
        <f>IF(AND(B207&lt;&gt;"",C207&lt;&gt;"",D207&lt;&gt;"",E207&lt;&gt;"",F207&lt;&gt;"",G207&lt;&gt;"",H207&lt;&gt;""),VLOOKUP(G207,通所介護費!$A$55:$B$59,2,0),0)</f>
        <v>0</v>
      </c>
      <c r="J207" s="37">
        <f t="shared" si="24"/>
        <v>0</v>
      </c>
    </row>
    <row r="208" spans="1:10" ht="18" customHeight="1" x14ac:dyDescent="0.4">
      <c r="A208" s="156"/>
      <c r="B208" s="45"/>
      <c r="C208" s="45"/>
      <c r="D208" s="45"/>
      <c r="E208" s="45"/>
      <c r="F208" s="45"/>
      <c r="G208" s="45"/>
      <c r="H208" s="46"/>
      <c r="I208" s="37">
        <f>IF(AND(B208&lt;&gt;"",C208&lt;&gt;"",D208&lt;&gt;"",E208&lt;&gt;"",F208&lt;&gt;"",G208&lt;&gt;"",H208&lt;&gt;""),VLOOKUP(G208,通所介護費!$A$55:$B$59,2,0),0)</f>
        <v>0</v>
      </c>
      <c r="J208" s="37">
        <f t="shared" si="24"/>
        <v>0</v>
      </c>
    </row>
    <row r="209" spans="1:10" ht="18" customHeight="1" x14ac:dyDescent="0.4">
      <c r="A209" s="156"/>
      <c r="B209" s="45"/>
      <c r="C209" s="45"/>
      <c r="D209" s="45"/>
      <c r="E209" s="45"/>
      <c r="F209" s="45"/>
      <c r="G209" s="45"/>
      <c r="H209" s="46"/>
      <c r="I209" s="37">
        <f>IF(AND(B209&lt;&gt;"",C209&lt;&gt;"",D209&lt;&gt;"",E209&lt;&gt;"",F209&lt;&gt;"",G209&lt;&gt;"",H209&lt;&gt;""),VLOOKUP(G209,通所介護費!$A$55:$B$59,2,0),0)</f>
        <v>0</v>
      </c>
      <c r="J209" s="37">
        <f t="shared" si="24"/>
        <v>0</v>
      </c>
    </row>
    <row r="210" spans="1:10" ht="18" customHeight="1" x14ac:dyDescent="0.4">
      <c r="A210" s="157"/>
      <c r="B210" s="45"/>
      <c r="C210" s="45"/>
      <c r="D210" s="45"/>
      <c r="E210" s="45"/>
      <c r="F210" s="45"/>
      <c r="G210" s="45"/>
      <c r="H210" s="46"/>
      <c r="I210" s="37">
        <f>IF(AND(B210&lt;&gt;"",C210&lt;&gt;"",D210&lt;&gt;"",E210&lt;&gt;"",F210&lt;&gt;"",G210&lt;&gt;"",H210&lt;&gt;""),VLOOKUP(G210,通所介護費!$A$55:$B$59,2,0),0)</f>
        <v>0</v>
      </c>
      <c r="J210" s="37">
        <f t="shared" si="24"/>
        <v>0</v>
      </c>
    </row>
    <row r="211" spans="1:10" ht="22.15" customHeight="1" x14ac:dyDescent="0.4">
      <c r="A211" s="101" t="s">
        <v>40</v>
      </c>
      <c r="B211" s="102"/>
      <c r="C211" s="102"/>
      <c r="D211" s="102"/>
      <c r="E211" s="102"/>
      <c r="F211" s="102"/>
      <c r="G211" s="103"/>
      <c r="H211" s="39">
        <f>SUMIF(H191:H210,"&lt;&gt;#N/A")</f>
        <v>0</v>
      </c>
      <c r="I211" s="39">
        <f>SUMIF(I191:I210,"&lt;&gt;#N/A")</f>
        <v>0</v>
      </c>
      <c r="J211" s="39">
        <f>SUMIF(J191:J210,"&lt;&gt;#N/A")</f>
        <v>0</v>
      </c>
    </row>
    <row r="212" spans="1:10" ht="15" customHeight="1" x14ac:dyDescent="0.4">
      <c r="A212" s="24"/>
      <c r="B212" s="24"/>
      <c r="C212" s="24"/>
      <c r="D212" s="24"/>
      <c r="E212" s="24"/>
      <c r="F212" s="24"/>
      <c r="G212" s="44"/>
      <c r="H212" s="44"/>
      <c r="I212" s="44"/>
    </row>
    <row r="213" spans="1:10" ht="22.15" customHeight="1" x14ac:dyDescent="0.4">
      <c r="A213" s="51" t="s">
        <v>89</v>
      </c>
      <c r="B213" s="24"/>
      <c r="C213" s="24"/>
      <c r="D213" s="24"/>
      <c r="E213" s="24"/>
      <c r="F213" s="24"/>
      <c r="G213" s="44"/>
      <c r="H213" s="44"/>
      <c r="I213" s="44"/>
    </row>
    <row r="214" spans="1:10" ht="42.95" customHeight="1" x14ac:dyDescent="0.4">
      <c r="A214" s="158" t="s">
        <v>176</v>
      </c>
      <c r="B214" s="35" t="s">
        <v>49</v>
      </c>
      <c r="C214" s="35" t="s">
        <v>119</v>
      </c>
      <c r="D214" s="35" t="s">
        <v>34</v>
      </c>
      <c r="E214" s="36" t="s">
        <v>173</v>
      </c>
      <c r="F214" s="36" t="s">
        <v>174</v>
      </c>
      <c r="G214" s="35" t="s">
        <v>35</v>
      </c>
      <c r="H214" s="36" t="s">
        <v>134</v>
      </c>
      <c r="I214" s="36" t="s">
        <v>37</v>
      </c>
      <c r="J214" s="36" t="s">
        <v>120</v>
      </c>
    </row>
    <row r="215" spans="1:10" ht="18" customHeight="1" x14ac:dyDescent="0.4">
      <c r="A215" s="159"/>
      <c r="B215" s="45"/>
      <c r="C215" s="45"/>
      <c r="D215" s="45"/>
      <c r="E215" s="45"/>
      <c r="F215" s="45"/>
      <c r="G215" s="45"/>
      <c r="H215" s="46"/>
      <c r="I215" s="37">
        <f>IF(AND(B215&lt;&gt;"",C215&lt;&gt;"",D215&lt;&gt;"",E215&lt;&gt;"",F215&lt;&gt;"",G215&lt;&gt;"",H215&lt;&gt;""),VLOOKUP(G215,通所介護費!$A$55:$B$59,2,0),0)</f>
        <v>0</v>
      </c>
      <c r="J215" s="37">
        <f>((I215*H215)*0.1*10)/2</f>
        <v>0</v>
      </c>
    </row>
    <row r="216" spans="1:10" ht="18" customHeight="1" x14ac:dyDescent="0.4">
      <c r="A216" s="159"/>
      <c r="B216" s="45"/>
      <c r="C216" s="45"/>
      <c r="D216" s="45"/>
      <c r="E216" s="45"/>
      <c r="F216" s="45"/>
      <c r="G216" s="45"/>
      <c r="H216" s="46"/>
      <c r="I216" s="37">
        <f>IF(AND(B216&lt;&gt;"",C216&lt;&gt;"",D216&lt;&gt;"",E216&lt;&gt;"",F216&lt;&gt;"",G216&lt;&gt;"",H216&lt;&gt;""),VLOOKUP(G216,通所介護費!$A$55:$B$59,2,0),0)</f>
        <v>0</v>
      </c>
      <c r="J216" s="37">
        <f>((I216*H216)*0.1*10)/2</f>
        <v>0</v>
      </c>
    </row>
    <row r="217" spans="1:10" ht="18" customHeight="1" x14ac:dyDescent="0.4">
      <c r="A217" s="159"/>
      <c r="B217" s="45"/>
      <c r="C217" s="45"/>
      <c r="D217" s="45"/>
      <c r="E217" s="45"/>
      <c r="F217" s="45"/>
      <c r="G217" s="45"/>
      <c r="H217" s="46"/>
      <c r="I217" s="37">
        <f>IF(AND(B217&lt;&gt;"",C217&lt;&gt;"",D217&lt;&gt;"",E217&lt;&gt;"",F217&lt;&gt;"",G217&lt;&gt;"",H217&lt;&gt;""),VLOOKUP(G217,通所介護費!$A$55:$B$59,2,0),0)</f>
        <v>0</v>
      </c>
      <c r="J217" s="37">
        <f>((I217*H217)*0.1*10)/2</f>
        <v>0</v>
      </c>
    </row>
    <row r="218" spans="1:10" ht="18" customHeight="1" x14ac:dyDescent="0.4">
      <c r="A218" s="159"/>
      <c r="B218" s="45"/>
      <c r="C218" s="45"/>
      <c r="D218" s="45"/>
      <c r="E218" s="45"/>
      <c r="F218" s="45"/>
      <c r="G218" s="45"/>
      <c r="H218" s="46"/>
      <c r="I218" s="37">
        <f>IF(AND(B218&lt;&gt;"",C218&lt;&gt;"",D218&lt;&gt;"",E218&lt;&gt;"",F218&lt;&gt;"",G218&lt;&gt;"",H218&lt;&gt;""),VLOOKUP(G218,通所介護費!$A$55:$B$59,2,0),0)</f>
        <v>0</v>
      </c>
      <c r="J218" s="37">
        <f>((I218*H218)*0.1*10)/2</f>
        <v>0</v>
      </c>
    </row>
    <row r="219" spans="1:10" ht="18" customHeight="1" x14ac:dyDescent="0.4">
      <c r="A219" s="160"/>
      <c r="B219" s="45"/>
      <c r="C219" s="45"/>
      <c r="D219" s="45"/>
      <c r="E219" s="45"/>
      <c r="F219" s="45"/>
      <c r="G219" s="45"/>
      <c r="H219" s="46"/>
      <c r="I219" s="37">
        <f>IF(AND(B219&lt;&gt;"",C219&lt;&gt;"",D219&lt;&gt;"",E219&lt;&gt;"",F219&lt;&gt;"",G219&lt;&gt;"",H219&lt;&gt;""),VLOOKUP(G219,通所介護費!$A$55:$B$59,2,0),0)</f>
        <v>0</v>
      </c>
      <c r="J219" s="37">
        <f>((I219*H219)*0.1*10)/2</f>
        <v>0</v>
      </c>
    </row>
    <row r="220" spans="1:10" ht="22.15" customHeight="1" x14ac:dyDescent="0.4">
      <c r="A220" s="101" t="s">
        <v>40</v>
      </c>
      <c r="B220" s="102"/>
      <c r="C220" s="102"/>
      <c r="D220" s="102"/>
      <c r="E220" s="102"/>
      <c r="F220" s="102"/>
      <c r="G220" s="103"/>
      <c r="H220" s="39">
        <f>SUMIF(H215:H219,"&lt;&gt;#N/A")</f>
        <v>0</v>
      </c>
      <c r="I220" s="39">
        <f>SUMIF(I215:I219,"&lt;&gt;#N/A")</f>
        <v>0</v>
      </c>
      <c r="J220" s="39">
        <f>SUMIF(J215:J219,"&lt;&gt;#N/A")</f>
        <v>0</v>
      </c>
    </row>
    <row r="221" spans="1:10" ht="22.15" customHeight="1" x14ac:dyDescent="0.4"/>
    <row r="222" spans="1:10" ht="22.15" customHeight="1" x14ac:dyDescent="0.4">
      <c r="A222" s="34" t="s">
        <v>46</v>
      </c>
    </row>
    <row r="223" spans="1:10" ht="28.5" x14ac:dyDescent="0.4">
      <c r="A223" s="164" t="s">
        <v>47</v>
      </c>
      <c r="B223" s="164"/>
      <c r="C223" s="41" t="s">
        <v>48</v>
      </c>
      <c r="D223" s="41" t="s">
        <v>51</v>
      </c>
      <c r="E223" s="41" t="s">
        <v>120</v>
      </c>
    </row>
    <row r="224" spans="1:10" ht="22.15" customHeight="1" x14ac:dyDescent="0.4">
      <c r="A224" s="165">
        <f>COUNTA(D21:D40,D45:D49,D55:D74,D79:D83,D89:D108,D113:D117,D123:D142,D147:D151,D157:D176,D181:D185,D191:D210,D215:D219)</f>
        <v>0</v>
      </c>
      <c r="B224" s="165"/>
      <c r="C224" s="42">
        <f>COUNTA(C21:C40,C45:C49,C55:C74,C79:C83,C89:C108,C113:C117,C123:C142,C147:C151,C157:C176,C181:C185,C191:C210,C215:C219)</f>
        <v>0</v>
      </c>
      <c r="D224" s="43">
        <f>SUM(H41,H50,H75,H84,H109,H118,H143,H152,H177,H186,H211,H220)</f>
        <v>0</v>
      </c>
      <c r="E224" s="43">
        <f>SUM(J41,J50,J75,J84,J109,J118,J143,J152,J177,J186,J211,J220)</f>
        <v>0</v>
      </c>
    </row>
    <row r="225" ht="42.95" customHeight="1" x14ac:dyDescent="0.4"/>
    <row r="226" ht="20.100000000000001" customHeight="1" x14ac:dyDescent="0.4"/>
    <row r="227" ht="20.100000000000001" customHeight="1" x14ac:dyDescent="0.4"/>
    <row r="228" ht="20.100000000000001" customHeight="1" x14ac:dyDescent="0.4"/>
    <row r="229" ht="20.100000000000001" customHeight="1" x14ac:dyDescent="0.4"/>
    <row r="230" ht="20.100000000000001" customHeight="1" x14ac:dyDescent="0.4"/>
    <row r="231" ht="20.100000000000001" customHeight="1" x14ac:dyDescent="0.4"/>
    <row r="232" ht="20.100000000000001" customHeight="1" x14ac:dyDescent="0.4"/>
    <row r="233" ht="20.100000000000001" customHeight="1" x14ac:dyDescent="0.4"/>
    <row r="234" ht="20.100000000000001" customHeight="1" x14ac:dyDescent="0.4"/>
    <row r="235" ht="42.95" customHeight="1" x14ac:dyDescent="0.4"/>
    <row r="236" ht="20.100000000000001" customHeight="1" x14ac:dyDescent="0.4"/>
    <row r="237" ht="20.100000000000001" customHeight="1" x14ac:dyDescent="0.4"/>
    <row r="238" ht="20.100000000000001" customHeight="1" x14ac:dyDescent="0.4"/>
    <row r="239" ht="20.100000000000001" customHeight="1" x14ac:dyDescent="0.4"/>
    <row r="240" ht="20.100000000000001" customHeight="1" x14ac:dyDescent="0.4"/>
    <row r="241" ht="20.100000000000001" customHeight="1" x14ac:dyDescent="0.4"/>
    <row r="242" ht="20.100000000000001" customHeight="1" x14ac:dyDescent="0.4"/>
    <row r="243" ht="20.100000000000001" customHeight="1" x14ac:dyDescent="0.4"/>
    <row r="244" ht="20.100000000000001" customHeight="1" x14ac:dyDescent="0.4"/>
    <row r="245" ht="20.100000000000001" customHeight="1" x14ac:dyDescent="0.4"/>
    <row r="246" ht="20.100000000000001" customHeight="1" x14ac:dyDescent="0.4"/>
    <row r="247" ht="20.100000000000001" customHeight="1" x14ac:dyDescent="0.4"/>
    <row r="248" ht="20.100000000000001" customHeight="1" x14ac:dyDescent="0.4"/>
    <row r="249" ht="20.100000000000001" customHeight="1" x14ac:dyDescent="0.4"/>
    <row r="250" ht="20.100000000000001" customHeight="1" x14ac:dyDescent="0.4"/>
    <row r="251" ht="20.100000000000001" customHeight="1" x14ac:dyDescent="0.4"/>
    <row r="252" ht="20.100000000000001" customHeight="1" x14ac:dyDescent="0.4"/>
    <row r="253" ht="20.100000000000001" customHeight="1" x14ac:dyDescent="0.4"/>
    <row r="254" ht="20.100000000000001" customHeight="1" x14ac:dyDescent="0.4"/>
    <row r="255" ht="20.100000000000001" customHeight="1" x14ac:dyDescent="0.4"/>
    <row r="256" ht="20.100000000000001" customHeight="1" x14ac:dyDescent="0.4"/>
    <row r="257" ht="20.100000000000001" customHeight="1" x14ac:dyDescent="0.4"/>
    <row r="258" ht="20.100000000000001" customHeight="1" x14ac:dyDescent="0.4"/>
    <row r="259" ht="42.95" customHeight="1" x14ac:dyDescent="0.4"/>
    <row r="260" ht="20.100000000000001" customHeight="1" x14ac:dyDescent="0.4"/>
    <row r="261" ht="20.100000000000001" customHeight="1" x14ac:dyDescent="0.4"/>
    <row r="262" ht="20.100000000000001" customHeight="1" x14ac:dyDescent="0.4"/>
    <row r="263" ht="20.100000000000001" customHeight="1" x14ac:dyDescent="0.4"/>
    <row r="264" ht="20.100000000000001" customHeight="1" x14ac:dyDescent="0.4"/>
    <row r="265" ht="20.100000000000001" customHeight="1" x14ac:dyDescent="0.4"/>
    <row r="266" ht="20.100000000000001" customHeight="1" x14ac:dyDescent="0.4"/>
    <row r="267" ht="20.100000000000001" customHeight="1" x14ac:dyDescent="0.4"/>
    <row r="268" ht="42.95" customHeight="1" x14ac:dyDescent="0.4"/>
    <row r="269" ht="20.100000000000001" customHeight="1" x14ac:dyDescent="0.4"/>
    <row r="270" ht="20.100000000000001" customHeight="1" x14ac:dyDescent="0.4"/>
    <row r="271" ht="20.100000000000001" customHeight="1" x14ac:dyDescent="0.4"/>
    <row r="272" ht="20.100000000000001" customHeight="1" x14ac:dyDescent="0.4"/>
    <row r="273" ht="20.100000000000001" customHeight="1" x14ac:dyDescent="0.4"/>
    <row r="274" ht="20.100000000000001" customHeight="1" x14ac:dyDescent="0.4"/>
    <row r="275" ht="20.100000000000001" customHeight="1" x14ac:dyDescent="0.4"/>
    <row r="276" ht="20.100000000000001" customHeight="1" x14ac:dyDescent="0.4"/>
    <row r="277" ht="14.25" x14ac:dyDescent="0.4"/>
    <row r="278" ht="20.100000000000001" customHeight="1" x14ac:dyDescent="0.4"/>
  </sheetData>
  <sheetProtection sheet="1" objects="1" scenarios="1"/>
  <mergeCells count="46">
    <mergeCell ref="H1:J1"/>
    <mergeCell ref="A223:B223"/>
    <mergeCell ref="A224:B224"/>
    <mergeCell ref="A190:A210"/>
    <mergeCell ref="A211:G211"/>
    <mergeCell ref="A214:A219"/>
    <mergeCell ref="A220:G220"/>
    <mergeCell ref="A12:B12"/>
    <mergeCell ref="C12:I12"/>
    <mergeCell ref="A13:B13"/>
    <mergeCell ref="C13:I13"/>
    <mergeCell ref="A109:G109"/>
    <mergeCell ref="A14:B14"/>
    <mergeCell ref="C14:I14"/>
    <mergeCell ref="A15:B15"/>
    <mergeCell ref="C15:I15"/>
    <mergeCell ref="A20:A40"/>
    <mergeCell ref="A41:G41"/>
    <mergeCell ref="A44:A49"/>
    <mergeCell ref="A50:G50"/>
    <mergeCell ref="A4:J4"/>
    <mergeCell ref="A7:B7"/>
    <mergeCell ref="C7:I7"/>
    <mergeCell ref="A8:B8"/>
    <mergeCell ref="C8:I8"/>
    <mergeCell ref="A9:B9"/>
    <mergeCell ref="C9:I9"/>
    <mergeCell ref="A10:B10"/>
    <mergeCell ref="C10:I10"/>
    <mergeCell ref="A11:B11"/>
    <mergeCell ref="C11:I11"/>
    <mergeCell ref="A186:G186"/>
    <mergeCell ref="A152:G152"/>
    <mergeCell ref="A88:A108"/>
    <mergeCell ref="A54:A74"/>
    <mergeCell ref="A75:G75"/>
    <mergeCell ref="A78:A83"/>
    <mergeCell ref="A84:G84"/>
    <mergeCell ref="A112:A117"/>
    <mergeCell ref="A118:G118"/>
    <mergeCell ref="A122:A142"/>
    <mergeCell ref="A143:G143"/>
    <mergeCell ref="A146:A151"/>
    <mergeCell ref="A156:A176"/>
    <mergeCell ref="A177:G177"/>
    <mergeCell ref="A180:A185"/>
  </mergeCells>
  <phoneticPr fontId="3"/>
  <printOptions horizontalCentered="1"/>
  <pageMargins left="0.70866141732283472" right="0.70866141732283472" top="0.74803149606299213" bottom="0.74803149606299213" header="0.31496062992125984" footer="0.31496062992125984"/>
  <pageSetup paperSize="9" scale="64" fitToWidth="0" orientation="portrait" r:id="rId1"/>
  <rowBreaks count="7" manualBreakCount="7">
    <brk id="50" max="9" man="1"/>
    <brk id="84" max="9" man="1"/>
    <brk id="118" max="9" man="1"/>
    <brk id="152" max="9" man="1"/>
    <brk id="186" max="9" man="1"/>
    <brk id="220" max="16383" man="1"/>
    <brk id="274" max="16383"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89C56EB3-C11C-4FB8-96EC-2447AE60940B}">
          <x14:formula1>
            <xm:f>対象地域一覧!$A$2:$A$45</xm:f>
          </x14:formula1>
          <xm:sqref>D45:D49 D191:D210 D215:D219 D181:D185 D157:D176 D147:D151 D123:D142 D113:D117 D89:D108 D79:D83 D55:D74 D21:D40</xm:sqref>
        </x14:dataValidation>
        <x14:dataValidation type="list" allowBlank="1" showInputMessage="1" showErrorMessage="1" xr:uid="{34C59351-7E9E-4C35-BFEB-1EB01B136CE4}">
          <x14:formula1>
            <xm:f>通所介護費!$C$2:$C$7</xm:f>
          </x14:formula1>
          <xm:sqref>G45:G49 G191:G210 G215:G219 G181:G185 G157:G176 G147:G151 G123:G142 G113:G117 G89:G108 G79:G83 G55:G74 G21:G40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E5CE1-C0BE-4960-8914-7CB7B023B65D}">
  <sheetPr>
    <tabColor theme="7" tint="0.59999389629810485"/>
  </sheetPr>
  <dimension ref="A1:AH278"/>
  <sheetViews>
    <sheetView view="pageBreakPreview" topLeftCell="A8" zoomScale="85" zoomScaleNormal="100" zoomScaleSheetLayoutView="85" workbookViewId="0">
      <selection activeCell="I21" sqref="I21"/>
    </sheetView>
  </sheetViews>
  <sheetFormatPr defaultColWidth="8.75" defaultRowHeight="24.95" customHeight="1" x14ac:dyDescent="0.4"/>
  <cols>
    <col min="1" max="1" width="5.625" style="27" customWidth="1"/>
    <col min="2" max="2" width="14.625" style="27" bestFit="1" customWidth="1"/>
    <col min="3" max="3" width="14.125" style="27" bestFit="1" customWidth="1"/>
    <col min="4" max="4" width="9.875" style="27" bestFit="1" customWidth="1"/>
    <col min="5" max="6" width="16.375" style="27" bestFit="1" customWidth="1"/>
    <col min="7" max="7" width="9.875" style="27" bestFit="1" customWidth="1"/>
    <col min="8" max="9" width="12.125" style="27" bestFit="1" customWidth="1"/>
    <col min="10" max="10" width="12" style="27" customWidth="1"/>
    <col min="11" max="32" width="8.75" style="27"/>
    <col min="33" max="33" width="8.75" style="28"/>
    <col min="34" max="34" width="9" style="28" bestFit="1" customWidth="1"/>
    <col min="35" max="16384" width="8.75" style="27"/>
  </cols>
  <sheetData>
    <row r="1" spans="1:34" ht="24.95" customHeight="1" x14ac:dyDescent="0.4">
      <c r="A1" s="27" t="s">
        <v>131</v>
      </c>
      <c r="H1" s="108" t="s">
        <v>26</v>
      </c>
      <c r="I1" s="108"/>
      <c r="J1" s="108"/>
      <c r="U1" s="27" t="s">
        <v>112</v>
      </c>
      <c r="W1" s="27" t="s">
        <v>113</v>
      </c>
      <c r="Y1" s="27" t="s">
        <v>114</v>
      </c>
      <c r="AA1" s="27" t="s">
        <v>115</v>
      </c>
      <c r="AC1" s="27" t="s">
        <v>116</v>
      </c>
      <c r="AE1" s="27" t="s">
        <v>117</v>
      </c>
      <c r="AG1" s="28" t="s">
        <v>40</v>
      </c>
    </row>
    <row r="2" spans="1:34" ht="24.95" customHeight="1" x14ac:dyDescent="0.4">
      <c r="A2" s="29" t="s">
        <v>177</v>
      </c>
      <c r="T2" s="30"/>
      <c r="U2" s="31" t="s">
        <v>79</v>
      </c>
      <c r="V2" s="31" t="s">
        <v>50</v>
      </c>
      <c r="W2" s="31" t="s">
        <v>79</v>
      </c>
      <c r="X2" s="31" t="s">
        <v>50</v>
      </c>
      <c r="Y2" s="31" t="s">
        <v>79</v>
      </c>
      <c r="Z2" s="31" t="s">
        <v>50</v>
      </c>
      <c r="AA2" s="31" t="s">
        <v>79</v>
      </c>
      <c r="AB2" s="31" t="s">
        <v>50</v>
      </c>
      <c r="AC2" s="31" t="s">
        <v>79</v>
      </c>
      <c r="AD2" s="31" t="s">
        <v>50</v>
      </c>
      <c r="AE2" s="31" t="s">
        <v>79</v>
      </c>
      <c r="AF2" s="31" t="s">
        <v>50</v>
      </c>
      <c r="AG2" s="31" t="s">
        <v>79</v>
      </c>
      <c r="AH2" s="31" t="s">
        <v>50</v>
      </c>
    </row>
    <row r="3" spans="1:34" ht="15" customHeight="1" x14ac:dyDescent="0.4">
      <c r="T3" s="30" t="str">
        <f>対象地域一覧!A3</f>
        <v>広面</v>
      </c>
      <c r="U3" s="32">
        <f>COUNTIF($D$21:$D$40,$T3)+COUNTIF($D$45:$D$49,$T3)</f>
        <v>0</v>
      </c>
      <c r="V3" s="32">
        <f>SUMIF($D$21:$D$40,$T3,$H$21:$H$40)+SUMIF($D$45:$D$49,$T3,$H$45:$H$49)</f>
        <v>0</v>
      </c>
      <c r="W3" s="32">
        <f>COUNTIF($D$55:$D$74,$T3)+COUNTIF($D$79:$D$83,$T3)</f>
        <v>0</v>
      </c>
      <c r="X3" s="32">
        <f>SUMIF($D$55:$D$74,$T3,$H$55:$H$74)+SUMIF($D$79:$D$83,$T3,$H$79:$H$83)</f>
        <v>0</v>
      </c>
      <c r="Y3" s="32">
        <f>COUNTIF($D$89:$D$108,$T3)+COUNTIF($D$113:$D$117,$T3)</f>
        <v>0</v>
      </c>
      <c r="Z3" s="32">
        <f>SUMIF($D$89:$D$108,$T3,$H$89:$H$108)+SUMIF($D$113:$D$117,$T3,$H$113:$H$117)</f>
        <v>0</v>
      </c>
      <c r="AA3" s="32">
        <f>COUNTIF($D$123:$D$142,$T3)+COUNTIF($D$147:$D$151,$T3)</f>
        <v>0</v>
      </c>
      <c r="AB3" s="32">
        <f>SUMIF($D$123:$D$142,$T3,$H$123:$H$142)+SUMIF($D$147:$D$151,$T3,$H$147:$H$151)</f>
        <v>0</v>
      </c>
      <c r="AC3" s="32">
        <f>COUNTIF($D$157:$D$176,$T3)+COUNTIF($D$181:$D$185,$T3)</f>
        <v>0</v>
      </c>
      <c r="AD3" s="32">
        <f>SUMIF($D$157:$D$176,$T3,$H$157:$H$176)+SUMIF($D$181:$D$185,$T3,$H$181:$H$185)</f>
        <v>0</v>
      </c>
      <c r="AE3" s="32">
        <f>COUNTIF($D$191:$D$210,$T3)+COUNTIF($D$215:$D$219,$T3)</f>
        <v>0</v>
      </c>
      <c r="AF3" s="32">
        <f>SUMIF($D$191:$D$210,$T3,$H$191:$H$210)+SUMIF($D$215:$D$219,$T3,$H$215:$H$219)</f>
        <v>0</v>
      </c>
      <c r="AG3" s="32">
        <f>SUM(U3,W3,Y3,AA3,AC3,AE3)</f>
        <v>0</v>
      </c>
      <c r="AH3" s="32">
        <f>SUM(V3,X3,Z3,AB3,AD3,AF3)</f>
        <v>0</v>
      </c>
    </row>
    <row r="4" spans="1:34" ht="24.95" customHeight="1" x14ac:dyDescent="0.4">
      <c r="A4" s="106" t="s">
        <v>165</v>
      </c>
      <c r="B4" s="106"/>
      <c r="C4" s="106"/>
      <c r="D4" s="106"/>
      <c r="E4" s="106"/>
      <c r="F4" s="106"/>
      <c r="G4" s="106"/>
      <c r="H4" s="106"/>
      <c r="I4" s="106"/>
      <c r="J4" s="106"/>
      <c r="T4" s="30" t="str">
        <f>対象地域一覧!A4</f>
        <v>上加茂</v>
      </c>
      <c r="U4" s="32">
        <f t="shared" ref="U4:U45" si="0">COUNTIF($D$21:$D$40,$T4)+COUNTIF($D$45:$D$49,$T4)</f>
        <v>0</v>
      </c>
      <c r="V4" s="32">
        <f t="shared" ref="V4:V45" si="1">SUMIF($D$21:$D$40,$T4,$H$21:$H$40)+SUMIF($D$45:$D$49,$T4,$H$45:$H$49)</f>
        <v>0</v>
      </c>
      <c r="W4" s="32">
        <f t="shared" ref="W4:W45" si="2">COUNTIF($D$55:$D$74,$T4)+COUNTIF($D$79:$D$83,$T4)</f>
        <v>0</v>
      </c>
      <c r="X4" s="32">
        <f t="shared" ref="X4:X45" si="3">SUMIF($D$55:$D$74,$T4,$H$55:$H$74)+SUMIF($D$79:$D$83,$T4,$H$79:$H$83)</f>
        <v>0</v>
      </c>
      <c r="Y4" s="32">
        <f t="shared" ref="Y4:Y45" si="4">COUNTIF($D$89:$D$108,$T4)+COUNTIF($D$113:$D$117,$T4)</f>
        <v>0</v>
      </c>
      <c r="Z4" s="32">
        <f t="shared" ref="Z4:Z45" si="5">SUMIF($D$89:$D$108,$T4,$H$89:$H$108)+SUMIF($D$113:$D$117,$T4,$H$113:$H$117)</f>
        <v>0</v>
      </c>
      <c r="AA4" s="32">
        <f t="shared" ref="AA4:AA45" si="6">COUNTIF($D$123:$D$142,$T4)+COUNTIF($D$147:$D$151,$T4)</f>
        <v>0</v>
      </c>
      <c r="AB4" s="32">
        <f t="shared" ref="AB4:AB45" si="7">SUMIF($D$123:$D$142,$T4,$H$123:$H$142)+SUMIF($D$147:$D$151,$T4,$H$147:$H$151)</f>
        <v>0</v>
      </c>
      <c r="AC4" s="32">
        <f t="shared" ref="AC4:AC45" si="8">COUNTIF($D$157:$D$176,$T4)+COUNTIF($D$181:$D$185,$T4)</f>
        <v>0</v>
      </c>
      <c r="AD4" s="32">
        <f t="shared" ref="AD4:AD45" si="9">SUMIF($D$157:$D$176,$T4,$H$157:$H$176)+SUMIF($D$181:$D$185,$T4,$H$181:$H$185)</f>
        <v>0</v>
      </c>
      <c r="AE4" s="32">
        <f t="shared" ref="AE4:AE45" si="10">COUNTIF($D$191:$D$210,$T4)+COUNTIF($D$215:$D$219,$T4)</f>
        <v>0</v>
      </c>
      <c r="AF4" s="32">
        <f t="shared" ref="AF4:AF45" si="11">SUMIF($D$191:$D$210,$T4,$H$191:$H$210)+SUMIF($D$215:$D$219,$T4,$H$215:$H$219)</f>
        <v>0</v>
      </c>
      <c r="AG4" s="32">
        <f t="shared" ref="AG4:AH45" si="12">SUM(U4,W4,Y4,AA4,AC4,AE4)</f>
        <v>0</v>
      </c>
      <c r="AH4" s="32">
        <f t="shared" si="12"/>
        <v>0</v>
      </c>
    </row>
    <row r="5" spans="1:34" ht="15" customHeight="1" x14ac:dyDescent="0.4">
      <c r="T5" s="30" t="str">
        <f>対象地域一覧!A5</f>
        <v>下加茂</v>
      </c>
      <c r="U5" s="32">
        <f t="shared" si="0"/>
        <v>0</v>
      </c>
      <c r="V5" s="32">
        <f t="shared" si="1"/>
        <v>0</v>
      </c>
      <c r="W5" s="32">
        <f t="shared" si="2"/>
        <v>0</v>
      </c>
      <c r="X5" s="32">
        <f t="shared" si="3"/>
        <v>0</v>
      </c>
      <c r="Y5" s="32">
        <f t="shared" si="4"/>
        <v>0</v>
      </c>
      <c r="Z5" s="32">
        <f t="shared" si="5"/>
        <v>0</v>
      </c>
      <c r="AA5" s="32">
        <f t="shared" si="6"/>
        <v>0</v>
      </c>
      <c r="AB5" s="32">
        <f t="shared" si="7"/>
        <v>0</v>
      </c>
      <c r="AC5" s="32">
        <f t="shared" si="8"/>
        <v>0</v>
      </c>
      <c r="AD5" s="32">
        <f t="shared" si="9"/>
        <v>0</v>
      </c>
      <c r="AE5" s="32">
        <f t="shared" si="10"/>
        <v>0</v>
      </c>
      <c r="AF5" s="32">
        <f t="shared" si="11"/>
        <v>0</v>
      </c>
      <c r="AG5" s="32">
        <f t="shared" si="12"/>
        <v>0</v>
      </c>
      <c r="AH5" s="32">
        <f t="shared" si="12"/>
        <v>0</v>
      </c>
    </row>
    <row r="6" spans="1:34" ht="24.95" customHeight="1" x14ac:dyDescent="0.4">
      <c r="A6" s="33" t="s">
        <v>27</v>
      </c>
      <c r="T6" s="30" t="str">
        <f>対象地域一覧!A6</f>
        <v>美原</v>
      </c>
      <c r="U6" s="32">
        <f t="shared" si="0"/>
        <v>0</v>
      </c>
      <c r="V6" s="32">
        <f t="shared" si="1"/>
        <v>0</v>
      </c>
      <c r="W6" s="32">
        <f t="shared" si="2"/>
        <v>0</v>
      </c>
      <c r="X6" s="32">
        <f t="shared" si="3"/>
        <v>0</v>
      </c>
      <c r="Y6" s="32">
        <f t="shared" si="4"/>
        <v>0</v>
      </c>
      <c r="Z6" s="32">
        <f t="shared" si="5"/>
        <v>0</v>
      </c>
      <c r="AA6" s="32">
        <f t="shared" si="6"/>
        <v>0</v>
      </c>
      <c r="AB6" s="32">
        <f t="shared" si="7"/>
        <v>0</v>
      </c>
      <c r="AC6" s="32">
        <f t="shared" si="8"/>
        <v>0</v>
      </c>
      <c r="AD6" s="32">
        <f t="shared" si="9"/>
        <v>0</v>
      </c>
      <c r="AE6" s="32">
        <f t="shared" si="10"/>
        <v>0</v>
      </c>
      <c r="AF6" s="32">
        <f t="shared" si="11"/>
        <v>0</v>
      </c>
      <c r="AG6" s="32">
        <f t="shared" si="12"/>
        <v>0</v>
      </c>
      <c r="AH6" s="32">
        <f t="shared" si="12"/>
        <v>0</v>
      </c>
    </row>
    <row r="7" spans="1:34" ht="24.95" customHeight="1" x14ac:dyDescent="0.4">
      <c r="A7" s="57" t="s">
        <v>19</v>
      </c>
      <c r="B7" s="57"/>
      <c r="C7" s="65" t="str">
        <f>IF(基本情報入力シート!V8="","",基本情報入力シート!V8)</f>
        <v/>
      </c>
      <c r="D7" s="66"/>
      <c r="E7" s="66"/>
      <c r="F7" s="66"/>
      <c r="G7" s="66"/>
      <c r="H7" s="66"/>
      <c r="I7" s="67"/>
      <c r="T7" s="30" t="str">
        <f>対象地域一覧!A7</f>
        <v>加茂市場</v>
      </c>
      <c r="U7" s="32">
        <f t="shared" si="0"/>
        <v>0</v>
      </c>
      <c r="V7" s="32">
        <f t="shared" si="1"/>
        <v>0</v>
      </c>
      <c r="W7" s="32">
        <f t="shared" si="2"/>
        <v>0</v>
      </c>
      <c r="X7" s="32">
        <f t="shared" si="3"/>
        <v>0</v>
      </c>
      <c r="Y7" s="32">
        <f t="shared" si="4"/>
        <v>0</v>
      </c>
      <c r="Z7" s="32">
        <f t="shared" si="5"/>
        <v>0</v>
      </c>
      <c r="AA7" s="32">
        <f t="shared" si="6"/>
        <v>0</v>
      </c>
      <c r="AB7" s="32">
        <f t="shared" si="7"/>
        <v>0</v>
      </c>
      <c r="AC7" s="32">
        <f t="shared" si="8"/>
        <v>0</v>
      </c>
      <c r="AD7" s="32">
        <f t="shared" si="9"/>
        <v>0</v>
      </c>
      <c r="AE7" s="32">
        <f t="shared" si="10"/>
        <v>0</v>
      </c>
      <c r="AF7" s="32">
        <f t="shared" si="11"/>
        <v>0</v>
      </c>
      <c r="AG7" s="32">
        <f t="shared" si="12"/>
        <v>0</v>
      </c>
      <c r="AH7" s="32">
        <f t="shared" si="12"/>
        <v>0</v>
      </c>
    </row>
    <row r="8" spans="1:34" ht="24.95" customHeight="1" x14ac:dyDescent="0.4">
      <c r="A8" s="57" t="s">
        <v>19</v>
      </c>
      <c r="B8" s="57"/>
      <c r="C8" s="65" t="str">
        <f>IF(基本情報入力シート!V19="","",基本情報入力シート!V19)</f>
        <v/>
      </c>
      <c r="D8" s="66"/>
      <c r="E8" s="66"/>
      <c r="F8" s="66"/>
      <c r="G8" s="66"/>
      <c r="H8" s="66"/>
      <c r="I8" s="67"/>
      <c r="T8" s="30" t="str">
        <f>対象地域一覧!A8</f>
        <v>高谷</v>
      </c>
      <c r="U8" s="32">
        <f t="shared" si="0"/>
        <v>0</v>
      </c>
      <c r="V8" s="32">
        <f t="shared" si="1"/>
        <v>0</v>
      </c>
      <c r="W8" s="32">
        <f t="shared" si="2"/>
        <v>0</v>
      </c>
      <c r="X8" s="32">
        <f t="shared" si="3"/>
        <v>0</v>
      </c>
      <c r="Y8" s="32">
        <f t="shared" si="4"/>
        <v>0</v>
      </c>
      <c r="Z8" s="32">
        <f t="shared" si="5"/>
        <v>0</v>
      </c>
      <c r="AA8" s="32">
        <f t="shared" si="6"/>
        <v>0</v>
      </c>
      <c r="AB8" s="32">
        <f t="shared" si="7"/>
        <v>0</v>
      </c>
      <c r="AC8" s="32">
        <f t="shared" si="8"/>
        <v>0</v>
      </c>
      <c r="AD8" s="32">
        <f t="shared" si="9"/>
        <v>0</v>
      </c>
      <c r="AE8" s="32">
        <f t="shared" si="10"/>
        <v>0</v>
      </c>
      <c r="AF8" s="32">
        <f t="shared" si="11"/>
        <v>0</v>
      </c>
      <c r="AG8" s="32">
        <f t="shared" si="12"/>
        <v>0</v>
      </c>
      <c r="AH8" s="32">
        <f t="shared" si="12"/>
        <v>0</v>
      </c>
    </row>
    <row r="9" spans="1:34" ht="24.95" customHeight="1" x14ac:dyDescent="0.4">
      <c r="A9" s="57" t="s">
        <v>20</v>
      </c>
      <c r="B9" s="57"/>
      <c r="C9" s="65" t="str">
        <f>IF(基本情報入力シート!V20="","",基本情報入力シート!V20)</f>
        <v/>
      </c>
      <c r="D9" s="66"/>
      <c r="E9" s="66"/>
      <c r="F9" s="66"/>
      <c r="G9" s="66"/>
      <c r="H9" s="66"/>
      <c r="I9" s="67"/>
      <c r="T9" s="30" t="str">
        <f>対象地域一覧!A9</f>
        <v>平岡</v>
      </c>
      <c r="U9" s="32">
        <f t="shared" si="0"/>
        <v>0</v>
      </c>
      <c r="V9" s="32">
        <f t="shared" si="1"/>
        <v>0</v>
      </c>
      <c r="W9" s="32">
        <f t="shared" si="2"/>
        <v>0</v>
      </c>
      <c r="X9" s="32">
        <f t="shared" si="3"/>
        <v>0</v>
      </c>
      <c r="Y9" s="32">
        <f t="shared" si="4"/>
        <v>0</v>
      </c>
      <c r="Z9" s="32">
        <f t="shared" si="5"/>
        <v>0</v>
      </c>
      <c r="AA9" s="32">
        <f t="shared" si="6"/>
        <v>0</v>
      </c>
      <c r="AB9" s="32">
        <f t="shared" si="7"/>
        <v>0</v>
      </c>
      <c r="AC9" s="32">
        <f t="shared" si="8"/>
        <v>0</v>
      </c>
      <c r="AD9" s="32">
        <f t="shared" si="9"/>
        <v>0</v>
      </c>
      <c r="AE9" s="32">
        <f t="shared" si="10"/>
        <v>0</v>
      </c>
      <c r="AF9" s="32">
        <f t="shared" si="11"/>
        <v>0</v>
      </c>
      <c r="AG9" s="32">
        <f t="shared" si="12"/>
        <v>0</v>
      </c>
      <c r="AH9" s="32">
        <f t="shared" si="12"/>
        <v>0</v>
      </c>
    </row>
    <row r="10" spans="1:34" ht="42.95" customHeight="1" x14ac:dyDescent="0.4">
      <c r="A10" s="57" t="s">
        <v>21</v>
      </c>
      <c r="B10" s="57"/>
      <c r="C10" s="65" t="str">
        <f>IF(基本情報入力シート!V21="","",基本情報入力シート!V21)</f>
        <v>通所介護</v>
      </c>
      <c r="D10" s="66"/>
      <c r="E10" s="66"/>
      <c r="F10" s="66"/>
      <c r="G10" s="66"/>
      <c r="H10" s="66"/>
      <c r="I10" s="67"/>
      <c r="T10" s="30" t="str">
        <f>対象地域一覧!A10</f>
        <v>上野</v>
      </c>
      <c r="U10" s="32">
        <f t="shared" si="0"/>
        <v>0</v>
      </c>
      <c r="V10" s="32">
        <f t="shared" si="1"/>
        <v>0</v>
      </c>
      <c r="W10" s="32">
        <f t="shared" si="2"/>
        <v>0</v>
      </c>
      <c r="X10" s="32">
        <f t="shared" si="3"/>
        <v>0</v>
      </c>
      <c r="Y10" s="32">
        <f t="shared" si="4"/>
        <v>0</v>
      </c>
      <c r="Z10" s="32">
        <f t="shared" si="5"/>
        <v>0</v>
      </c>
      <c r="AA10" s="32">
        <f t="shared" si="6"/>
        <v>0</v>
      </c>
      <c r="AB10" s="32">
        <f t="shared" si="7"/>
        <v>0</v>
      </c>
      <c r="AC10" s="32">
        <f t="shared" si="8"/>
        <v>0</v>
      </c>
      <c r="AD10" s="32">
        <f t="shared" si="9"/>
        <v>0</v>
      </c>
      <c r="AE10" s="32">
        <f t="shared" si="10"/>
        <v>0</v>
      </c>
      <c r="AF10" s="32">
        <f t="shared" si="11"/>
        <v>0</v>
      </c>
      <c r="AG10" s="32">
        <f t="shared" si="12"/>
        <v>0</v>
      </c>
      <c r="AH10" s="32">
        <f t="shared" si="12"/>
        <v>0</v>
      </c>
    </row>
    <row r="11" spans="1:34" ht="24.95" customHeight="1" x14ac:dyDescent="0.4">
      <c r="A11" s="57" t="s">
        <v>110</v>
      </c>
      <c r="B11" s="57"/>
      <c r="C11" s="161" t="str">
        <f>IF(基本情報入力シート!V22="","",基本情報入力シート!V22)</f>
        <v>別表第1の1　区分1　移動に片道20分以上の時間を要するサービス（特別地域加算対象地域内に居住する利用者を対象に行う場合）</v>
      </c>
      <c r="D11" s="162"/>
      <c r="E11" s="162"/>
      <c r="F11" s="162"/>
      <c r="G11" s="162"/>
      <c r="H11" s="162"/>
      <c r="I11" s="163"/>
      <c r="T11" s="30" t="str">
        <f>対象地域一覧!A11</f>
        <v>竹部</v>
      </c>
      <c r="U11" s="32">
        <f t="shared" si="0"/>
        <v>0</v>
      </c>
      <c r="V11" s="32">
        <f t="shared" si="1"/>
        <v>0</v>
      </c>
      <c r="W11" s="32">
        <f t="shared" si="2"/>
        <v>0</v>
      </c>
      <c r="X11" s="32">
        <f t="shared" si="3"/>
        <v>0</v>
      </c>
      <c r="Y11" s="32">
        <f t="shared" si="4"/>
        <v>0</v>
      </c>
      <c r="Z11" s="32">
        <f t="shared" si="5"/>
        <v>0</v>
      </c>
      <c r="AA11" s="32">
        <f t="shared" si="6"/>
        <v>0</v>
      </c>
      <c r="AB11" s="32">
        <f t="shared" si="7"/>
        <v>0</v>
      </c>
      <c r="AC11" s="32">
        <f t="shared" si="8"/>
        <v>0</v>
      </c>
      <c r="AD11" s="32">
        <f t="shared" si="9"/>
        <v>0</v>
      </c>
      <c r="AE11" s="32">
        <f t="shared" si="10"/>
        <v>0</v>
      </c>
      <c r="AF11" s="32">
        <f t="shared" si="11"/>
        <v>0</v>
      </c>
      <c r="AG11" s="32">
        <f t="shared" si="12"/>
        <v>0</v>
      </c>
      <c r="AH11" s="32">
        <f t="shared" si="12"/>
        <v>0</v>
      </c>
    </row>
    <row r="12" spans="1:34" ht="24.95" customHeight="1" x14ac:dyDescent="0.4">
      <c r="A12" s="57" t="s">
        <v>28</v>
      </c>
      <c r="B12" s="57"/>
      <c r="C12" s="65" t="s">
        <v>29</v>
      </c>
      <c r="D12" s="66"/>
      <c r="E12" s="66"/>
      <c r="F12" s="66"/>
      <c r="G12" s="66"/>
      <c r="H12" s="66"/>
      <c r="I12" s="67"/>
      <c r="T12" s="30" t="str">
        <f>対象地域一覧!A12</f>
        <v>上田東</v>
      </c>
      <c r="U12" s="32">
        <f t="shared" si="0"/>
        <v>0</v>
      </c>
      <c r="V12" s="32">
        <f t="shared" si="1"/>
        <v>0</v>
      </c>
      <c r="W12" s="32">
        <f t="shared" si="2"/>
        <v>0</v>
      </c>
      <c r="X12" s="32">
        <f t="shared" si="3"/>
        <v>0</v>
      </c>
      <c r="Y12" s="32">
        <f t="shared" si="4"/>
        <v>0</v>
      </c>
      <c r="Z12" s="32">
        <f t="shared" si="5"/>
        <v>0</v>
      </c>
      <c r="AA12" s="32">
        <f t="shared" si="6"/>
        <v>0</v>
      </c>
      <c r="AB12" s="32">
        <f t="shared" si="7"/>
        <v>0</v>
      </c>
      <c r="AC12" s="32">
        <f t="shared" si="8"/>
        <v>0</v>
      </c>
      <c r="AD12" s="32">
        <f t="shared" si="9"/>
        <v>0</v>
      </c>
      <c r="AE12" s="32">
        <f t="shared" si="10"/>
        <v>0</v>
      </c>
      <c r="AF12" s="32">
        <f t="shared" si="11"/>
        <v>0</v>
      </c>
      <c r="AG12" s="32">
        <f t="shared" si="12"/>
        <v>0</v>
      </c>
      <c r="AH12" s="32">
        <f t="shared" si="12"/>
        <v>0</v>
      </c>
    </row>
    <row r="13" spans="1:34" ht="36" customHeight="1" x14ac:dyDescent="0.4">
      <c r="A13" s="107"/>
      <c r="B13" s="107"/>
      <c r="C13" s="107"/>
      <c r="D13" s="107"/>
      <c r="E13" s="107"/>
      <c r="F13" s="107"/>
      <c r="G13" s="107"/>
      <c r="H13" s="107"/>
      <c r="I13" s="107"/>
      <c r="J13" s="55"/>
      <c r="T13" s="30" t="str">
        <f>対象地域一覧!A13</f>
        <v>細田</v>
      </c>
      <c r="U13" s="32">
        <f t="shared" si="0"/>
        <v>0</v>
      </c>
      <c r="V13" s="32">
        <f t="shared" si="1"/>
        <v>0</v>
      </c>
      <c r="W13" s="32">
        <f t="shared" si="2"/>
        <v>0</v>
      </c>
      <c r="X13" s="32">
        <f t="shared" si="3"/>
        <v>0</v>
      </c>
      <c r="Y13" s="32">
        <f t="shared" si="4"/>
        <v>0</v>
      </c>
      <c r="Z13" s="32">
        <f t="shared" si="5"/>
        <v>0</v>
      </c>
      <c r="AA13" s="32">
        <f t="shared" si="6"/>
        <v>0</v>
      </c>
      <c r="AB13" s="32">
        <f t="shared" si="7"/>
        <v>0</v>
      </c>
      <c r="AC13" s="32">
        <f t="shared" si="8"/>
        <v>0</v>
      </c>
      <c r="AD13" s="32">
        <f t="shared" si="9"/>
        <v>0</v>
      </c>
      <c r="AE13" s="32">
        <f t="shared" si="10"/>
        <v>0</v>
      </c>
      <c r="AF13" s="32">
        <f t="shared" si="11"/>
        <v>0</v>
      </c>
      <c r="AG13" s="32">
        <f t="shared" si="12"/>
        <v>0</v>
      </c>
      <c r="AH13" s="32">
        <f t="shared" si="12"/>
        <v>0</v>
      </c>
    </row>
    <row r="14" spans="1:34" ht="36" customHeight="1" x14ac:dyDescent="0.4">
      <c r="A14" s="166"/>
      <c r="B14" s="166"/>
      <c r="C14" s="105"/>
      <c r="D14" s="105"/>
      <c r="E14" s="105"/>
      <c r="F14" s="105"/>
      <c r="G14" s="105"/>
      <c r="H14" s="105"/>
      <c r="I14" s="105"/>
      <c r="J14" s="55"/>
      <c r="T14" s="30" t="str">
        <f>対象地域一覧!A14</f>
        <v>三納谷</v>
      </c>
      <c r="U14" s="32">
        <f t="shared" si="0"/>
        <v>0</v>
      </c>
      <c r="V14" s="32">
        <f t="shared" si="1"/>
        <v>0</v>
      </c>
      <c r="W14" s="32">
        <f t="shared" si="2"/>
        <v>0</v>
      </c>
      <c r="X14" s="32">
        <f t="shared" si="3"/>
        <v>0</v>
      </c>
      <c r="Y14" s="32">
        <f t="shared" si="4"/>
        <v>0</v>
      </c>
      <c r="Z14" s="32">
        <f t="shared" si="5"/>
        <v>0</v>
      </c>
      <c r="AA14" s="32">
        <f t="shared" si="6"/>
        <v>0</v>
      </c>
      <c r="AB14" s="32">
        <f t="shared" si="7"/>
        <v>0</v>
      </c>
      <c r="AC14" s="32">
        <f t="shared" si="8"/>
        <v>0</v>
      </c>
      <c r="AD14" s="32">
        <f t="shared" si="9"/>
        <v>0</v>
      </c>
      <c r="AE14" s="32">
        <f t="shared" si="10"/>
        <v>0</v>
      </c>
      <c r="AF14" s="32">
        <f t="shared" si="11"/>
        <v>0</v>
      </c>
      <c r="AG14" s="32">
        <f t="shared" si="12"/>
        <v>0</v>
      </c>
      <c r="AH14" s="32">
        <f t="shared" si="12"/>
        <v>0</v>
      </c>
    </row>
    <row r="15" spans="1:34" ht="36" customHeight="1" x14ac:dyDescent="0.4">
      <c r="A15" s="166"/>
      <c r="B15" s="166"/>
      <c r="C15" s="105"/>
      <c r="D15" s="105"/>
      <c r="E15" s="105"/>
      <c r="F15" s="105"/>
      <c r="G15" s="105"/>
      <c r="H15" s="105"/>
      <c r="I15" s="105"/>
      <c r="J15" s="55"/>
      <c r="T15" s="30" t="str">
        <f>対象地域一覧!A15</f>
        <v>上田西</v>
      </c>
      <c r="U15" s="32">
        <f t="shared" si="0"/>
        <v>0</v>
      </c>
      <c r="V15" s="32">
        <f t="shared" si="1"/>
        <v>0</v>
      </c>
      <c r="W15" s="32">
        <f t="shared" si="2"/>
        <v>0</v>
      </c>
      <c r="X15" s="32">
        <f t="shared" si="3"/>
        <v>0</v>
      </c>
      <c r="Y15" s="32">
        <f t="shared" si="4"/>
        <v>0</v>
      </c>
      <c r="Z15" s="32">
        <f t="shared" si="5"/>
        <v>0</v>
      </c>
      <c r="AA15" s="32">
        <f t="shared" si="6"/>
        <v>0</v>
      </c>
      <c r="AB15" s="32">
        <f t="shared" si="7"/>
        <v>0</v>
      </c>
      <c r="AC15" s="32">
        <f t="shared" si="8"/>
        <v>0</v>
      </c>
      <c r="AD15" s="32">
        <f t="shared" si="9"/>
        <v>0</v>
      </c>
      <c r="AE15" s="32">
        <f t="shared" si="10"/>
        <v>0</v>
      </c>
      <c r="AF15" s="32">
        <f t="shared" si="11"/>
        <v>0</v>
      </c>
      <c r="AG15" s="32">
        <f t="shared" si="12"/>
        <v>0</v>
      </c>
      <c r="AH15" s="32">
        <f t="shared" si="12"/>
        <v>0</v>
      </c>
    </row>
    <row r="16" spans="1:34" ht="20.100000000000001" customHeight="1" x14ac:dyDescent="0.4">
      <c r="T16" s="30" t="str">
        <f>対象地域一覧!A16</f>
        <v>円城</v>
      </c>
      <c r="U16" s="32">
        <f t="shared" si="0"/>
        <v>0</v>
      </c>
      <c r="V16" s="32">
        <f t="shared" si="1"/>
        <v>0</v>
      </c>
      <c r="W16" s="32">
        <f t="shared" si="2"/>
        <v>0</v>
      </c>
      <c r="X16" s="32">
        <f t="shared" si="3"/>
        <v>0</v>
      </c>
      <c r="Y16" s="32">
        <f t="shared" si="4"/>
        <v>0</v>
      </c>
      <c r="Z16" s="32">
        <f t="shared" si="5"/>
        <v>0</v>
      </c>
      <c r="AA16" s="32">
        <f t="shared" si="6"/>
        <v>0</v>
      </c>
      <c r="AB16" s="32">
        <f t="shared" si="7"/>
        <v>0</v>
      </c>
      <c r="AC16" s="32">
        <f t="shared" si="8"/>
        <v>0</v>
      </c>
      <c r="AD16" s="32">
        <f t="shared" si="9"/>
        <v>0</v>
      </c>
      <c r="AE16" s="32">
        <f t="shared" si="10"/>
        <v>0</v>
      </c>
      <c r="AF16" s="32">
        <f t="shared" si="11"/>
        <v>0</v>
      </c>
      <c r="AG16" s="32">
        <f t="shared" si="12"/>
        <v>0</v>
      </c>
      <c r="AH16" s="32">
        <f t="shared" si="12"/>
        <v>0</v>
      </c>
    </row>
    <row r="17" spans="1:34" ht="20.100000000000001" customHeight="1" x14ac:dyDescent="0.4">
      <c r="A17" s="34" t="s">
        <v>88</v>
      </c>
      <c r="T17" s="30" t="str">
        <f>対象地域一覧!A17</f>
        <v>案田</v>
      </c>
      <c r="U17" s="32">
        <f t="shared" si="0"/>
        <v>0</v>
      </c>
      <c r="V17" s="32">
        <f t="shared" si="1"/>
        <v>0</v>
      </c>
      <c r="W17" s="32">
        <f t="shared" si="2"/>
        <v>0</v>
      </c>
      <c r="X17" s="32">
        <f t="shared" si="3"/>
        <v>0</v>
      </c>
      <c r="Y17" s="32">
        <f t="shared" si="4"/>
        <v>0</v>
      </c>
      <c r="Z17" s="32">
        <f t="shared" si="5"/>
        <v>0</v>
      </c>
      <c r="AA17" s="32">
        <f t="shared" si="6"/>
        <v>0</v>
      </c>
      <c r="AB17" s="32">
        <f t="shared" si="7"/>
        <v>0</v>
      </c>
      <c r="AC17" s="32">
        <f t="shared" si="8"/>
        <v>0</v>
      </c>
      <c r="AD17" s="32">
        <f t="shared" si="9"/>
        <v>0</v>
      </c>
      <c r="AE17" s="32">
        <f t="shared" si="10"/>
        <v>0</v>
      </c>
      <c r="AF17" s="32">
        <f t="shared" si="11"/>
        <v>0</v>
      </c>
      <c r="AG17" s="32">
        <f t="shared" si="12"/>
        <v>0</v>
      </c>
      <c r="AH17" s="32">
        <f t="shared" si="12"/>
        <v>0</v>
      </c>
    </row>
    <row r="18" spans="1:34" ht="20.100000000000001" customHeight="1" x14ac:dyDescent="0.4">
      <c r="A18" s="34" t="s">
        <v>67</v>
      </c>
      <c r="T18" s="30" t="str">
        <f>対象地域一覧!A18</f>
        <v>高富</v>
      </c>
      <c r="U18" s="32">
        <f t="shared" si="0"/>
        <v>0</v>
      </c>
      <c r="V18" s="32">
        <f t="shared" si="1"/>
        <v>0</v>
      </c>
      <c r="W18" s="32">
        <f t="shared" si="2"/>
        <v>0</v>
      </c>
      <c r="X18" s="32">
        <f t="shared" si="3"/>
        <v>0</v>
      </c>
      <c r="Y18" s="32">
        <f t="shared" si="4"/>
        <v>0</v>
      </c>
      <c r="Z18" s="32">
        <f t="shared" si="5"/>
        <v>0</v>
      </c>
      <c r="AA18" s="32">
        <f t="shared" si="6"/>
        <v>0</v>
      </c>
      <c r="AB18" s="32">
        <f t="shared" si="7"/>
        <v>0</v>
      </c>
      <c r="AC18" s="32">
        <f t="shared" si="8"/>
        <v>0</v>
      </c>
      <c r="AD18" s="32">
        <f t="shared" si="9"/>
        <v>0</v>
      </c>
      <c r="AE18" s="32">
        <f t="shared" si="10"/>
        <v>0</v>
      </c>
      <c r="AF18" s="32">
        <f t="shared" si="11"/>
        <v>0</v>
      </c>
      <c r="AG18" s="32">
        <f t="shared" si="12"/>
        <v>0</v>
      </c>
      <c r="AH18" s="32">
        <f t="shared" si="12"/>
        <v>0</v>
      </c>
    </row>
    <row r="19" spans="1:34" ht="20.100000000000001" customHeight="1" x14ac:dyDescent="0.4">
      <c r="A19" s="50" t="s">
        <v>90</v>
      </c>
      <c r="T19" s="30" t="str">
        <f>対象地域一覧!A19</f>
        <v>神瀬</v>
      </c>
      <c r="U19" s="32">
        <f t="shared" si="0"/>
        <v>0</v>
      </c>
      <c r="V19" s="32">
        <f t="shared" si="1"/>
        <v>0</v>
      </c>
      <c r="W19" s="32">
        <f t="shared" si="2"/>
        <v>0</v>
      </c>
      <c r="X19" s="32">
        <f t="shared" si="3"/>
        <v>0</v>
      </c>
      <c r="Y19" s="32">
        <f t="shared" si="4"/>
        <v>0</v>
      </c>
      <c r="Z19" s="32">
        <f t="shared" si="5"/>
        <v>0</v>
      </c>
      <c r="AA19" s="32">
        <f t="shared" si="6"/>
        <v>0</v>
      </c>
      <c r="AB19" s="32">
        <f t="shared" si="7"/>
        <v>0</v>
      </c>
      <c r="AC19" s="32">
        <f t="shared" si="8"/>
        <v>0</v>
      </c>
      <c r="AD19" s="32">
        <f t="shared" si="9"/>
        <v>0</v>
      </c>
      <c r="AE19" s="32">
        <f t="shared" si="10"/>
        <v>0</v>
      </c>
      <c r="AF19" s="32">
        <f t="shared" si="11"/>
        <v>0</v>
      </c>
      <c r="AG19" s="32">
        <f t="shared" si="12"/>
        <v>0</v>
      </c>
      <c r="AH19" s="32">
        <f t="shared" si="12"/>
        <v>0</v>
      </c>
    </row>
    <row r="20" spans="1:34" ht="42.95" customHeight="1" x14ac:dyDescent="0.4">
      <c r="A20" s="155" t="s">
        <v>132</v>
      </c>
      <c r="B20" s="35" t="s">
        <v>49</v>
      </c>
      <c r="C20" s="35" t="s">
        <v>119</v>
      </c>
      <c r="D20" s="35" t="s">
        <v>34</v>
      </c>
      <c r="E20" s="36" t="s">
        <v>173</v>
      </c>
      <c r="F20" s="36" t="s">
        <v>174</v>
      </c>
      <c r="G20" s="35" t="s">
        <v>35</v>
      </c>
      <c r="H20" s="36" t="s">
        <v>51</v>
      </c>
      <c r="I20" s="36" t="s">
        <v>37</v>
      </c>
      <c r="J20" s="36" t="s">
        <v>120</v>
      </c>
      <c r="T20" s="30" t="str">
        <f>対象地域一覧!A20</f>
        <v>小森</v>
      </c>
      <c r="U20" s="32">
        <f t="shared" si="0"/>
        <v>0</v>
      </c>
      <c r="V20" s="32">
        <f t="shared" si="1"/>
        <v>0</v>
      </c>
      <c r="W20" s="32">
        <f t="shared" si="2"/>
        <v>0</v>
      </c>
      <c r="X20" s="32">
        <f t="shared" si="3"/>
        <v>0</v>
      </c>
      <c r="Y20" s="32">
        <f t="shared" si="4"/>
        <v>0</v>
      </c>
      <c r="Z20" s="32">
        <f t="shared" si="5"/>
        <v>0</v>
      </c>
      <c r="AA20" s="32">
        <f t="shared" si="6"/>
        <v>0</v>
      </c>
      <c r="AB20" s="32">
        <f t="shared" si="7"/>
        <v>0</v>
      </c>
      <c r="AC20" s="32">
        <f t="shared" si="8"/>
        <v>0</v>
      </c>
      <c r="AD20" s="32">
        <f t="shared" si="9"/>
        <v>0</v>
      </c>
      <c r="AE20" s="32">
        <f t="shared" si="10"/>
        <v>0</v>
      </c>
      <c r="AF20" s="32">
        <f t="shared" si="11"/>
        <v>0</v>
      </c>
      <c r="AG20" s="32">
        <f t="shared" si="12"/>
        <v>0</v>
      </c>
      <c r="AH20" s="32">
        <f t="shared" si="12"/>
        <v>0</v>
      </c>
    </row>
    <row r="21" spans="1:34" ht="18" customHeight="1" x14ac:dyDescent="0.4">
      <c r="A21" s="156"/>
      <c r="B21" s="45"/>
      <c r="C21" s="45"/>
      <c r="D21" s="45"/>
      <c r="E21" s="45"/>
      <c r="F21" s="45"/>
      <c r="G21" s="45"/>
      <c r="H21" s="46"/>
      <c r="I21" s="37">
        <f>IF(AND(B21&lt;&gt;"",C21&lt;&gt;"",D21&lt;&gt;"",E21&lt;&gt;"",F21&lt;&gt;"",G21&lt;&gt;"",H21&lt;&gt;""),VLOOKUP(G21,通所介護費!$A$20:$B$24,2,0),0)</f>
        <v>0</v>
      </c>
      <c r="J21" s="37">
        <f t="shared" ref="J21:J25" si="13">(I21*H21)*0.1*10</f>
        <v>0</v>
      </c>
      <c r="T21" s="30" t="str">
        <f>対象地域一覧!A21</f>
        <v>尾原</v>
      </c>
      <c r="U21" s="32">
        <f t="shared" si="0"/>
        <v>0</v>
      </c>
      <c r="V21" s="32">
        <f t="shared" si="1"/>
        <v>0</v>
      </c>
      <c r="W21" s="32">
        <f t="shared" si="2"/>
        <v>0</v>
      </c>
      <c r="X21" s="32">
        <f t="shared" si="3"/>
        <v>0</v>
      </c>
      <c r="Y21" s="32">
        <f t="shared" si="4"/>
        <v>0</v>
      </c>
      <c r="Z21" s="32">
        <f t="shared" si="5"/>
        <v>0</v>
      </c>
      <c r="AA21" s="32">
        <f t="shared" si="6"/>
        <v>0</v>
      </c>
      <c r="AB21" s="32">
        <f t="shared" si="7"/>
        <v>0</v>
      </c>
      <c r="AC21" s="32">
        <f t="shared" si="8"/>
        <v>0</v>
      </c>
      <c r="AD21" s="32">
        <f t="shared" si="9"/>
        <v>0</v>
      </c>
      <c r="AE21" s="32">
        <f t="shared" si="10"/>
        <v>0</v>
      </c>
      <c r="AF21" s="32">
        <f t="shared" si="11"/>
        <v>0</v>
      </c>
      <c r="AG21" s="32">
        <f t="shared" si="12"/>
        <v>0</v>
      </c>
      <c r="AH21" s="32">
        <f t="shared" si="12"/>
        <v>0</v>
      </c>
    </row>
    <row r="22" spans="1:34" ht="18" customHeight="1" x14ac:dyDescent="0.4">
      <c r="A22" s="156"/>
      <c r="B22" s="45"/>
      <c r="C22" s="45"/>
      <c r="D22" s="45"/>
      <c r="E22" s="45"/>
      <c r="F22" s="45"/>
      <c r="G22" s="45"/>
      <c r="H22" s="46"/>
      <c r="I22" s="37">
        <f>IF(AND(B22&lt;&gt;"",C22&lt;&gt;"",D22&lt;&gt;"",E22&lt;&gt;"",F22&lt;&gt;"",G22&lt;&gt;"",H22&lt;&gt;""),VLOOKUP(G22,通所介護費!$A$20:$B$24,2,0),0)</f>
        <v>0</v>
      </c>
      <c r="J22" s="37">
        <f t="shared" si="13"/>
        <v>0</v>
      </c>
      <c r="T22" s="30" t="str">
        <f>対象地域一覧!A22</f>
        <v>笹目</v>
      </c>
      <c r="U22" s="32">
        <f t="shared" si="0"/>
        <v>0</v>
      </c>
      <c r="V22" s="32">
        <f t="shared" si="1"/>
        <v>0</v>
      </c>
      <c r="W22" s="32">
        <f t="shared" si="2"/>
        <v>0</v>
      </c>
      <c r="X22" s="32">
        <f t="shared" si="3"/>
        <v>0</v>
      </c>
      <c r="Y22" s="32">
        <f t="shared" si="4"/>
        <v>0</v>
      </c>
      <c r="Z22" s="32">
        <f t="shared" si="5"/>
        <v>0</v>
      </c>
      <c r="AA22" s="32">
        <f t="shared" si="6"/>
        <v>0</v>
      </c>
      <c r="AB22" s="32">
        <f t="shared" si="7"/>
        <v>0</v>
      </c>
      <c r="AC22" s="32">
        <f t="shared" si="8"/>
        <v>0</v>
      </c>
      <c r="AD22" s="32">
        <f t="shared" si="9"/>
        <v>0</v>
      </c>
      <c r="AE22" s="32">
        <f t="shared" si="10"/>
        <v>0</v>
      </c>
      <c r="AF22" s="32">
        <f t="shared" si="11"/>
        <v>0</v>
      </c>
      <c r="AG22" s="32">
        <f t="shared" si="12"/>
        <v>0</v>
      </c>
      <c r="AH22" s="32">
        <f t="shared" si="12"/>
        <v>0</v>
      </c>
    </row>
    <row r="23" spans="1:34" ht="18" customHeight="1" x14ac:dyDescent="0.4">
      <c r="A23" s="156"/>
      <c r="B23" s="45"/>
      <c r="C23" s="45"/>
      <c r="D23" s="45"/>
      <c r="E23" s="45"/>
      <c r="F23" s="45"/>
      <c r="G23" s="45"/>
      <c r="H23" s="46"/>
      <c r="I23" s="37">
        <f>IF(AND(B23&lt;&gt;"",C23&lt;&gt;"",D23&lt;&gt;"",E23&lt;&gt;"",F23&lt;&gt;"",G23&lt;&gt;"",H23&lt;&gt;""),VLOOKUP(G23,通所介護費!$A$20:$B$24,2,0),0)</f>
        <v>0</v>
      </c>
      <c r="J23" s="37">
        <f t="shared" si="13"/>
        <v>0</v>
      </c>
      <c r="T23" s="30" t="str">
        <f>対象地域一覧!A23</f>
        <v>福沢</v>
      </c>
      <c r="U23" s="32">
        <f t="shared" si="0"/>
        <v>0</v>
      </c>
      <c r="V23" s="32">
        <f t="shared" si="1"/>
        <v>0</v>
      </c>
      <c r="W23" s="32">
        <f t="shared" si="2"/>
        <v>0</v>
      </c>
      <c r="X23" s="32">
        <f t="shared" si="3"/>
        <v>0</v>
      </c>
      <c r="Y23" s="32">
        <f t="shared" si="4"/>
        <v>0</v>
      </c>
      <c r="Z23" s="32">
        <f t="shared" si="5"/>
        <v>0</v>
      </c>
      <c r="AA23" s="32">
        <f t="shared" si="6"/>
        <v>0</v>
      </c>
      <c r="AB23" s="32">
        <f t="shared" si="7"/>
        <v>0</v>
      </c>
      <c r="AC23" s="32">
        <f t="shared" si="8"/>
        <v>0</v>
      </c>
      <c r="AD23" s="32">
        <f t="shared" si="9"/>
        <v>0</v>
      </c>
      <c r="AE23" s="32">
        <f t="shared" si="10"/>
        <v>0</v>
      </c>
      <c r="AF23" s="32">
        <f t="shared" si="11"/>
        <v>0</v>
      </c>
      <c r="AG23" s="32">
        <f t="shared" si="12"/>
        <v>0</v>
      </c>
      <c r="AH23" s="32">
        <f t="shared" si="12"/>
        <v>0</v>
      </c>
    </row>
    <row r="24" spans="1:34" ht="18" customHeight="1" x14ac:dyDescent="0.4">
      <c r="A24" s="156"/>
      <c r="B24" s="45"/>
      <c r="C24" s="45"/>
      <c r="D24" s="45"/>
      <c r="E24" s="45"/>
      <c r="F24" s="45"/>
      <c r="G24" s="45"/>
      <c r="H24" s="46"/>
      <c r="I24" s="37">
        <f>IF(AND(B24&lt;&gt;"",C24&lt;&gt;"",D24&lt;&gt;"",E24&lt;&gt;"",F24&lt;&gt;"",G24&lt;&gt;"",H24&lt;&gt;""),VLOOKUP(G24,通所介護費!$A$20:$B$24,2,0),0)</f>
        <v>0</v>
      </c>
      <c r="J24" s="37">
        <f t="shared" si="13"/>
        <v>0</v>
      </c>
      <c r="T24" s="30" t="str">
        <f>対象地域一覧!A24</f>
        <v>溝部</v>
      </c>
      <c r="U24" s="32">
        <f t="shared" si="0"/>
        <v>0</v>
      </c>
      <c r="V24" s="32">
        <f t="shared" si="1"/>
        <v>0</v>
      </c>
      <c r="W24" s="32">
        <f t="shared" si="2"/>
        <v>0</v>
      </c>
      <c r="X24" s="32">
        <f t="shared" si="3"/>
        <v>0</v>
      </c>
      <c r="Y24" s="32">
        <f t="shared" si="4"/>
        <v>0</v>
      </c>
      <c r="Z24" s="32">
        <f t="shared" si="5"/>
        <v>0</v>
      </c>
      <c r="AA24" s="32">
        <f t="shared" si="6"/>
        <v>0</v>
      </c>
      <c r="AB24" s="32">
        <f t="shared" si="7"/>
        <v>0</v>
      </c>
      <c r="AC24" s="32">
        <f t="shared" si="8"/>
        <v>0</v>
      </c>
      <c r="AD24" s="32">
        <f t="shared" si="9"/>
        <v>0</v>
      </c>
      <c r="AE24" s="32">
        <f t="shared" si="10"/>
        <v>0</v>
      </c>
      <c r="AF24" s="32">
        <f t="shared" si="11"/>
        <v>0</v>
      </c>
      <c r="AG24" s="32">
        <f t="shared" si="12"/>
        <v>0</v>
      </c>
      <c r="AH24" s="32">
        <f t="shared" si="12"/>
        <v>0</v>
      </c>
    </row>
    <row r="25" spans="1:34" ht="18" customHeight="1" x14ac:dyDescent="0.4">
      <c r="A25" s="156"/>
      <c r="B25" s="45"/>
      <c r="C25" s="45"/>
      <c r="D25" s="45"/>
      <c r="E25" s="45"/>
      <c r="F25" s="45"/>
      <c r="G25" s="45"/>
      <c r="H25" s="46"/>
      <c r="I25" s="37">
        <f>IF(AND(B25&lt;&gt;"",C25&lt;&gt;"",D25&lt;&gt;"",E25&lt;&gt;"",F25&lt;&gt;"",G25&lt;&gt;"",H25&lt;&gt;""),VLOOKUP(G25,通所介護費!$A$20:$B$24,2,0),0)</f>
        <v>0</v>
      </c>
      <c r="J25" s="37">
        <f t="shared" si="13"/>
        <v>0</v>
      </c>
      <c r="T25" s="30">
        <f>対象地域一覧!A25</f>
        <v>0</v>
      </c>
      <c r="U25" s="32">
        <f t="shared" si="0"/>
        <v>0</v>
      </c>
      <c r="V25" s="32">
        <f t="shared" si="1"/>
        <v>0</v>
      </c>
      <c r="W25" s="32">
        <f t="shared" si="2"/>
        <v>0</v>
      </c>
      <c r="X25" s="32">
        <f t="shared" si="3"/>
        <v>0</v>
      </c>
      <c r="Y25" s="32">
        <f t="shared" si="4"/>
        <v>0</v>
      </c>
      <c r="Z25" s="32">
        <f t="shared" si="5"/>
        <v>0</v>
      </c>
      <c r="AA25" s="32">
        <f t="shared" si="6"/>
        <v>0</v>
      </c>
      <c r="AB25" s="32">
        <f t="shared" si="7"/>
        <v>0</v>
      </c>
      <c r="AC25" s="32">
        <f t="shared" si="8"/>
        <v>0</v>
      </c>
      <c r="AD25" s="32">
        <f t="shared" si="9"/>
        <v>0</v>
      </c>
      <c r="AE25" s="32">
        <f t="shared" si="10"/>
        <v>0</v>
      </c>
      <c r="AF25" s="32">
        <f t="shared" si="11"/>
        <v>0</v>
      </c>
      <c r="AG25" s="32">
        <f t="shared" si="12"/>
        <v>0</v>
      </c>
      <c r="AH25" s="32">
        <f t="shared" si="12"/>
        <v>0</v>
      </c>
    </row>
    <row r="26" spans="1:34" ht="18" customHeight="1" x14ac:dyDescent="0.4">
      <c r="A26" s="156"/>
      <c r="B26" s="45"/>
      <c r="C26" s="45"/>
      <c r="D26" s="45"/>
      <c r="E26" s="45"/>
      <c r="F26" s="45"/>
      <c r="G26" s="45"/>
      <c r="H26" s="46"/>
      <c r="I26" s="37">
        <f>IF(AND(B26&lt;&gt;"",C26&lt;&gt;"",D26&lt;&gt;"",E26&lt;&gt;"",F26&lt;&gt;"",G26&lt;&gt;"",H26&lt;&gt;""),VLOOKUP(G26,通所介護費!$A$20:$B$24,2,0),0)</f>
        <v>0</v>
      </c>
      <c r="J26" s="37">
        <f t="shared" ref="J26:J40" si="14">(I26*H26)*0.1*10</f>
        <v>0</v>
      </c>
      <c r="T26" s="30">
        <f>対象地域一覧!A26</f>
        <v>0</v>
      </c>
      <c r="U26" s="32">
        <f t="shared" si="0"/>
        <v>0</v>
      </c>
      <c r="V26" s="32">
        <f t="shared" si="1"/>
        <v>0</v>
      </c>
      <c r="W26" s="32">
        <f t="shared" si="2"/>
        <v>0</v>
      </c>
      <c r="X26" s="32">
        <f t="shared" si="3"/>
        <v>0</v>
      </c>
      <c r="Y26" s="32">
        <f t="shared" si="4"/>
        <v>0</v>
      </c>
      <c r="Z26" s="32">
        <f t="shared" si="5"/>
        <v>0</v>
      </c>
      <c r="AA26" s="32">
        <f t="shared" si="6"/>
        <v>0</v>
      </c>
      <c r="AB26" s="32">
        <f t="shared" si="7"/>
        <v>0</v>
      </c>
      <c r="AC26" s="32">
        <f t="shared" si="8"/>
        <v>0</v>
      </c>
      <c r="AD26" s="32">
        <f t="shared" si="9"/>
        <v>0</v>
      </c>
      <c r="AE26" s="32">
        <f t="shared" si="10"/>
        <v>0</v>
      </c>
      <c r="AF26" s="32">
        <f t="shared" si="11"/>
        <v>0</v>
      </c>
      <c r="AG26" s="32">
        <f t="shared" si="12"/>
        <v>0</v>
      </c>
      <c r="AH26" s="32">
        <f t="shared" si="12"/>
        <v>0</v>
      </c>
    </row>
    <row r="27" spans="1:34" ht="18" customHeight="1" x14ac:dyDescent="0.4">
      <c r="A27" s="156"/>
      <c r="B27" s="45"/>
      <c r="C27" s="45"/>
      <c r="D27" s="45"/>
      <c r="E27" s="45"/>
      <c r="F27" s="45"/>
      <c r="G27" s="45"/>
      <c r="H27" s="46"/>
      <c r="I27" s="37">
        <f>IF(AND(B27&lt;&gt;"",C27&lt;&gt;"",D27&lt;&gt;"",E27&lt;&gt;"",F27&lt;&gt;"",G27&lt;&gt;"",H27&lt;&gt;""),VLOOKUP(G27,通所介護費!$A$20:$B$24,2,0),0)</f>
        <v>0</v>
      </c>
      <c r="J27" s="37">
        <f t="shared" si="14"/>
        <v>0</v>
      </c>
      <c r="T27" s="30">
        <f>対象地域一覧!A27</f>
        <v>0</v>
      </c>
      <c r="U27" s="32">
        <f t="shared" si="0"/>
        <v>0</v>
      </c>
      <c r="V27" s="32">
        <f t="shared" si="1"/>
        <v>0</v>
      </c>
      <c r="W27" s="32">
        <f t="shared" si="2"/>
        <v>0</v>
      </c>
      <c r="X27" s="32">
        <f t="shared" si="3"/>
        <v>0</v>
      </c>
      <c r="Y27" s="32">
        <f t="shared" si="4"/>
        <v>0</v>
      </c>
      <c r="Z27" s="32">
        <f t="shared" si="5"/>
        <v>0</v>
      </c>
      <c r="AA27" s="32">
        <f t="shared" si="6"/>
        <v>0</v>
      </c>
      <c r="AB27" s="32">
        <f t="shared" si="7"/>
        <v>0</v>
      </c>
      <c r="AC27" s="32">
        <f t="shared" si="8"/>
        <v>0</v>
      </c>
      <c r="AD27" s="32">
        <f t="shared" si="9"/>
        <v>0</v>
      </c>
      <c r="AE27" s="32">
        <f t="shared" si="10"/>
        <v>0</v>
      </c>
      <c r="AF27" s="32">
        <f t="shared" si="11"/>
        <v>0</v>
      </c>
      <c r="AG27" s="32">
        <f t="shared" si="12"/>
        <v>0</v>
      </c>
      <c r="AH27" s="32">
        <f t="shared" si="12"/>
        <v>0</v>
      </c>
    </row>
    <row r="28" spans="1:34" ht="18" customHeight="1" x14ac:dyDescent="0.4">
      <c r="A28" s="156"/>
      <c r="B28" s="45"/>
      <c r="C28" s="45"/>
      <c r="D28" s="45"/>
      <c r="E28" s="45"/>
      <c r="F28" s="45"/>
      <c r="G28" s="45"/>
      <c r="H28" s="46"/>
      <c r="I28" s="37">
        <f>IF(AND(B28&lt;&gt;"",C28&lt;&gt;"",D28&lt;&gt;"",E28&lt;&gt;"",F28&lt;&gt;"",G28&lt;&gt;"",H28&lt;&gt;""),VLOOKUP(G28,通所介護費!$A$20:$B$24,2,0),0)</f>
        <v>0</v>
      </c>
      <c r="J28" s="37">
        <f t="shared" si="14"/>
        <v>0</v>
      </c>
      <c r="T28" s="30">
        <f>対象地域一覧!A28</f>
        <v>0</v>
      </c>
      <c r="U28" s="32">
        <f t="shared" si="0"/>
        <v>0</v>
      </c>
      <c r="V28" s="32">
        <f t="shared" si="1"/>
        <v>0</v>
      </c>
      <c r="W28" s="32">
        <f t="shared" si="2"/>
        <v>0</v>
      </c>
      <c r="X28" s="32">
        <f t="shared" si="3"/>
        <v>0</v>
      </c>
      <c r="Y28" s="32">
        <f t="shared" si="4"/>
        <v>0</v>
      </c>
      <c r="Z28" s="32">
        <f t="shared" si="5"/>
        <v>0</v>
      </c>
      <c r="AA28" s="32">
        <f t="shared" si="6"/>
        <v>0</v>
      </c>
      <c r="AB28" s="32">
        <f t="shared" si="7"/>
        <v>0</v>
      </c>
      <c r="AC28" s="32">
        <f t="shared" si="8"/>
        <v>0</v>
      </c>
      <c r="AD28" s="32">
        <f t="shared" si="9"/>
        <v>0</v>
      </c>
      <c r="AE28" s="32">
        <f t="shared" si="10"/>
        <v>0</v>
      </c>
      <c r="AF28" s="32">
        <f t="shared" si="11"/>
        <v>0</v>
      </c>
      <c r="AG28" s="32">
        <f t="shared" si="12"/>
        <v>0</v>
      </c>
      <c r="AH28" s="32">
        <f t="shared" si="12"/>
        <v>0</v>
      </c>
    </row>
    <row r="29" spans="1:34" ht="18" customHeight="1" x14ac:dyDescent="0.4">
      <c r="A29" s="156"/>
      <c r="B29" s="45"/>
      <c r="C29" s="45"/>
      <c r="D29" s="45"/>
      <c r="E29" s="45"/>
      <c r="F29" s="45"/>
      <c r="G29" s="45"/>
      <c r="H29" s="46"/>
      <c r="I29" s="37">
        <f>IF(AND(B29&lt;&gt;"",C29&lt;&gt;"",D29&lt;&gt;"",E29&lt;&gt;"",F29&lt;&gt;"",G29&lt;&gt;"",H29&lt;&gt;""),VLOOKUP(G29,通所介護費!$A$20:$B$24,2,0),0)</f>
        <v>0</v>
      </c>
      <c r="J29" s="37">
        <f t="shared" si="14"/>
        <v>0</v>
      </c>
      <c r="T29" s="30">
        <f>対象地域一覧!A29</f>
        <v>0</v>
      </c>
      <c r="U29" s="32">
        <f t="shared" si="0"/>
        <v>0</v>
      </c>
      <c r="V29" s="32">
        <f t="shared" si="1"/>
        <v>0</v>
      </c>
      <c r="W29" s="32">
        <f t="shared" si="2"/>
        <v>0</v>
      </c>
      <c r="X29" s="32">
        <f t="shared" si="3"/>
        <v>0</v>
      </c>
      <c r="Y29" s="32">
        <f t="shared" si="4"/>
        <v>0</v>
      </c>
      <c r="Z29" s="32">
        <f t="shared" si="5"/>
        <v>0</v>
      </c>
      <c r="AA29" s="32">
        <f t="shared" si="6"/>
        <v>0</v>
      </c>
      <c r="AB29" s="32">
        <f t="shared" si="7"/>
        <v>0</v>
      </c>
      <c r="AC29" s="32">
        <f t="shared" si="8"/>
        <v>0</v>
      </c>
      <c r="AD29" s="32">
        <f t="shared" si="9"/>
        <v>0</v>
      </c>
      <c r="AE29" s="32">
        <f t="shared" si="10"/>
        <v>0</v>
      </c>
      <c r="AF29" s="32">
        <f t="shared" si="11"/>
        <v>0</v>
      </c>
      <c r="AG29" s="32">
        <f t="shared" si="12"/>
        <v>0</v>
      </c>
      <c r="AH29" s="32">
        <f t="shared" si="12"/>
        <v>0</v>
      </c>
    </row>
    <row r="30" spans="1:34" ht="18" customHeight="1" x14ac:dyDescent="0.4">
      <c r="A30" s="156"/>
      <c r="B30" s="45"/>
      <c r="C30" s="45"/>
      <c r="D30" s="45"/>
      <c r="E30" s="45"/>
      <c r="F30" s="45"/>
      <c r="G30" s="45"/>
      <c r="H30" s="46"/>
      <c r="I30" s="37">
        <f>IF(AND(B30&lt;&gt;"",C30&lt;&gt;"",D30&lt;&gt;"",E30&lt;&gt;"",F30&lt;&gt;"",G30&lt;&gt;"",H30&lt;&gt;""),VLOOKUP(G30,通所介護費!$A$20:$B$24,2,0),0)</f>
        <v>0</v>
      </c>
      <c r="J30" s="37">
        <f t="shared" si="14"/>
        <v>0</v>
      </c>
      <c r="T30" s="30">
        <f>対象地域一覧!A30</f>
        <v>0</v>
      </c>
      <c r="U30" s="32">
        <f t="shared" si="0"/>
        <v>0</v>
      </c>
      <c r="V30" s="32">
        <f t="shared" si="1"/>
        <v>0</v>
      </c>
      <c r="W30" s="32">
        <f t="shared" si="2"/>
        <v>0</v>
      </c>
      <c r="X30" s="32">
        <f t="shared" si="3"/>
        <v>0</v>
      </c>
      <c r="Y30" s="32">
        <f t="shared" si="4"/>
        <v>0</v>
      </c>
      <c r="Z30" s="32">
        <f t="shared" si="5"/>
        <v>0</v>
      </c>
      <c r="AA30" s="32">
        <f t="shared" si="6"/>
        <v>0</v>
      </c>
      <c r="AB30" s="32">
        <f t="shared" si="7"/>
        <v>0</v>
      </c>
      <c r="AC30" s="32">
        <f t="shared" si="8"/>
        <v>0</v>
      </c>
      <c r="AD30" s="32">
        <f t="shared" si="9"/>
        <v>0</v>
      </c>
      <c r="AE30" s="32">
        <f t="shared" si="10"/>
        <v>0</v>
      </c>
      <c r="AF30" s="32">
        <f t="shared" si="11"/>
        <v>0</v>
      </c>
      <c r="AG30" s="32">
        <f t="shared" si="12"/>
        <v>0</v>
      </c>
      <c r="AH30" s="32">
        <f t="shared" si="12"/>
        <v>0</v>
      </c>
    </row>
    <row r="31" spans="1:34" ht="18" customHeight="1" x14ac:dyDescent="0.4">
      <c r="A31" s="156"/>
      <c r="B31" s="45"/>
      <c r="C31" s="45"/>
      <c r="D31" s="45"/>
      <c r="E31" s="45"/>
      <c r="F31" s="45"/>
      <c r="G31" s="45"/>
      <c r="H31" s="46"/>
      <c r="I31" s="37">
        <f>IF(AND(B31&lt;&gt;"",C31&lt;&gt;"",D31&lt;&gt;"",E31&lt;&gt;"",F31&lt;&gt;"",G31&lt;&gt;"",H31&lt;&gt;""),VLOOKUP(G31,通所介護費!$A$20:$B$24,2,0),0)</f>
        <v>0</v>
      </c>
      <c r="J31" s="37">
        <f t="shared" si="14"/>
        <v>0</v>
      </c>
      <c r="T31" s="30">
        <f>対象地域一覧!A31</f>
        <v>0</v>
      </c>
      <c r="U31" s="32">
        <f t="shared" si="0"/>
        <v>0</v>
      </c>
      <c r="V31" s="32">
        <f t="shared" si="1"/>
        <v>0</v>
      </c>
      <c r="W31" s="32">
        <f t="shared" si="2"/>
        <v>0</v>
      </c>
      <c r="X31" s="32">
        <f t="shared" si="3"/>
        <v>0</v>
      </c>
      <c r="Y31" s="32">
        <f t="shared" si="4"/>
        <v>0</v>
      </c>
      <c r="Z31" s="32">
        <f t="shared" si="5"/>
        <v>0</v>
      </c>
      <c r="AA31" s="32">
        <f t="shared" si="6"/>
        <v>0</v>
      </c>
      <c r="AB31" s="32">
        <f t="shared" si="7"/>
        <v>0</v>
      </c>
      <c r="AC31" s="32">
        <f t="shared" si="8"/>
        <v>0</v>
      </c>
      <c r="AD31" s="32">
        <f t="shared" si="9"/>
        <v>0</v>
      </c>
      <c r="AE31" s="32">
        <f t="shared" si="10"/>
        <v>0</v>
      </c>
      <c r="AF31" s="32">
        <f t="shared" si="11"/>
        <v>0</v>
      </c>
      <c r="AG31" s="32">
        <f t="shared" si="12"/>
        <v>0</v>
      </c>
      <c r="AH31" s="32">
        <f t="shared" si="12"/>
        <v>0</v>
      </c>
    </row>
    <row r="32" spans="1:34" ht="18" customHeight="1" x14ac:dyDescent="0.4">
      <c r="A32" s="156"/>
      <c r="B32" s="45"/>
      <c r="C32" s="45"/>
      <c r="D32" s="45"/>
      <c r="E32" s="45"/>
      <c r="F32" s="45"/>
      <c r="G32" s="45"/>
      <c r="H32" s="46"/>
      <c r="I32" s="37">
        <f>IF(AND(B32&lt;&gt;"",C32&lt;&gt;"",D32&lt;&gt;"",E32&lt;&gt;"",F32&lt;&gt;"",G32&lt;&gt;"",H32&lt;&gt;""),VLOOKUP(G32,通所介護費!$A$20:$B$24,2,0),0)</f>
        <v>0</v>
      </c>
      <c r="J32" s="37">
        <f t="shared" si="14"/>
        <v>0</v>
      </c>
      <c r="T32" s="30">
        <f>対象地域一覧!A32</f>
        <v>0</v>
      </c>
      <c r="U32" s="32">
        <f t="shared" si="0"/>
        <v>0</v>
      </c>
      <c r="V32" s="32">
        <f t="shared" si="1"/>
        <v>0</v>
      </c>
      <c r="W32" s="32">
        <f t="shared" si="2"/>
        <v>0</v>
      </c>
      <c r="X32" s="32">
        <f t="shared" si="3"/>
        <v>0</v>
      </c>
      <c r="Y32" s="32">
        <f t="shared" si="4"/>
        <v>0</v>
      </c>
      <c r="Z32" s="32">
        <f t="shared" si="5"/>
        <v>0</v>
      </c>
      <c r="AA32" s="32">
        <f t="shared" si="6"/>
        <v>0</v>
      </c>
      <c r="AB32" s="32">
        <f t="shared" si="7"/>
        <v>0</v>
      </c>
      <c r="AC32" s="32">
        <f t="shared" si="8"/>
        <v>0</v>
      </c>
      <c r="AD32" s="32">
        <f t="shared" si="9"/>
        <v>0</v>
      </c>
      <c r="AE32" s="32">
        <f t="shared" si="10"/>
        <v>0</v>
      </c>
      <c r="AF32" s="32">
        <f t="shared" si="11"/>
        <v>0</v>
      </c>
      <c r="AG32" s="32">
        <f t="shared" si="12"/>
        <v>0</v>
      </c>
      <c r="AH32" s="32">
        <f t="shared" si="12"/>
        <v>0</v>
      </c>
    </row>
    <row r="33" spans="1:34" ht="18" customHeight="1" x14ac:dyDescent="0.4">
      <c r="A33" s="156"/>
      <c r="B33" s="45"/>
      <c r="C33" s="45"/>
      <c r="D33" s="45"/>
      <c r="E33" s="45"/>
      <c r="F33" s="45"/>
      <c r="G33" s="45"/>
      <c r="H33" s="46"/>
      <c r="I33" s="37">
        <f>IF(AND(B33&lt;&gt;"",C33&lt;&gt;"",D33&lt;&gt;"",E33&lt;&gt;"",F33&lt;&gt;"",G33&lt;&gt;"",H33&lt;&gt;""),VLOOKUP(G33,通所介護費!$A$20:$B$24,2,0),0)</f>
        <v>0</v>
      </c>
      <c r="J33" s="37">
        <f t="shared" si="14"/>
        <v>0</v>
      </c>
      <c r="T33" s="30">
        <f>対象地域一覧!A33</f>
        <v>0</v>
      </c>
      <c r="U33" s="32">
        <f t="shared" si="0"/>
        <v>0</v>
      </c>
      <c r="V33" s="32">
        <f t="shared" si="1"/>
        <v>0</v>
      </c>
      <c r="W33" s="32">
        <f t="shared" si="2"/>
        <v>0</v>
      </c>
      <c r="X33" s="32">
        <f t="shared" si="3"/>
        <v>0</v>
      </c>
      <c r="Y33" s="32">
        <f t="shared" si="4"/>
        <v>0</v>
      </c>
      <c r="Z33" s="32">
        <f t="shared" si="5"/>
        <v>0</v>
      </c>
      <c r="AA33" s="32">
        <f t="shared" si="6"/>
        <v>0</v>
      </c>
      <c r="AB33" s="32">
        <f t="shared" si="7"/>
        <v>0</v>
      </c>
      <c r="AC33" s="32">
        <f t="shared" si="8"/>
        <v>0</v>
      </c>
      <c r="AD33" s="32">
        <f t="shared" si="9"/>
        <v>0</v>
      </c>
      <c r="AE33" s="32">
        <f t="shared" si="10"/>
        <v>0</v>
      </c>
      <c r="AF33" s="32">
        <f t="shared" si="11"/>
        <v>0</v>
      </c>
      <c r="AG33" s="32">
        <f t="shared" si="12"/>
        <v>0</v>
      </c>
      <c r="AH33" s="32">
        <f t="shared" si="12"/>
        <v>0</v>
      </c>
    </row>
    <row r="34" spans="1:34" ht="18" customHeight="1" x14ac:dyDescent="0.4">
      <c r="A34" s="156"/>
      <c r="B34" s="45"/>
      <c r="C34" s="45"/>
      <c r="D34" s="45"/>
      <c r="E34" s="45"/>
      <c r="F34" s="45"/>
      <c r="G34" s="45"/>
      <c r="H34" s="46"/>
      <c r="I34" s="37">
        <f>IF(AND(B34&lt;&gt;"",C34&lt;&gt;"",D34&lt;&gt;"",E34&lt;&gt;"",F34&lt;&gt;"",G34&lt;&gt;"",H34&lt;&gt;""),VLOOKUP(G34,通所介護費!$A$20:$B$24,2,0),0)</f>
        <v>0</v>
      </c>
      <c r="J34" s="37">
        <f t="shared" si="14"/>
        <v>0</v>
      </c>
      <c r="T34" s="30"/>
      <c r="U34" s="32">
        <f t="shared" si="0"/>
        <v>0</v>
      </c>
      <c r="V34" s="32">
        <f t="shared" si="1"/>
        <v>0</v>
      </c>
      <c r="W34" s="32">
        <f t="shared" si="2"/>
        <v>0</v>
      </c>
      <c r="X34" s="32">
        <f t="shared" si="3"/>
        <v>0</v>
      </c>
      <c r="Y34" s="32">
        <f t="shared" si="4"/>
        <v>0</v>
      </c>
      <c r="Z34" s="32">
        <f t="shared" si="5"/>
        <v>0</v>
      </c>
      <c r="AA34" s="32">
        <f t="shared" si="6"/>
        <v>0</v>
      </c>
      <c r="AB34" s="32">
        <f t="shared" si="7"/>
        <v>0</v>
      </c>
      <c r="AC34" s="32">
        <f t="shared" si="8"/>
        <v>0</v>
      </c>
      <c r="AD34" s="32">
        <f t="shared" si="9"/>
        <v>0</v>
      </c>
      <c r="AE34" s="32">
        <f t="shared" si="10"/>
        <v>0</v>
      </c>
      <c r="AF34" s="32">
        <f t="shared" si="11"/>
        <v>0</v>
      </c>
      <c r="AG34" s="32">
        <f t="shared" si="12"/>
        <v>0</v>
      </c>
      <c r="AH34" s="32">
        <f t="shared" si="12"/>
        <v>0</v>
      </c>
    </row>
    <row r="35" spans="1:34" ht="18" customHeight="1" x14ac:dyDescent="0.4">
      <c r="A35" s="156"/>
      <c r="B35" s="45"/>
      <c r="C35" s="45"/>
      <c r="D35" s="45"/>
      <c r="E35" s="45"/>
      <c r="F35" s="45"/>
      <c r="G35" s="45"/>
      <c r="H35" s="46"/>
      <c r="I35" s="37">
        <f>IF(AND(B35&lt;&gt;"",C35&lt;&gt;"",D35&lt;&gt;"",E35&lt;&gt;"",F35&lt;&gt;"",G35&lt;&gt;"",H35&lt;&gt;""),VLOOKUP(G35,通所介護費!$A$20:$B$24,2,0),0)</f>
        <v>0</v>
      </c>
      <c r="J35" s="37">
        <f t="shared" si="14"/>
        <v>0</v>
      </c>
      <c r="T35" s="30"/>
      <c r="U35" s="32">
        <f t="shared" si="0"/>
        <v>0</v>
      </c>
      <c r="V35" s="32">
        <f t="shared" si="1"/>
        <v>0</v>
      </c>
      <c r="W35" s="32">
        <f t="shared" si="2"/>
        <v>0</v>
      </c>
      <c r="X35" s="32">
        <f t="shared" si="3"/>
        <v>0</v>
      </c>
      <c r="Y35" s="32">
        <f t="shared" si="4"/>
        <v>0</v>
      </c>
      <c r="Z35" s="32">
        <f t="shared" si="5"/>
        <v>0</v>
      </c>
      <c r="AA35" s="32">
        <f t="shared" si="6"/>
        <v>0</v>
      </c>
      <c r="AB35" s="32">
        <f t="shared" si="7"/>
        <v>0</v>
      </c>
      <c r="AC35" s="32">
        <f t="shared" si="8"/>
        <v>0</v>
      </c>
      <c r="AD35" s="32">
        <f t="shared" si="9"/>
        <v>0</v>
      </c>
      <c r="AE35" s="32">
        <f t="shared" si="10"/>
        <v>0</v>
      </c>
      <c r="AF35" s="32">
        <f t="shared" si="11"/>
        <v>0</v>
      </c>
      <c r="AG35" s="32">
        <f t="shared" si="12"/>
        <v>0</v>
      </c>
      <c r="AH35" s="32">
        <f t="shared" si="12"/>
        <v>0</v>
      </c>
    </row>
    <row r="36" spans="1:34" ht="18" customHeight="1" x14ac:dyDescent="0.4">
      <c r="A36" s="156"/>
      <c r="B36" s="45"/>
      <c r="C36" s="45"/>
      <c r="D36" s="45"/>
      <c r="E36" s="45"/>
      <c r="F36" s="45"/>
      <c r="G36" s="45"/>
      <c r="H36" s="46"/>
      <c r="I36" s="37">
        <f>IF(AND(B36&lt;&gt;"",C36&lt;&gt;"",D36&lt;&gt;"",E36&lt;&gt;"",F36&lt;&gt;"",G36&lt;&gt;"",H36&lt;&gt;""),VLOOKUP(G36,通所介護費!$A$20:$B$24,2,0),0)</f>
        <v>0</v>
      </c>
      <c r="J36" s="37">
        <f t="shared" si="14"/>
        <v>0</v>
      </c>
      <c r="T36" s="30"/>
      <c r="U36" s="32">
        <f t="shared" si="0"/>
        <v>0</v>
      </c>
      <c r="V36" s="32">
        <f t="shared" si="1"/>
        <v>0</v>
      </c>
      <c r="W36" s="32">
        <f t="shared" si="2"/>
        <v>0</v>
      </c>
      <c r="X36" s="32">
        <f t="shared" si="3"/>
        <v>0</v>
      </c>
      <c r="Y36" s="32">
        <f t="shared" si="4"/>
        <v>0</v>
      </c>
      <c r="Z36" s="32">
        <f t="shared" si="5"/>
        <v>0</v>
      </c>
      <c r="AA36" s="32">
        <f t="shared" si="6"/>
        <v>0</v>
      </c>
      <c r="AB36" s="32">
        <f t="shared" si="7"/>
        <v>0</v>
      </c>
      <c r="AC36" s="32">
        <f t="shared" si="8"/>
        <v>0</v>
      </c>
      <c r="AD36" s="32">
        <f t="shared" si="9"/>
        <v>0</v>
      </c>
      <c r="AE36" s="32">
        <f t="shared" si="10"/>
        <v>0</v>
      </c>
      <c r="AF36" s="32">
        <f t="shared" si="11"/>
        <v>0</v>
      </c>
      <c r="AG36" s="32">
        <f t="shared" si="12"/>
        <v>0</v>
      </c>
      <c r="AH36" s="32">
        <f t="shared" si="12"/>
        <v>0</v>
      </c>
    </row>
    <row r="37" spans="1:34" ht="18" customHeight="1" x14ac:dyDescent="0.4">
      <c r="A37" s="156"/>
      <c r="B37" s="45"/>
      <c r="C37" s="45"/>
      <c r="D37" s="45"/>
      <c r="E37" s="45"/>
      <c r="F37" s="45"/>
      <c r="G37" s="45"/>
      <c r="H37" s="46"/>
      <c r="I37" s="37">
        <f>IF(AND(B37&lt;&gt;"",C37&lt;&gt;"",D37&lt;&gt;"",E37&lt;&gt;"",F37&lt;&gt;"",G37&lt;&gt;"",H37&lt;&gt;""),VLOOKUP(G37,通所介護費!$A$20:$B$24,2,0),0)</f>
        <v>0</v>
      </c>
      <c r="J37" s="37">
        <f t="shared" si="14"/>
        <v>0</v>
      </c>
      <c r="T37" s="30"/>
      <c r="U37" s="32">
        <f t="shared" si="0"/>
        <v>0</v>
      </c>
      <c r="V37" s="32">
        <f t="shared" si="1"/>
        <v>0</v>
      </c>
      <c r="W37" s="32">
        <f t="shared" si="2"/>
        <v>0</v>
      </c>
      <c r="X37" s="32">
        <f t="shared" si="3"/>
        <v>0</v>
      </c>
      <c r="Y37" s="32">
        <f t="shared" si="4"/>
        <v>0</v>
      </c>
      <c r="Z37" s="32">
        <f t="shared" si="5"/>
        <v>0</v>
      </c>
      <c r="AA37" s="32">
        <f t="shared" si="6"/>
        <v>0</v>
      </c>
      <c r="AB37" s="32">
        <f t="shared" si="7"/>
        <v>0</v>
      </c>
      <c r="AC37" s="32">
        <f t="shared" si="8"/>
        <v>0</v>
      </c>
      <c r="AD37" s="32">
        <f t="shared" si="9"/>
        <v>0</v>
      </c>
      <c r="AE37" s="32">
        <f t="shared" si="10"/>
        <v>0</v>
      </c>
      <c r="AF37" s="32">
        <f t="shared" si="11"/>
        <v>0</v>
      </c>
      <c r="AG37" s="32">
        <f t="shared" si="12"/>
        <v>0</v>
      </c>
      <c r="AH37" s="32">
        <f t="shared" si="12"/>
        <v>0</v>
      </c>
    </row>
    <row r="38" spans="1:34" ht="18" customHeight="1" x14ac:dyDescent="0.4">
      <c r="A38" s="156"/>
      <c r="B38" s="45"/>
      <c r="C38" s="45"/>
      <c r="D38" s="45"/>
      <c r="E38" s="45"/>
      <c r="F38" s="45"/>
      <c r="G38" s="45"/>
      <c r="H38" s="46"/>
      <c r="I38" s="37">
        <f>IF(AND(B38&lt;&gt;"",C38&lt;&gt;"",D38&lt;&gt;"",E38&lt;&gt;"",F38&lt;&gt;"",G38&lt;&gt;"",H38&lt;&gt;""),VLOOKUP(G38,通所介護費!$A$20:$B$24,2,0),0)</f>
        <v>0</v>
      </c>
      <c r="J38" s="37">
        <f t="shared" si="14"/>
        <v>0</v>
      </c>
      <c r="T38" s="30"/>
      <c r="U38" s="32">
        <f t="shared" si="0"/>
        <v>0</v>
      </c>
      <c r="V38" s="32">
        <f t="shared" si="1"/>
        <v>0</v>
      </c>
      <c r="W38" s="32">
        <f t="shared" si="2"/>
        <v>0</v>
      </c>
      <c r="X38" s="32">
        <f t="shared" si="3"/>
        <v>0</v>
      </c>
      <c r="Y38" s="32">
        <f t="shared" si="4"/>
        <v>0</v>
      </c>
      <c r="Z38" s="32">
        <f t="shared" si="5"/>
        <v>0</v>
      </c>
      <c r="AA38" s="32">
        <f t="shared" si="6"/>
        <v>0</v>
      </c>
      <c r="AB38" s="32">
        <f t="shared" si="7"/>
        <v>0</v>
      </c>
      <c r="AC38" s="32">
        <f t="shared" si="8"/>
        <v>0</v>
      </c>
      <c r="AD38" s="32">
        <f t="shared" si="9"/>
        <v>0</v>
      </c>
      <c r="AE38" s="32">
        <f t="shared" si="10"/>
        <v>0</v>
      </c>
      <c r="AF38" s="32">
        <f t="shared" si="11"/>
        <v>0</v>
      </c>
      <c r="AG38" s="32">
        <f t="shared" si="12"/>
        <v>0</v>
      </c>
      <c r="AH38" s="32">
        <f t="shared" si="12"/>
        <v>0</v>
      </c>
    </row>
    <row r="39" spans="1:34" ht="18" customHeight="1" x14ac:dyDescent="0.4">
      <c r="A39" s="156"/>
      <c r="B39" s="45"/>
      <c r="C39" s="45"/>
      <c r="D39" s="45"/>
      <c r="E39" s="45"/>
      <c r="F39" s="45"/>
      <c r="G39" s="45"/>
      <c r="H39" s="46"/>
      <c r="I39" s="37">
        <f>IF(AND(B39&lt;&gt;"",C39&lt;&gt;"",D39&lt;&gt;"",E39&lt;&gt;"",F39&lt;&gt;"",G39&lt;&gt;"",H39&lt;&gt;""),VLOOKUP(G39,通所介護費!$A$20:$B$24,2,0),0)</f>
        <v>0</v>
      </c>
      <c r="J39" s="37">
        <f t="shared" si="14"/>
        <v>0</v>
      </c>
      <c r="T39" s="30"/>
      <c r="U39" s="32">
        <f t="shared" si="0"/>
        <v>0</v>
      </c>
      <c r="V39" s="32">
        <f t="shared" si="1"/>
        <v>0</v>
      </c>
      <c r="W39" s="32">
        <f t="shared" si="2"/>
        <v>0</v>
      </c>
      <c r="X39" s="32">
        <f t="shared" si="3"/>
        <v>0</v>
      </c>
      <c r="Y39" s="32">
        <f t="shared" si="4"/>
        <v>0</v>
      </c>
      <c r="Z39" s="32">
        <f t="shared" si="5"/>
        <v>0</v>
      </c>
      <c r="AA39" s="32">
        <f t="shared" si="6"/>
        <v>0</v>
      </c>
      <c r="AB39" s="32">
        <f t="shared" si="7"/>
        <v>0</v>
      </c>
      <c r="AC39" s="32">
        <f t="shared" si="8"/>
        <v>0</v>
      </c>
      <c r="AD39" s="32">
        <f t="shared" si="9"/>
        <v>0</v>
      </c>
      <c r="AE39" s="32">
        <f t="shared" si="10"/>
        <v>0</v>
      </c>
      <c r="AF39" s="32">
        <f t="shared" si="11"/>
        <v>0</v>
      </c>
      <c r="AG39" s="32">
        <f t="shared" si="12"/>
        <v>0</v>
      </c>
      <c r="AH39" s="32">
        <f t="shared" si="12"/>
        <v>0</v>
      </c>
    </row>
    <row r="40" spans="1:34" ht="18" customHeight="1" x14ac:dyDescent="0.4">
      <c r="A40" s="157"/>
      <c r="B40" s="45"/>
      <c r="C40" s="45"/>
      <c r="D40" s="45"/>
      <c r="E40" s="45"/>
      <c r="F40" s="45"/>
      <c r="G40" s="45"/>
      <c r="H40" s="46"/>
      <c r="I40" s="37">
        <f>IF(AND(B40&lt;&gt;"",C40&lt;&gt;"",D40&lt;&gt;"",E40&lt;&gt;"",F40&lt;&gt;"",G40&lt;&gt;"",H40&lt;&gt;""),VLOOKUP(G40,通所介護費!$A$20:$B$24,2,0),0)</f>
        <v>0</v>
      </c>
      <c r="J40" s="37">
        <f t="shared" si="14"/>
        <v>0</v>
      </c>
      <c r="T40" s="30"/>
      <c r="U40" s="32">
        <f t="shared" si="0"/>
        <v>0</v>
      </c>
      <c r="V40" s="32">
        <f t="shared" si="1"/>
        <v>0</v>
      </c>
      <c r="W40" s="32">
        <f t="shared" si="2"/>
        <v>0</v>
      </c>
      <c r="X40" s="32">
        <f t="shared" si="3"/>
        <v>0</v>
      </c>
      <c r="Y40" s="32">
        <f t="shared" si="4"/>
        <v>0</v>
      </c>
      <c r="Z40" s="32">
        <f t="shared" si="5"/>
        <v>0</v>
      </c>
      <c r="AA40" s="32">
        <f t="shared" si="6"/>
        <v>0</v>
      </c>
      <c r="AB40" s="32">
        <f t="shared" si="7"/>
        <v>0</v>
      </c>
      <c r="AC40" s="32">
        <f t="shared" si="8"/>
        <v>0</v>
      </c>
      <c r="AD40" s="32">
        <f t="shared" si="9"/>
        <v>0</v>
      </c>
      <c r="AE40" s="32">
        <f t="shared" si="10"/>
        <v>0</v>
      </c>
      <c r="AF40" s="32">
        <f t="shared" si="11"/>
        <v>0</v>
      </c>
      <c r="AG40" s="32">
        <f t="shared" si="12"/>
        <v>0</v>
      </c>
      <c r="AH40" s="32">
        <f t="shared" si="12"/>
        <v>0</v>
      </c>
    </row>
    <row r="41" spans="1:34" ht="22.15" customHeight="1" x14ac:dyDescent="0.4">
      <c r="A41" s="101" t="s">
        <v>40</v>
      </c>
      <c r="B41" s="102"/>
      <c r="C41" s="102"/>
      <c r="D41" s="102"/>
      <c r="E41" s="102"/>
      <c r="F41" s="102"/>
      <c r="G41" s="103"/>
      <c r="H41" s="39">
        <f>SUMIF(H21:H40,"&lt;&gt;#N/A")</f>
        <v>0</v>
      </c>
      <c r="I41" s="39">
        <f>SUMIF(I21:I40,"&lt;&gt;#N/A")</f>
        <v>0</v>
      </c>
      <c r="J41" s="39">
        <f>SUMIF(J21:J40,"&lt;&gt;#N/A")</f>
        <v>0</v>
      </c>
      <c r="T41" s="30"/>
      <c r="U41" s="32">
        <f t="shared" si="0"/>
        <v>0</v>
      </c>
      <c r="V41" s="32">
        <f t="shared" si="1"/>
        <v>0</v>
      </c>
      <c r="W41" s="32">
        <f t="shared" si="2"/>
        <v>0</v>
      </c>
      <c r="X41" s="32">
        <f t="shared" si="3"/>
        <v>0</v>
      </c>
      <c r="Y41" s="32">
        <f t="shared" si="4"/>
        <v>0</v>
      </c>
      <c r="Z41" s="32">
        <f t="shared" si="5"/>
        <v>0</v>
      </c>
      <c r="AA41" s="32">
        <f t="shared" si="6"/>
        <v>0</v>
      </c>
      <c r="AB41" s="32">
        <f t="shared" si="7"/>
        <v>0</v>
      </c>
      <c r="AC41" s="32">
        <f t="shared" si="8"/>
        <v>0</v>
      </c>
      <c r="AD41" s="32">
        <f t="shared" si="9"/>
        <v>0</v>
      </c>
      <c r="AE41" s="32">
        <f t="shared" si="10"/>
        <v>0</v>
      </c>
      <c r="AF41" s="32">
        <f t="shared" si="11"/>
        <v>0</v>
      </c>
      <c r="AG41" s="32">
        <f t="shared" si="12"/>
        <v>0</v>
      </c>
      <c r="AH41" s="32">
        <f t="shared" si="12"/>
        <v>0</v>
      </c>
    </row>
    <row r="42" spans="1:34" ht="15" customHeight="1" x14ac:dyDescent="0.4">
      <c r="A42" s="24"/>
      <c r="B42" s="24"/>
      <c r="C42" s="24"/>
      <c r="D42" s="24"/>
      <c r="E42" s="24"/>
      <c r="F42" s="24"/>
      <c r="G42" s="44"/>
      <c r="H42" s="44"/>
      <c r="I42" s="44"/>
      <c r="T42" s="30"/>
      <c r="U42" s="32">
        <f t="shared" si="0"/>
        <v>0</v>
      </c>
      <c r="V42" s="32">
        <f t="shared" si="1"/>
        <v>0</v>
      </c>
      <c r="W42" s="32">
        <f t="shared" si="2"/>
        <v>0</v>
      </c>
      <c r="X42" s="32">
        <f t="shared" si="3"/>
        <v>0</v>
      </c>
      <c r="Y42" s="32">
        <f t="shared" si="4"/>
        <v>0</v>
      </c>
      <c r="Z42" s="32">
        <f t="shared" si="5"/>
        <v>0</v>
      </c>
      <c r="AA42" s="32">
        <f t="shared" si="6"/>
        <v>0</v>
      </c>
      <c r="AB42" s="32">
        <f t="shared" si="7"/>
        <v>0</v>
      </c>
      <c r="AC42" s="32">
        <f t="shared" si="8"/>
        <v>0</v>
      </c>
      <c r="AD42" s="32">
        <f t="shared" si="9"/>
        <v>0</v>
      </c>
      <c r="AE42" s="32">
        <f t="shared" si="10"/>
        <v>0</v>
      </c>
      <c r="AF42" s="32">
        <f t="shared" si="11"/>
        <v>0</v>
      </c>
      <c r="AG42" s="32">
        <f t="shared" si="12"/>
        <v>0</v>
      </c>
      <c r="AH42" s="32">
        <f t="shared" si="12"/>
        <v>0</v>
      </c>
    </row>
    <row r="43" spans="1:34" ht="22.15" customHeight="1" x14ac:dyDescent="0.4">
      <c r="A43" s="51" t="s">
        <v>89</v>
      </c>
      <c r="B43" s="24"/>
      <c r="C43" s="24"/>
      <c r="D43" s="24"/>
      <c r="E43" s="24"/>
      <c r="F43" s="24"/>
      <c r="G43" s="44"/>
      <c r="H43" s="44"/>
      <c r="I43" s="44"/>
      <c r="T43" s="30"/>
      <c r="U43" s="32">
        <f t="shared" si="0"/>
        <v>0</v>
      </c>
      <c r="V43" s="32">
        <f t="shared" si="1"/>
        <v>0</v>
      </c>
      <c r="W43" s="32">
        <f t="shared" si="2"/>
        <v>0</v>
      </c>
      <c r="X43" s="32">
        <f t="shared" si="3"/>
        <v>0</v>
      </c>
      <c r="Y43" s="32">
        <f t="shared" si="4"/>
        <v>0</v>
      </c>
      <c r="Z43" s="32">
        <f t="shared" si="5"/>
        <v>0</v>
      </c>
      <c r="AA43" s="32">
        <f t="shared" si="6"/>
        <v>0</v>
      </c>
      <c r="AB43" s="32">
        <f t="shared" si="7"/>
        <v>0</v>
      </c>
      <c r="AC43" s="32">
        <f t="shared" si="8"/>
        <v>0</v>
      </c>
      <c r="AD43" s="32">
        <f t="shared" si="9"/>
        <v>0</v>
      </c>
      <c r="AE43" s="32">
        <f t="shared" si="10"/>
        <v>0</v>
      </c>
      <c r="AF43" s="32">
        <f t="shared" si="11"/>
        <v>0</v>
      </c>
      <c r="AG43" s="32">
        <f t="shared" si="12"/>
        <v>0</v>
      </c>
      <c r="AH43" s="32">
        <f t="shared" si="12"/>
        <v>0</v>
      </c>
    </row>
    <row r="44" spans="1:34" ht="42.95" customHeight="1" x14ac:dyDescent="0.4">
      <c r="A44" s="158" t="s">
        <v>132</v>
      </c>
      <c r="B44" s="35" t="s">
        <v>49</v>
      </c>
      <c r="C44" s="35" t="s">
        <v>133</v>
      </c>
      <c r="D44" s="35" t="s">
        <v>34</v>
      </c>
      <c r="E44" s="36" t="s">
        <v>173</v>
      </c>
      <c r="F44" s="36" t="s">
        <v>174</v>
      </c>
      <c r="G44" s="35" t="s">
        <v>35</v>
      </c>
      <c r="H44" s="36" t="s">
        <v>134</v>
      </c>
      <c r="I44" s="36" t="s">
        <v>37</v>
      </c>
      <c r="J44" s="36" t="s">
        <v>120</v>
      </c>
      <c r="T44" s="30"/>
      <c r="U44" s="32">
        <f t="shared" si="0"/>
        <v>0</v>
      </c>
      <c r="V44" s="32">
        <f t="shared" si="1"/>
        <v>0</v>
      </c>
      <c r="W44" s="32">
        <f t="shared" si="2"/>
        <v>0</v>
      </c>
      <c r="X44" s="32">
        <f t="shared" si="3"/>
        <v>0</v>
      </c>
      <c r="Y44" s="32">
        <f t="shared" si="4"/>
        <v>0</v>
      </c>
      <c r="Z44" s="32">
        <f t="shared" si="5"/>
        <v>0</v>
      </c>
      <c r="AA44" s="32">
        <f t="shared" si="6"/>
        <v>0</v>
      </c>
      <c r="AB44" s="32">
        <f t="shared" si="7"/>
        <v>0</v>
      </c>
      <c r="AC44" s="32">
        <f t="shared" si="8"/>
        <v>0</v>
      </c>
      <c r="AD44" s="32">
        <f t="shared" si="9"/>
        <v>0</v>
      </c>
      <c r="AE44" s="32">
        <f t="shared" si="10"/>
        <v>0</v>
      </c>
      <c r="AF44" s="32">
        <f t="shared" si="11"/>
        <v>0</v>
      </c>
      <c r="AG44" s="32">
        <f t="shared" si="12"/>
        <v>0</v>
      </c>
      <c r="AH44" s="32">
        <f t="shared" si="12"/>
        <v>0</v>
      </c>
    </row>
    <row r="45" spans="1:34" ht="18" customHeight="1" x14ac:dyDescent="0.4">
      <c r="A45" s="159"/>
      <c r="B45" s="45"/>
      <c r="C45" s="45"/>
      <c r="D45" s="45"/>
      <c r="E45" s="45"/>
      <c r="F45" s="45"/>
      <c r="G45" s="45"/>
      <c r="H45" s="46"/>
      <c r="I45" s="37">
        <f>IF(AND(B45&lt;&gt;"",C45&lt;&gt;"",D45&lt;&gt;"",F45&lt;&gt;"",E45&lt;&gt;"",G45&lt;&gt;"",H45&lt;&gt;""),VLOOKUP(G45,通所介護費!$A$20:$B$24,2,0),0)</f>
        <v>0</v>
      </c>
      <c r="J45" s="37">
        <f>((I45*H45)*0.1*10)/2</f>
        <v>0</v>
      </c>
      <c r="T45" s="30"/>
      <c r="U45" s="32">
        <f t="shared" si="0"/>
        <v>0</v>
      </c>
      <c r="V45" s="32">
        <f t="shared" si="1"/>
        <v>0</v>
      </c>
      <c r="W45" s="32">
        <f t="shared" si="2"/>
        <v>0</v>
      </c>
      <c r="X45" s="32">
        <f t="shared" si="3"/>
        <v>0</v>
      </c>
      <c r="Y45" s="32">
        <f t="shared" si="4"/>
        <v>0</v>
      </c>
      <c r="Z45" s="32">
        <f t="shared" si="5"/>
        <v>0</v>
      </c>
      <c r="AA45" s="32">
        <f t="shared" si="6"/>
        <v>0</v>
      </c>
      <c r="AB45" s="32">
        <f t="shared" si="7"/>
        <v>0</v>
      </c>
      <c r="AC45" s="32">
        <f t="shared" si="8"/>
        <v>0</v>
      </c>
      <c r="AD45" s="32">
        <f t="shared" si="9"/>
        <v>0</v>
      </c>
      <c r="AE45" s="32">
        <f t="shared" si="10"/>
        <v>0</v>
      </c>
      <c r="AF45" s="32">
        <f t="shared" si="11"/>
        <v>0</v>
      </c>
      <c r="AG45" s="32">
        <f t="shared" si="12"/>
        <v>0</v>
      </c>
      <c r="AH45" s="32">
        <f t="shared" si="12"/>
        <v>0</v>
      </c>
    </row>
    <row r="46" spans="1:34" ht="18" customHeight="1" x14ac:dyDescent="0.4">
      <c r="A46" s="159"/>
      <c r="B46" s="45"/>
      <c r="C46" s="45"/>
      <c r="D46" s="45"/>
      <c r="E46" s="45"/>
      <c r="F46" s="45"/>
      <c r="G46" s="45"/>
      <c r="H46" s="46"/>
      <c r="I46" s="37">
        <f>IF(AND(B46&lt;&gt;"",C46&lt;&gt;"",D46&lt;&gt;"",F46&lt;&gt;"",E46&lt;&gt;"",G46&lt;&gt;"",H46&lt;&gt;""),VLOOKUP(G46,通所介護費!$A$20:$B$24,2,0),0)</f>
        <v>0</v>
      </c>
      <c r="J46" s="37">
        <f>((I46*H46)*0.1*10)/2</f>
        <v>0</v>
      </c>
      <c r="AG46" s="28">
        <f>SUM(AG3:AG45)</f>
        <v>0</v>
      </c>
      <c r="AH46" s="28">
        <f>SUM(AH3:AH45)</f>
        <v>0</v>
      </c>
    </row>
    <row r="47" spans="1:34" ht="18" customHeight="1" x14ac:dyDescent="0.4">
      <c r="A47" s="159"/>
      <c r="B47" s="45"/>
      <c r="C47" s="45"/>
      <c r="D47" s="45"/>
      <c r="E47" s="45"/>
      <c r="F47" s="45"/>
      <c r="G47" s="45"/>
      <c r="H47" s="46"/>
      <c r="I47" s="37">
        <f>IF(AND(B47&lt;&gt;"",C47&lt;&gt;"",D47&lt;&gt;"",F47&lt;&gt;"",E47&lt;&gt;"",G47&lt;&gt;"",H47&lt;&gt;""),VLOOKUP(G47,通所介護費!$A$20:$B$24,2,0),0)</f>
        <v>0</v>
      </c>
      <c r="J47" s="37">
        <f>((I47*H47)*0.1*10)/2</f>
        <v>0</v>
      </c>
    </row>
    <row r="48" spans="1:34" ht="18" customHeight="1" x14ac:dyDescent="0.4">
      <c r="A48" s="159"/>
      <c r="B48" s="45"/>
      <c r="C48" s="45"/>
      <c r="D48" s="45"/>
      <c r="E48" s="45"/>
      <c r="F48" s="45"/>
      <c r="G48" s="45"/>
      <c r="H48" s="46"/>
      <c r="I48" s="37">
        <f>IF(AND(B48&lt;&gt;"",C48&lt;&gt;"",D48&lt;&gt;"",F48&lt;&gt;"",E48&lt;&gt;"",G48&lt;&gt;"",H48&lt;&gt;""),VLOOKUP(G48,通所介護費!$A$20:$B$24,2,0),0)</f>
        <v>0</v>
      </c>
      <c r="J48" s="37">
        <f>((I48*H48)*0.1*10)/2</f>
        <v>0</v>
      </c>
    </row>
    <row r="49" spans="1:10" ht="18" customHeight="1" x14ac:dyDescent="0.4">
      <c r="A49" s="160"/>
      <c r="B49" s="45"/>
      <c r="C49" s="45"/>
      <c r="D49" s="45"/>
      <c r="E49" s="45"/>
      <c r="F49" s="45"/>
      <c r="G49" s="45"/>
      <c r="H49" s="46"/>
      <c r="I49" s="37">
        <f>IF(AND(B49&lt;&gt;"",C49&lt;&gt;"",D49&lt;&gt;"",F49&lt;&gt;"",E49&lt;&gt;"",G49&lt;&gt;"",H49&lt;&gt;""),VLOOKUP(G49,通所介護費!$A$20:$B$24,2,0),0)</f>
        <v>0</v>
      </c>
      <c r="J49" s="37">
        <f>((I49*H49)*0.1*10)/2</f>
        <v>0</v>
      </c>
    </row>
    <row r="50" spans="1:10" ht="22.15" customHeight="1" x14ac:dyDescent="0.4">
      <c r="A50" s="101" t="s">
        <v>40</v>
      </c>
      <c r="B50" s="102"/>
      <c r="C50" s="102"/>
      <c r="D50" s="102"/>
      <c r="E50" s="102"/>
      <c r="F50" s="102"/>
      <c r="G50" s="103"/>
      <c r="H50" s="32">
        <f>SUMIF(H45:H49,"&lt;&gt;#N/A")</f>
        <v>0</v>
      </c>
      <c r="I50" s="37">
        <f>SUMIF(I45:I49,"&lt;&gt;#N/A")</f>
        <v>0</v>
      </c>
      <c r="J50" s="37">
        <f t="shared" ref="J50" si="15">SUMIF(J45:J49,"&lt;&gt;#N/A")</f>
        <v>0</v>
      </c>
    </row>
    <row r="51" spans="1:10" ht="22.15" customHeight="1" x14ac:dyDescent="0.4"/>
    <row r="52" spans="1:10" ht="22.15" customHeight="1" x14ac:dyDescent="0.4">
      <c r="A52" s="34" t="s">
        <v>135</v>
      </c>
    </row>
    <row r="53" spans="1:10" ht="22.15" customHeight="1" x14ac:dyDescent="0.4">
      <c r="A53" s="50" t="s">
        <v>90</v>
      </c>
    </row>
    <row r="54" spans="1:10" ht="42.95" customHeight="1" x14ac:dyDescent="0.4">
      <c r="A54" s="155" t="s">
        <v>136</v>
      </c>
      <c r="B54" s="35" t="s">
        <v>49</v>
      </c>
      <c r="C54" s="35" t="s">
        <v>119</v>
      </c>
      <c r="D54" s="35" t="s">
        <v>34</v>
      </c>
      <c r="E54" s="36" t="s">
        <v>173</v>
      </c>
      <c r="F54" s="36" t="s">
        <v>174</v>
      </c>
      <c r="G54" s="35" t="s">
        <v>35</v>
      </c>
      <c r="H54" s="36" t="s">
        <v>51</v>
      </c>
      <c r="I54" s="36" t="s">
        <v>37</v>
      </c>
      <c r="J54" s="36" t="s">
        <v>120</v>
      </c>
    </row>
    <row r="55" spans="1:10" ht="18" customHeight="1" x14ac:dyDescent="0.4">
      <c r="A55" s="156"/>
      <c r="B55" s="45"/>
      <c r="C55" s="45"/>
      <c r="D55" s="45"/>
      <c r="E55" s="45"/>
      <c r="F55" s="45"/>
      <c r="G55" s="45"/>
      <c r="H55" s="46"/>
      <c r="I55" s="37">
        <f>IF(AND(B55&lt;&gt;"",C55&lt;&gt;"",D55&lt;&gt;"",E55&lt;&gt;"",F55&lt;&gt;"",G55&lt;&gt;"",H55&lt;&gt;""),VLOOKUP(G55,通所介護費!$A$27:$B$31,2,0),0)</f>
        <v>0</v>
      </c>
      <c r="J55" s="37">
        <f t="shared" ref="J55:J59" si="16">(I55*H55)*0.1*10</f>
        <v>0</v>
      </c>
    </row>
    <row r="56" spans="1:10" ht="18" customHeight="1" x14ac:dyDescent="0.4">
      <c r="A56" s="156"/>
      <c r="B56" s="45"/>
      <c r="C56" s="45"/>
      <c r="D56" s="45"/>
      <c r="E56" s="45"/>
      <c r="F56" s="45"/>
      <c r="G56" s="45"/>
      <c r="H56" s="46"/>
      <c r="I56" s="37">
        <f>IF(AND(B56&lt;&gt;"",C56&lt;&gt;"",D56&lt;&gt;"",E56&lt;&gt;"",F56&lt;&gt;"",G56&lt;&gt;"",H56&lt;&gt;""),VLOOKUP(G56,通所介護費!$A$27:$B$31,2,0),0)</f>
        <v>0</v>
      </c>
      <c r="J56" s="37">
        <f t="shared" si="16"/>
        <v>0</v>
      </c>
    </row>
    <row r="57" spans="1:10" ht="18" customHeight="1" x14ac:dyDescent="0.4">
      <c r="A57" s="156"/>
      <c r="B57" s="45"/>
      <c r="C57" s="45"/>
      <c r="D57" s="45"/>
      <c r="E57" s="45"/>
      <c r="F57" s="45"/>
      <c r="G57" s="45"/>
      <c r="H57" s="46"/>
      <c r="I57" s="37">
        <f>IF(AND(B57&lt;&gt;"",C57&lt;&gt;"",D57&lt;&gt;"",E57&lt;&gt;"",F57&lt;&gt;"",G57&lt;&gt;"",H57&lt;&gt;""),VLOOKUP(G57,通所介護費!$A$27:$B$31,2,0),0)</f>
        <v>0</v>
      </c>
      <c r="J57" s="37">
        <f t="shared" si="16"/>
        <v>0</v>
      </c>
    </row>
    <row r="58" spans="1:10" ht="18" customHeight="1" x14ac:dyDescent="0.4">
      <c r="A58" s="156"/>
      <c r="B58" s="45"/>
      <c r="C58" s="45"/>
      <c r="D58" s="45"/>
      <c r="E58" s="45"/>
      <c r="F58" s="45"/>
      <c r="G58" s="45"/>
      <c r="H58" s="46"/>
      <c r="I58" s="37">
        <f>IF(AND(B58&lt;&gt;"",C58&lt;&gt;"",D58&lt;&gt;"",E58&lt;&gt;"",F58&lt;&gt;"",G58&lt;&gt;"",H58&lt;&gt;""),VLOOKUP(G58,通所介護費!$A$27:$B$31,2,0),0)</f>
        <v>0</v>
      </c>
      <c r="J58" s="37">
        <f t="shared" si="16"/>
        <v>0</v>
      </c>
    </row>
    <row r="59" spans="1:10" ht="18" customHeight="1" x14ac:dyDescent="0.4">
      <c r="A59" s="156"/>
      <c r="B59" s="45"/>
      <c r="C59" s="45"/>
      <c r="D59" s="45"/>
      <c r="E59" s="45"/>
      <c r="F59" s="45"/>
      <c r="G59" s="45"/>
      <c r="H59" s="46"/>
      <c r="I59" s="37">
        <f>IF(AND(B59&lt;&gt;"",C59&lt;&gt;"",D59&lt;&gt;"",E59&lt;&gt;"",F59&lt;&gt;"",G59&lt;&gt;"",H59&lt;&gt;""),VLOOKUP(G59,通所介護費!$A$27:$B$31,2,0),0)</f>
        <v>0</v>
      </c>
      <c r="J59" s="37">
        <f t="shared" si="16"/>
        <v>0</v>
      </c>
    </row>
    <row r="60" spans="1:10" ht="18" customHeight="1" x14ac:dyDescent="0.4">
      <c r="A60" s="156"/>
      <c r="B60" s="45"/>
      <c r="C60" s="45"/>
      <c r="D60" s="45"/>
      <c r="E60" s="45"/>
      <c r="F60" s="45"/>
      <c r="G60" s="45"/>
      <c r="H60" s="46"/>
      <c r="I60" s="37">
        <f>IF(AND(B60&lt;&gt;"",C60&lt;&gt;"",D60&lt;&gt;"",E60&lt;&gt;"",F60&lt;&gt;"",G60&lt;&gt;"",H60&lt;&gt;""),VLOOKUP(G60,通所介護費!$A$27:$B$31,2,0),0)</f>
        <v>0</v>
      </c>
      <c r="J60" s="37">
        <f t="shared" ref="J60:J74" si="17">(I60*H60)*0.1*10</f>
        <v>0</v>
      </c>
    </row>
    <row r="61" spans="1:10" ht="18" customHeight="1" x14ac:dyDescent="0.4">
      <c r="A61" s="156"/>
      <c r="B61" s="45"/>
      <c r="C61" s="45"/>
      <c r="D61" s="45"/>
      <c r="E61" s="45"/>
      <c r="F61" s="45"/>
      <c r="G61" s="45"/>
      <c r="H61" s="46"/>
      <c r="I61" s="37">
        <f>IF(AND(B61&lt;&gt;"",C61&lt;&gt;"",D61&lt;&gt;"",E61&lt;&gt;"",F61&lt;&gt;"",G61&lt;&gt;"",H61&lt;&gt;""),VLOOKUP(G61,通所介護費!$A$27:$B$31,2,0),0)</f>
        <v>0</v>
      </c>
      <c r="J61" s="37">
        <f t="shared" si="17"/>
        <v>0</v>
      </c>
    </row>
    <row r="62" spans="1:10" ht="18" customHeight="1" x14ac:dyDescent="0.4">
      <c r="A62" s="156"/>
      <c r="B62" s="45"/>
      <c r="C62" s="45"/>
      <c r="D62" s="45"/>
      <c r="E62" s="45"/>
      <c r="F62" s="45"/>
      <c r="G62" s="45"/>
      <c r="H62" s="46"/>
      <c r="I62" s="37">
        <f>IF(AND(B62&lt;&gt;"",C62&lt;&gt;"",D62&lt;&gt;"",E62&lt;&gt;"",F62&lt;&gt;"",G62&lt;&gt;"",H62&lt;&gt;""),VLOOKUP(G62,通所介護費!$A$27:$B$31,2,0),0)</f>
        <v>0</v>
      </c>
      <c r="J62" s="37">
        <f t="shared" si="17"/>
        <v>0</v>
      </c>
    </row>
    <row r="63" spans="1:10" ht="18" customHeight="1" x14ac:dyDescent="0.4">
      <c r="A63" s="156"/>
      <c r="B63" s="45"/>
      <c r="C63" s="45"/>
      <c r="D63" s="45"/>
      <c r="E63" s="45"/>
      <c r="F63" s="45"/>
      <c r="G63" s="45"/>
      <c r="H63" s="46"/>
      <c r="I63" s="37">
        <f>IF(AND(B63&lt;&gt;"",C63&lt;&gt;"",D63&lt;&gt;"",E63&lt;&gt;"",F63&lt;&gt;"",G63&lt;&gt;"",H63&lt;&gt;""),VLOOKUP(G63,通所介護費!$A$27:$B$31,2,0),0)</f>
        <v>0</v>
      </c>
      <c r="J63" s="37">
        <f t="shared" si="17"/>
        <v>0</v>
      </c>
    </row>
    <row r="64" spans="1:10" ht="18" customHeight="1" x14ac:dyDescent="0.4">
      <c r="A64" s="156"/>
      <c r="B64" s="45"/>
      <c r="C64" s="45"/>
      <c r="D64" s="45"/>
      <c r="E64" s="45"/>
      <c r="F64" s="45"/>
      <c r="G64" s="45"/>
      <c r="H64" s="46"/>
      <c r="I64" s="37">
        <f>IF(AND(B64&lt;&gt;"",C64&lt;&gt;"",D64&lt;&gt;"",E64&lt;&gt;"",F64&lt;&gt;"",G64&lt;&gt;"",H64&lt;&gt;""),VLOOKUP(G64,通所介護費!$A$27:$B$31,2,0),0)</f>
        <v>0</v>
      </c>
      <c r="J64" s="37">
        <f t="shared" si="17"/>
        <v>0</v>
      </c>
    </row>
    <row r="65" spans="1:10" ht="18" customHeight="1" x14ac:dyDescent="0.4">
      <c r="A65" s="156"/>
      <c r="B65" s="45"/>
      <c r="C65" s="45"/>
      <c r="D65" s="45"/>
      <c r="E65" s="45"/>
      <c r="F65" s="45"/>
      <c r="G65" s="45"/>
      <c r="H65" s="46"/>
      <c r="I65" s="37">
        <f>IF(AND(B65&lt;&gt;"",C65&lt;&gt;"",D65&lt;&gt;"",E65&lt;&gt;"",F65&lt;&gt;"",G65&lt;&gt;"",H65&lt;&gt;""),VLOOKUP(G65,通所介護費!$A$27:$B$31,2,0),0)</f>
        <v>0</v>
      </c>
      <c r="J65" s="37">
        <f t="shared" si="17"/>
        <v>0</v>
      </c>
    </row>
    <row r="66" spans="1:10" ht="18" customHeight="1" x14ac:dyDescent="0.4">
      <c r="A66" s="156"/>
      <c r="B66" s="45"/>
      <c r="C66" s="45"/>
      <c r="D66" s="45"/>
      <c r="E66" s="45"/>
      <c r="F66" s="45"/>
      <c r="G66" s="45"/>
      <c r="H66" s="46"/>
      <c r="I66" s="37">
        <f>IF(AND(B66&lt;&gt;"",C66&lt;&gt;"",D66&lt;&gt;"",E66&lt;&gt;"",F66&lt;&gt;"",G66&lt;&gt;"",H66&lt;&gt;""),VLOOKUP(G66,通所介護費!$A$27:$B$31,2,0),0)</f>
        <v>0</v>
      </c>
      <c r="J66" s="37">
        <f t="shared" si="17"/>
        <v>0</v>
      </c>
    </row>
    <row r="67" spans="1:10" ht="18" customHeight="1" x14ac:dyDescent="0.4">
      <c r="A67" s="156"/>
      <c r="B67" s="45"/>
      <c r="C67" s="45"/>
      <c r="D67" s="45"/>
      <c r="E67" s="45"/>
      <c r="F67" s="45"/>
      <c r="G67" s="45"/>
      <c r="H67" s="46"/>
      <c r="I67" s="37">
        <f>IF(AND(B67&lt;&gt;"",C67&lt;&gt;"",D67&lt;&gt;"",E67&lt;&gt;"",F67&lt;&gt;"",G67&lt;&gt;"",H67&lt;&gt;""),VLOOKUP(G67,通所介護費!$A$27:$B$31,2,0),0)</f>
        <v>0</v>
      </c>
      <c r="J67" s="37">
        <f t="shared" si="17"/>
        <v>0</v>
      </c>
    </row>
    <row r="68" spans="1:10" ht="18" customHeight="1" x14ac:dyDescent="0.4">
      <c r="A68" s="156"/>
      <c r="B68" s="45"/>
      <c r="C68" s="45"/>
      <c r="D68" s="45"/>
      <c r="E68" s="45"/>
      <c r="F68" s="45"/>
      <c r="G68" s="45"/>
      <c r="H68" s="46"/>
      <c r="I68" s="37">
        <f>IF(AND(B68&lt;&gt;"",C68&lt;&gt;"",D68&lt;&gt;"",E68&lt;&gt;"",F68&lt;&gt;"",G68&lt;&gt;"",H68&lt;&gt;""),VLOOKUP(G68,通所介護費!$A$27:$B$31,2,0),0)</f>
        <v>0</v>
      </c>
      <c r="J68" s="37">
        <f t="shared" si="17"/>
        <v>0</v>
      </c>
    </row>
    <row r="69" spans="1:10" ht="18" customHeight="1" x14ac:dyDescent="0.4">
      <c r="A69" s="156"/>
      <c r="B69" s="45"/>
      <c r="C69" s="45"/>
      <c r="D69" s="45"/>
      <c r="E69" s="45"/>
      <c r="F69" s="45"/>
      <c r="G69" s="45"/>
      <c r="H69" s="46"/>
      <c r="I69" s="37">
        <f>IF(AND(B69&lt;&gt;"",C69&lt;&gt;"",D69&lt;&gt;"",E69&lt;&gt;"",F69&lt;&gt;"",G69&lt;&gt;"",H69&lt;&gt;""),VLOOKUP(G69,通所介護費!$A$27:$B$31,2,0),0)</f>
        <v>0</v>
      </c>
      <c r="J69" s="37">
        <f t="shared" si="17"/>
        <v>0</v>
      </c>
    </row>
    <row r="70" spans="1:10" ht="18" customHeight="1" x14ac:dyDescent="0.4">
      <c r="A70" s="156"/>
      <c r="B70" s="45"/>
      <c r="C70" s="45"/>
      <c r="D70" s="45"/>
      <c r="E70" s="45"/>
      <c r="F70" s="45"/>
      <c r="G70" s="45"/>
      <c r="H70" s="46"/>
      <c r="I70" s="37">
        <f>IF(AND(B70&lt;&gt;"",C70&lt;&gt;"",D70&lt;&gt;"",E70&lt;&gt;"",F70&lt;&gt;"",G70&lt;&gt;"",H70&lt;&gt;""),VLOOKUP(G70,通所介護費!$A$27:$B$31,2,0),0)</f>
        <v>0</v>
      </c>
      <c r="J70" s="37">
        <f t="shared" si="17"/>
        <v>0</v>
      </c>
    </row>
    <row r="71" spans="1:10" ht="18" customHeight="1" x14ac:dyDescent="0.4">
      <c r="A71" s="156"/>
      <c r="B71" s="45"/>
      <c r="C71" s="45"/>
      <c r="D71" s="45"/>
      <c r="E71" s="45"/>
      <c r="F71" s="45"/>
      <c r="G71" s="45"/>
      <c r="H71" s="46"/>
      <c r="I71" s="37">
        <f>IF(AND(B71&lt;&gt;"",C71&lt;&gt;"",D71&lt;&gt;"",E71&lt;&gt;"",F71&lt;&gt;"",G71&lt;&gt;"",H71&lt;&gt;""),VLOOKUP(G71,通所介護費!$A$27:$B$31,2,0),0)</f>
        <v>0</v>
      </c>
      <c r="J71" s="37">
        <f t="shared" si="17"/>
        <v>0</v>
      </c>
    </row>
    <row r="72" spans="1:10" ht="18" customHeight="1" x14ac:dyDescent="0.4">
      <c r="A72" s="156"/>
      <c r="B72" s="45"/>
      <c r="C72" s="45"/>
      <c r="D72" s="45"/>
      <c r="E72" s="45"/>
      <c r="F72" s="45"/>
      <c r="G72" s="45"/>
      <c r="H72" s="46"/>
      <c r="I72" s="37">
        <f>IF(AND(B72&lt;&gt;"",C72&lt;&gt;"",D72&lt;&gt;"",E72&lt;&gt;"",F72&lt;&gt;"",G72&lt;&gt;"",H72&lt;&gt;""),VLOOKUP(G72,通所介護費!$A$27:$B$31,2,0),0)</f>
        <v>0</v>
      </c>
      <c r="J72" s="37">
        <f t="shared" si="17"/>
        <v>0</v>
      </c>
    </row>
    <row r="73" spans="1:10" ht="18" customHeight="1" x14ac:dyDescent="0.4">
      <c r="A73" s="156"/>
      <c r="B73" s="45"/>
      <c r="C73" s="45"/>
      <c r="D73" s="45"/>
      <c r="E73" s="45"/>
      <c r="F73" s="45"/>
      <c r="G73" s="45"/>
      <c r="H73" s="46"/>
      <c r="I73" s="37">
        <f>IF(AND(B73&lt;&gt;"",C73&lt;&gt;"",D73&lt;&gt;"",E73&lt;&gt;"",F73&lt;&gt;"",G73&lt;&gt;"",H73&lt;&gt;""),VLOOKUP(G73,通所介護費!$A$27:$B$31,2,0),0)</f>
        <v>0</v>
      </c>
      <c r="J73" s="37">
        <f t="shared" si="17"/>
        <v>0</v>
      </c>
    </row>
    <row r="74" spans="1:10" ht="18" customHeight="1" x14ac:dyDescent="0.4">
      <c r="A74" s="157"/>
      <c r="B74" s="45"/>
      <c r="C74" s="45"/>
      <c r="D74" s="45"/>
      <c r="E74" s="45"/>
      <c r="F74" s="45"/>
      <c r="G74" s="45"/>
      <c r="H74" s="46"/>
      <c r="I74" s="37">
        <f>IF(AND(B74&lt;&gt;"",C74&lt;&gt;"",D74&lt;&gt;"",E74&lt;&gt;"",F74&lt;&gt;"",G74&lt;&gt;"",H74&lt;&gt;""),VLOOKUP(G74,通所介護費!$A$27:$B$31,2,0),0)</f>
        <v>0</v>
      </c>
      <c r="J74" s="37">
        <f t="shared" si="17"/>
        <v>0</v>
      </c>
    </row>
    <row r="75" spans="1:10" ht="22.15" customHeight="1" x14ac:dyDescent="0.4">
      <c r="A75" s="101" t="s">
        <v>40</v>
      </c>
      <c r="B75" s="102"/>
      <c r="C75" s="102"/>
      <c r="D75" s="102"/>
      <c r="E75" s="102"/>
      <c r="F75" s="102"/>
      <c r="G75" s="103"/>
      <c r="H75" s="39">
        <f>SUMIF(H55:H74,"&lt;&gt;#N/A")</f>
        <v>0</v>
      </c>
      <c r="I75" s="39">
        <f>SUMIF(I55:I74,"&lt;&gt;#N/A")</f>
        <v>0</v>
      </c>
      <c r="J75" s="39">
        <f>SUMIF(J55:J74,"&lt;&gt;#N/A")</f>
        <v>0</v>
      </c>
    </row>
    <row r="76" spans="1:10" ht="15" customHeight="1" x14ac:dyDescent="0.4">
      <c r="A76" s="24"/>
      <c r="B76" s="24"/>
      <c r="C76" s="24"/>
      <c r="D76" s="24"/>
      <c r="E76" s="24"/>
      <c r="F76" s="24"/>
      <c r="G76" s="44"/>
      <c r="H76" s="44"/>
      <c r="I76" s="44"/>
    </row>
    <row r="77" spans="1:10" ht="22.15" customHeight="1" x14ac:dyDescent="0.4">
      <c r="A77" s="51" t="s">
        <v>89</v>
      </c>
      <c r="B77" s="24"/>
      <c r="C77" s="24"/>
      <c r="D77" s="24"/>
      <c r="E77" s="24"/>
      <c r="F77" s="24"/>
      <c r="G77" s="44"/>
      <c r="H77" s="44"/>
      <c r="I77" s="44"/>
    </row>
    <row r="78" spans="1:10" ht="42.95" customHeight="1" x14ac:dyDescent="0.4">
      <c r="A78" s="158" t="s">
        <v>137</v>
      </c>
      <c r="B78" s="35" t="s">
        <v>49</v>
      </c>
      <c r="C78" s="35" t="s">
        <v>119</v>
      </c>
      <c r="D78" s="35" t="s">
        <v>34</v>
      </c>
      <c r="E78" s="36" t="s">
        <v>173</v>
      </c>
      <c r="F78" s="36" t="s">
        <v>174</v>
      </c>
      <c r="G78" s="35" t="s">
        <v>35</v>
      </c>
      <c r="H78" s="36" t="s">
        <v>134</v>
      </c>
      <c r="I78" s="36" t="s">
        <v>37</v>
      </c>
      <c r="J78" s="36" t="s">
        <v>120</v>
      </c>
    </row>
    <row r="79" spans="1:10" ht="18" customHeight="1" x14ac:dyDescent="0.4">
      <c r="A79" s="159"/>
      <c r="B79" s="45"/>
      <c r="C79" s="45"/>
      <c r="D79" s="45"/>
      <c r="E79" s="45"/>
      <c r="F79" s="45"/>
      <c r="G79" s="45"/>
      <c r="H79" s="46"/>
      <c r="I79" s="37">
        <f>IF(AND(B79&lt;&gt;"",C79&lt;&gt;"",D79&lt;&gt;"",E79&lt;&gt;"",F79&lt;&gt;"",G79&lt;&gt;"",H79&lt;&gt;""),VLOOKUP(G79,通所介護費!$A$27:$B$31,2,0),0)</f>
        <v>0</v>
      </c>
      <c r="J79" s="37">
        <f>((I79*H79)*0.1*10)/2</f>
        <v>0</v>
      </c>
    </row>
    <row r="80" spans="1:10" ht="18" customHeight="1" x14ac:dyDescent="0.4">
      <c r="A80" s="159"/>
      <c r="B80" s="45"/>
      <c r="C80" s="45"/>
      <c r="D80" s="45"/>
      <c r="E80" s="45"/>
      <c r="F80" s="45"/>
      <c r="G80" s="45"/>
      <c r="H80" s="46"/>
      <c r="I80" s="37">
        <f>IF(AND(B80&lt;&gt;"",C80&lt;&gt;"",D80&lt;&gt;"",E80&lt;&gt;"",F80&lt;&gt;"",G80&lt;&gt;"",H80&lt;&gt;""),VLOOKUP(G80,通所介護費!$A$27:$B$31,2,0),0)</f>
        <v>0</v>
      </c>
      <c r="J80" s="37">
        <f>((I80*H80)*0.1*10)/2</f>
        <v>0</v>
      </c>
    </row>
    <row r="81" spans="1:10" ht="18" customHeight="1" x14ac:dyDescent="0.4">
      <c r="A81" s="159"/>
      <c r="B81" s="45"/>
      <c r="C81" s="45"/>
      <c r="D81" s="45"/>
      <c r="E81" s="45"/>
      <c r="F81" s="45"/>
      <c r="G81" s="45"/>
      <c r="H81" s="46"/>
      <c r="I81" s="37">
        <f>IF(AND(B81&lt;&gt;"",C81&lt;&gt;"",D81&lt;&gt;"",E81&lt;&gt;"",F81&lt;&gt;"",G81&lt;&gt;"",H81&lt;&gt;""),VLOOKUP(G81,通所介護費!$A$27:$B$31,2,0),0)</f>
        <v>0</v>
      </c>
      <c r="J81" s="37">
        <f>((I81*H81)*0.1*10)/2</f>
        <v>0</v>
      </c>
    </row>
    <row r="82" spans="1:10" ht="18" customHeight="1" x14ac:dyDescent="0.4">
      <c r="A82" s="159"/>
      <c r="B82" s="45"/>
      <c r="C82" s="45"/>
      <c r="D82" s="45"/>
      <c r="E82" s="45"/>
      <c r="F82" s="45"/>
      <c r="G82" s="45"/>
      <c r="H82" s="46"/>
      <c r="I82" s="37">
        <f>IF(AND(B82&lt;&gt;"",C82&lt;&gt;"",D82&lt;&gt;"",E82&lt;&gt;"",F82&lt;&gt;"",G82&lt;&gt;"",H82&lt;&gt;""),VLOOKUP(G82,通所介護費!$A$27:$B$31,2,0),0)</f>
        <v>0</v>
      </c>
      <c r="J82" s="37">
        <f>((I82*H82)*0.1*10)/2</f>
        <v>0</v>
      </c>
    </row>
    <row r="83" spans="1:10" ht="18" customHeight="1" x14ac:dyDescent="0.4">
      <c r="A83" s="160"/>
      <c r="B83" s="45"/>
      <c r="C83" s="45"/>
      <c r="D83" s="45"/>
      <c r="E83" s="45"/>
      <c r="F83" s="45"/>
      <c r="G83" s="45"/>
      <c r="H83" s="46"/>
      <c r="I83" s="37">
        <f>IF(AND(B83&lt;&gt;"",C83&lt;&gt;"",D83&lt;&gt;"",E83&lt;&gt;"",F83&lt;&gt;"",G83&lt;&gt;"",H83&lt;&gt;""),VLOOKUP(G83,通所介護費!$A$27:$B$31,2,0),0)</f>
        <v>0</v>
      </c>
      <c r="J83" s="37">
        <f>((I83*H83)*0.1*10)/2</f>
        <v>0</v>
      </c>
    </row>
    <row r="84" spans="1:10" ht="22.15" customHeight="1" x14ac:dyDescent="0.4">
      <c r="A84" s="101" t="s">
        <v>40</v>
      </c>
      <c r="B84" s="102"/>
      <c r="C84" s="102"/>
      <c r="D84" s="102"/>
      <c r="E84" s="102"/>
      <c r="F84" s="102"/>
      <c r="G84" s="103"/>
      <c r="H84" s="39">
        <f>SUMIF(H79:H83,"&lt;&gt;#N/A")</f>
        <v>0</v>
      </c>
      <c r="I84" s="39">
        <f>SUMIF(I79:I83,"&lt;&gt;#N/A")</f>
        <v>0</v>
      </c>
      <c r="J84" s="39">
        <f>SUMIF(J79:J83,"&lt;&gt;#N/A")</f>
        <v>0</v>
      </c>
    </row>
    <row r="85" spans="1:10" ht="22.15" customHeight="1" x14ac:dyDescent="0.4"/>
    <row r="86" spans="1:10" ht="22.15" customHeight="1" x14ac:dyDescent="0.4">
      <c r="A86" s="34" t="s">
        <v>138</v>
      </c>
    </row>
    <row r="87" spans="1:10" ht="22.15" customHeight="1" x14ac:dyDescent="0.4">
      <c r="A87" s="50" t="s">
        <v>90</v>
      </c>
    </row>
    <row r="88" spans="1:10" ht="42.95" customHeight="1" x14ac:dyDescent="0.4">
      <c r="A88" s="155" t="s">
        <v>139</v>
      </c>
      <c r="B88" s="35" t="s">
        <v>49</v>
      </c>
      <c r="C88" s="35" t="s">
        <v>119</v>
      </c>
      <c r="D88" s="35" t="s">
        <v>34</v>
      </c>
      <c r="E88" s="36" t="s">
        <v>173</v>
      </c>
      <c r="F88" s="36" t="s">
        <v>174</v>
      </c>
      <c r="G88" s="35" t="s">
        <v>35</v>
      </c>
      <c r="H88" s="36" t="s">
        <v>51</v>
      </c>
      <c r="I88" s="36" t="s">
        <v>37</v>
      </c>
      <c r="J88" s="36" t="s">
        <v>120</v>
      </c>
    </row>
    <row r="89" spans="1:10" ht="18" customHeight="1" x14ac:dyDescent="0.4">
      <c r="A89" s="156"/>
      <c r="B89" s="45"/>
      <c r="C89" s="45"/>
      <c r="D89" s="45"/>
      <c r="E89" s="45"/>
      <c r="F89" s="45"/>
      <c r="G89" s="45"/>
      <c r="H89" s="46"/>
      <c r="I89" s="37">
        <f>IF(AND(B89&lt;&gt;"",C89&lt;&gt;"",D89&lt;&gt;"",E89&lt;&gt;"",F89&lt;&gt;"",G89&lt;&gt;"",H89&lt;&gt;""),VLOOKUP(G89,通所介護費!$A$34:$B$38,2,0),0)</f>
        <v>0</v>
      </c>
      <c r="J89" s="37">
        <f t="shared" ref="J89:J93" si="18">(I89*H89)*0.1*10</f>
        <v>0</v>
      </c>
    </row>
    <row r="90" spans="1:10" ht="18" customHeight="1" x14ac:dyDescent="0.4">
      <c r="A90" s="156"/>
      <c r="B90" s="45"/>
      <c r="C90" s="45"/>
      <c r="D90" s="45"/>
      <c r="E90" s="45"/>
      <c r="F90" s="45"/>
      <c r="G90" s="45"/>
      <c r="H90" s="46"/>
      <c r="I90" s="37">
        <f>IF(AND(B90&lt;&gt;"",C90&lt;&gt;"",D90&lt;&gt;"",E90&lt;&gt;"",F90&lt;&gt;"",G90&lt;&gt;"",H90&lt;&gt;""),VLOOKUP(G90,通所介護費!$A$34:$B$38,2,0),0)</f>
        <v>0</v>
      </c>
      <c r="J90" s="37">
        <f t="shared" si="18"/>
        <v>0</v>
      </c>
    </row>
    <row r="91" spans="1:10" ht="18" customHeight="1" x14ac:dyDescent="0.4">
      <c r="A91" s="156"/>
      <c r="B91" s="45"/>
      <c r="C91" s="45"/>
      <c r="D91" s="45"/>
      <c r="E91" s="45"/>
      <c r="F91" s="45"/>
      <c r="G91" s="45"/>
      <c r="H91" s="46"/>
      <c r="I91" s="37">
        <f>IF(AND(B91&lt;&gt;"",C91&lt;&gt;"",D91&lt;&gt;"",E91&lt;&gt;"",F91&lt;&gt;"",G91&lt;&gt;"",H91&lt;&gt;""),VLOOKUP(G91,通所介護費!$A$34:$B$38,2,0),0)</f>
        <v>0</v>
      </c>
      <c r="J91" s="37">
        <f t="shared" si="18"/>
        <v>0</v>
      </c>
    </row>
    <row r="92" spans="1:10" ht="18" customHeight="1" x14ac:dyDescent="0.4">
      <c r="A92" s="156"/>
      <c r="B92" s="45"/>
      <c r="C92" s="45"/>
      <c r="D92" s="45"/>
      <c r="E92" s="45"/>
      <c r="F92" s="45"/>
      <c r="G92" s="45"/>
      <c r="H92" s="46"/>
      <c r="I92" s="37">
        <f>IF(AND(B92&lt;&gt;"",C92&lt;&gt;"",D92&lt;&gt;"",E92&lt;&gt;"",F92&lt;&gt;"",G92&lt;&gt;"",H92&lt;&gt;""),VLOOKUP(G92,通所介護費!$A$34:$B$38,2,0),0)</f>
        <v>0</v>
      </c>
      <c r="J92" s="37">
        <f t="shared" si="18"/>
        <v>0</v>
      </c>
    </row>
    <row r="93" spans="1:10" ht="18" customHeight="1" x14ac:dyDescent="0.4">
      <c r="A93" s="156"/>
      <c r="B93" s="45"/>
      <c r="C93" s="45"/>
      <c r="D93" s="45"/>
      <c r="E93" s="45"/>
      <c r="F93" s="45"/>
      <c r="G93" s="45"/>
      <c r="H93" s="46"/>
      <c r="I93" s="37">
        <f>IF(AND(B93&lt;&gt;"",C93&lt;&gt;"",D93&lt;&gt;"",E93&lt;&gt;"",F93&lt;&gt;"",G93&lt;&gt;"",H93&lt;&gt;""),VLOOKUP(G93,通所介護費!$A$34:$B$38,2,0),0)</f>
        <v>0</v>
      </c>
      <c r="J93" s="37">
        <f t="shared" si="18"/>
        <v>0</v>
      </c>
    </row>
    <row r="94" spans="1:10" ht="18" customHeight="1" x14ac:dyDescent="0.4">
      <c r="A94" s="156"/>
      <c r="B94" s="45"/>
      <c r="C94" s="45"/>
      <c r="D94" s="45"/>
      <c r="E94" s="45"/>
      <c r="F94" s="45"/>
      <c r="G94" s="45"/>
      <c r="H94" s="46"/>
      <c r="I94" s="37">
        <f>IF(AND(B94&lt;&gt;"",C94&lt;&gt;"",D94&lt;&gt;"",E94&lt;&gt;"",F94&lt;&gt;"",G94&lt;&gt;"",H94&lt;&gt;""),VLOOKUP(G94,通所介護費!$A$34:$B$38,2,0),0)</f>
        <v>0</v>
      </c>
      <c r="J94" s="37">
        <f t="shared" ref="J94:J108" si="19">(I94*H94)*0.1*10</f>
        <v>0</v>
      </c>
    </row>
    <row r="95" spans="1:10" ht="18" customHeight="1" x14ac:dyDescent="0.4">
      <c r="A95" s="156"/>
      <c r="B95" s="45"/>
      <c r="C95" s="45"/>
      <c r="D95" s="45"/>
      <c r="E95" s="45"/>
      <c r="F95" s="45"/>
      <c r="G95" s="45"/>
      <c r="H95" s="46"/>
      <c r="I95" s="37">
        <f>IF(AND(B95&lt;&gt;"",C95&lt;&gt;"",D95&lt;&gt;"",E95&lt;&gt;"",F95&lt;&gt;"",G95&lt;&gt;"",H95&lt;&gt;""),VLOOKUP(G95,通所介護費!$A$34:$B$38,2,0),0)</f>
        <v>0</v>
      </c>
      <c r="J95" s="37">
        <f t="shared" si="19"/>
        <v>0</v>
      </c>
    </row>
    <row r="96" spans="1:10" ht="18" customHeight="1" x14ac:dyDescent="0.4">
      <c r="A96" s="156"/>
      <c r="B96" s="45"/>
      <c r="C96" s="45"/>
      <c r="D96" s="45"/>
      <c r="E96" s="45"/>
      <c r="F96" s="45"/>
      <c r="G96" s="45"/>
      <c r="H96" s="46"/>
      <c r="I96" s="37">
        <f>IF(AND(B96&lt;&gt;"",C96&lt;&gt;"",D96&lt;&gt;"",E96&lt;&gt;"",F96&lt;&gt;"",G96&lt;&gt;"",H96&lt;&gt;""),VLOOKUP(G96,通所介護費!$A$34:$B$38,2,0),0)</f>
        <v>0</v>
      </c>
      <c r="J96" s="37">
        <f t="shared" si="19"/>
        <v>0</v>
      </c>
    </row>
    <row r="97" spans="1:10" ht="18" customHeight="1" x14ac:dyDescent="0.4">
      <c r="A97" s="156"/>
      <c r="B97" s="45"/>
      <c r="C97" s="45"/>
      <c r="D97" s="45"/>
      <c r="E97" s="45"/>
      <c r="F97" s="45"/>
      <c r="G97" s="45"/>
      <c r="H97" s="46"/>
      <c r="I97" s="37">
        <f>IF(AND(B97&lt;&gt;"",C97&lt;&gt;"",D97&lt;&gt;"",E97&lt;&gt;"",F97&lt;&gt;"",G97&lt;&gt;"",H97&lt;&gt;""),VLOOKUP(G97,通所介護費!$A$34:$B$38,2,0),0)</f>
        <v>0</v>
      </c>
      <c r="J97" s="37">
        <f t="shared" si="19"/>
        <v>0</v>
      </c>
    </row>
    <row r="98" spans="1:10" ht="18" customHeight="1" x14ac:dyDescent="0.4">
      <c r="A98" s="156"/>
      <c r="B98" s="45"/>
      <c r="C98" s="45"/>
      <c r="D98" s="45"/>
      <c r="E98" s="45"/>
      <c r="F98" s="45"/>
      <c r="G98" s="45"/>
      <c r="H98" s="46"/>
      <c r="I98" s="37">
        <f>IF(AND(B98&lt;&gt;"",C98&lt;&gt;"",D98&lt;&gt;"",E98&lt;&gt;"",F98&lt;&gt;"",G98&lt;&gt;"",H98&lt;&gt;""),VLOOKUP(G98,通所介護費!$A$34:$B$38,2,0),0)</f>
        <v>0</v>
      </c>
      <c r="J98" s="37">
        <f t="shared" si="19"/>
        <v>0</v>
      </c>
    </row>
    <row r="99" spans="1:10" ht="18" customHeight="1" x14ac:dyDescent="0.4">
      <c r="A99" s="156"/>
      <c r="B99" s="45"/>
      <c r="C99" s="45"/>
      <c r="D99" s="45"/>
      <c r="E99" s="45"/>
      <c r="F99" s="45"/>
      <c r="G99" s="45"/>
      <c r="H99" s="46"/>
      <c r="I99" s="37">
        <f>IF(AND(B99&lt;&gt;"",C99&lt;&gt;"",D99&lt;&gt;"",E99&lt;&gt;"",F99&lt;&gt;"",G99&lt;&gt;"",H99&lt;&gt;""),VLOOKUP(G99,通所介護費!$A$34:$B$38,2,0),0)</f>
        <v>0</v>
      </c>
      <c r="J99" s="37">
        <f t="shared" si="19"/>
        <v>0</v>
      </c>
    </row>
    <row r="100" spans="1:10" ht="18" customHeight="1" x14ac:dyDescent="0.4">
      <c r="A100" s="156"/>
      <c r="B100" s="45"/>
      <c r="C100" s="45"/>
      <c r="D100" s="45"/>
      <c r="E100" s="45"/>
      <c r="F100" s="45"/>
      <c r="G100" s="45"/>
      <c r="H100" s="46"/>
      <c r="I100" s="37">
        <f>IF(AND(B100&lt;&gt;"",C100&lt;&gt;"",D100&lt;&gt;"",E100&lt;&gt;"",F100&lt;&gt;"",G100&lt;&gt;"",H100&lt;&gt;""),VLOOKUP(G100,通所介護費!$A$34:$B$38,2,0),0)</f>
        <v>0</v>
      </c>
      <c r="J100" s="37">
        <f t="shared" si="19"/>
        <v>0</v>
      </c>
    </row>
    <row r="101" spans="1:10" ht="18" customHeight="1" x14ac:dyDescent="0.4">
      <c r="A101" s="156"/>
      <c r="B101" s="45"/>
      <c r="C101" s="45"/>
      <c r="D101" s="45"/>
      <c r="E101" s="45"/>
      <c r="F101" s="45"/>
      <c r="G101" s="45"/>
      <c r="H101" s="46"/>
      <c r="I101" s="37">
        <f>IF(AND(B101&lt;&gt;"",C101&lt;&gt;"",D101&lt;&gt;"",E101&lt;&gt;"",F101&lt;&gt;"",G101&lt;&gt;"",H101&lt;&gt;""),VLOOKUP(G101,通所介護費!$A$34:$B$38,2,0),0)</f>
        <v>0</v>
      </c>
      <c r="J101" s="37">
        <f t="shared" si="19"/>
        <v>0</v>
      </c>
    </row>
    <row r="102" spans="1:10" ht="18" customHeight="1" x14ac:dyDescent="0.4">
      <c r="A102" s="156"/>
      <c r="B102" s="45"/>
      <c r="C102" s="45"/>
      <c r="D102" s="45"/>
      <c r="E102" s="45"/>
      <c r="F102" s="45"/>
      <c r="G102" s="45"/>
      <c r="H102" s="46"/>
      <c r="I102" s="37">
        <f>IF(AND(B102&lt;&gt;"",C102&lt;&gt;"",D102&lt;&gt;"",E102&lt;&gt;"",F102&lt;&gt;"",G102&lt;&gt;"",H102&lt;&gt;""),VLOOKUP(G102,通所介護費!$A$34:$B$38,2,0),0)</f>
        <v>0</v>
      </c>
      <c r="J102" s="37">
        <f t="shared" si="19"/>
        <v>0</v>
      </c>
    </row>
    <row r="103" spans="1:10" ht="18" customHeight="1" x14ac:dyDescent="0.4">
      <c r="A103" s="156"/>
      <c r="B103" s="45"/>
      <c r="C103" s="45"/>
      <c r="D103" s="45"/>
      <c r="E103" s="45"/>
      <c r="F103" s="45"/>
      <c r="G103" s="45"/>
      <c r="H103" s="46"/>
      <c r="I103" s="37">
        <f>IF(AND(B103&lt;&gt;"",C103&lt;&gt;"",D103&lt;&gt;"",E103&lt;&gt;"",F103&lt;&gt;"",G103&lt;&gt;"",H103&lt;&gt;""),VLOOKUP(G103,通所介護費!$A$34:$B$38,2,0),0)</f>
        <v>0</v>
      </c>
      <c r="J103" s="37">
        <f t="shared" si="19"/>
        <v>0</v>
      </c>
    </row>
    <row r="104" spans="1:10" ht="18" customHeight="1" x14ac:dyDescent="0.4">
      <c r="A104" s="156"/>
      <c r="B104" s="45"/>
      <c r="C104" s="45"/>
      <c r="D104" s="45"/>
      <c r="E104" s="45"/>
      <c r="F104" s="45"/>
      <c r="G104" s="45"/>
      <c r="H104" s="46"/>
      <c r="I104" s="37">
        <f>IF(AND(B104&lt;&gt;"",C104&lt;&gt;"",D104&lt;&gt;"",E104&lt;&gt;"",F104&lt;&gt;"",G104&lt;&gt;"",H104&lt;&gt;""),VLOOKUP(G104,通所介護費!$A$34:$B$38,2,0),0)</f>
        <v>0</v>
      </c>
      <c r="J104" s="37">
        <f t="shared" si="19"/>
        <v>0</v>
      </c>
    </row>
    <row r="105" spans="1:10" ht="18" customHeight="1" x14ac:dyDescent="0.4">
      <c r="A105" s="156"/>
      <c r="B105" s="45"/>
      <c r="C105" s="45"/>
      <c r="D105" s="45"/>
      <c r="E105" s="45"/>
      <c r="F105" s="45"/>
      <c r="G105" s="45"/>
      <c r="H105" s="46"/>
      <c r="I105" s="37">
        <f>IF(AND(B105&lt;&gt;"",C105&lt;&gt;"",D105&lt;&gt;"",E105&lt;&gt;"",F105&lt;&gt;"",G105&lt;&gt;"",H105&lt;&gt;""),VLOOKUP(G105,通所介護費!$A$34:$B$38,2,0),0)</f>
        <v>0</v>
      </c>
      <c r="J105" s="37">
        <f t="shared" si="19"/>
        <v>0</v>
      </c>
    </row>
    <row r="106" spans="1:10" ht="18" customHeight="1" x14ac:dyDescent="0.4">
      <c r="A106" s="156"/>
      <c r="B106" s="45"/>
      <c r="C106" s="45"/>
      <c r="D106" s="45"/>
      <c r="E106" s="45"/>
      <c r="F106" s="45"/>
      <c r="G106" s="45"/>
      <c r="H106" s="46"/>
      <c r="I106" s="37">
        <f>IF(AND(B106&lt;&gt;"",C106&lt;&gt;"",D106&lt;&gt;"",E106&lt;&gt;"",F106&lt;&gt;"",G106&lt;&gt;"",H106&lt;&gt;""),VLOOKUP(G106,通所介護費!$A$34:$B$38,2,0),0)</f>
        <v>0</v>
      </c>
      <c r="J106" s="37">
        <f t="shared" si="19"/>
        <v>0</v>
      </c>
    </row>
    <row r="107" spans="1:10" ht="18" customHeight="1" x14ac:dyDescent="0.4">
      <c r="A107" s="156"/>
      <c r="B107" s="45"/>
      <c r="C107" s="45"/>
      <c r="D107" s="45"/>
      <c r="E107" s="45"/>
      <c r="F107" s="45"/>
      <c r="G107" s="45"/>
      <c r="H107" s="46"/>
      <c r="I107" s="37">
        <f>IF(AND(B107&lt;&gt;"",C107&lt;&gt;"",D107&lt;&gt;"",E107&lt;&gt;"",F107&lt;&gt;"",G107&lt;&gt;"",H107&lt;&gt;""),VLOOKUP(G107,通所介護費!$A$34:$B$38,2,0),0)</f>
        <v>0</v>
      </c>
      <c r="J107" s="37">
        <f t="shared" si="19"/>
        <v>0</v>
      </c>
    </row>
    <row r="108" spans="1:10" ht="18" customHeight="1" x14ac:dyDescent="0.4">
      <c r="A108" s="157"/>
      <c r="B108" s="45"/>
      <c r="C108" s="45"/>
      <c r="D108" s="45"/>
      <c r="E108" s="45"/>
      <c r="F108" s="45"/>
      <c r="G108" s="45"/>
      <c r="H108" s="46"/>
      <c r="I108" s="37">
        <f>IF(AND(B108&lt;&gt;"",C108&lt;&gt;"",D108&lt;&gt;"",E108&lt;&gt;"",F108&lt;&gt;"",G108&lt;&gt;"",H108&lt;&gt;""),VLOOKUP(G108,通所介護費!$A$34:$B$38,2,0),0)</f>
        <v>0</v>
      </c>
      <c r="J108" s="37">
        <f t="shared" si="19"/>
        <v>0</v>
      </c>
    </row>
    <row r="109" spans="1:10" ht="22.15" customHeight="1" x14ac:dyDescent="0.4">
      <c r="A109" s="101" t="s">
        <v>40</v>
      </c>
      <c r="B109" s="102"/>
      <c r="C109" s="102"/>
      <c r="D109" s="102"/>
      <c r="E109" s="102"/>
      <c r="F109" s="102"/>
      <c r="G109" s="103"/>
      <c r="H109" s="39">
        <f>SUMIF(H89:H108,"&lt;&gt;#N/A")</f>
        <v>0</v>
      </c>
      <c r="I109" s="39">
        <f>SUMIF(I89:I108,"&lt;&gt;#N/A")</f>
        <v>0</v>
      </c>
      <c r="J109" s="39">
        <f>SUMIF(J89:J108,"&lt;&gt;#N/A")</f>
        <v>0</v>
      </c>
    </row>
    <row r="110" spans="1:10" ht="15" customHeight="1" x14ac:dyDescent="0.4">
      <c r="A110" s="24"/>
      <c r="B110" s="24"/>
      <c r="C110" s="24"/>
      <c r="D110" s="24"/>
      <c r="E110" s="24"/>
      <c r="F110" s="24"/>
      <c r="G110" s="44"/>
      <c r="H110" s="44"/>
      <c r="I110" s="44"/>
    </row>
    <row r="111" spans="1:10" ht="22.15" customHeight="1" x14ac:dyDescent="0.4">
      <c r="A111" s="51" t="s">
        <v>89</v>
      </c>
      <c r="B111" s="24"/>
      <c r="C111" s="24"/>
      <c r="D111" s="24"/>
      <c r="E111" s="24"/>
      <c r="F111" s="24"/>
      <c r="G111" s="44"/>
      <c r="H111" s="44"/>
      <c r="I111" s="44"/>
    </row>
    <row r="112" spans="1:10" ht="42.95" customHeight="1" x14ac:dyDescent="0.4">
      <c r="A112" s="158" t="s">
        <v>140</v>
      </c>
      <c r="B112" s="35" t="s">
        <v>49</v>
      </c>
      <c r="C112" s="35" t="s">
        <v>119</v>
      </c>
      <c r="D112" s="35" t="s">
        <v>34</v>
      </c>
      <c r="E112" s="36" t="s">
        <v>173</v>
      </c>
      <c r="F112" s="36" t="s">
        <v>174</v>
      </c>
      <c r="G112" s="35" t="s">
        <v>35</v>
      </c>
      <c r="H112" s="36" t="s">
        <v>134</v>
      </c>
      <c r="I112" s="36" t="s">
        <v>37</v>
      </c>
      <c r="J112" s="36" t="s">
        <v>120</v>
      </c>
    </row>
    <row r="113" spans="1:10" ht="18" customHeight="1" x14ac:dyDescent="0.4">
      <c r="A113" s="159"/>
      <c r="B113" s="45"/>
      <c r="C113" s="45"/>
      <c r="D113" s="45"/>
      <c r="E113" s="45"/>
      <c r="F113" s="45"/>
      <c r="G113" s="45"/>
      <c r="H113" s="46"/>
      <c r="I113" s="37">
        <f>IF(AND(B113&lt;&gt;"",C113&lt;&gt;"",D113&lt;&gt;"",E113&lt;&gt;22,F113&lt;&gt;"",G113&lt;&gt;"",H113&lt;&gt;""),VLOOKUP(G113,通所介護費!$A$34:$B$38,2,0),0)</f>
        <v>0</v>
      </c>
      <c r="J113" s="37">
        <f>((I113*H113)*0.1*10)/2</f>
        <v>0</v>
      </c>
    </row>
    <row r="114" spans="1:10" ht="18" customHeight="1" x14ac:dyDescent="0.4">
      <c r="A114" s="159"/>
      <c r="B114" s="45"/>
      <c r="C114" s="45"/>
      <c r="D114" s="45"/>
      <c r="E114" s="45"/>
      <c r="F114" s="45"/>
      <c r="G114" s="45"/>
      <c r="H114" s="46"/>
      <c r="I114" s="37">
        <f>IF(AND(B114&lt;&gt;"",C114&lt;&gt;"",D114&lt;&gt;"",E114&lt;&gt;22,F114&lt;&gt;"",G114&lt;&gt;"",H114&lt;&gt;""),VLOOKUP(G114,通所介護費!$A$34:$B$38,2,0),0)</f>
        <v>0</v>
      </c>
      <c r="J114" s="37">
        <f>((I114*H114)*0.1*10)/2</f>
        <v>0</v>
      </c>
    </row>
    <row r="115" spans="1:10" ht="18" customHeight="1" x14ac:dyDescent="0.4">
      <c r="A115" s="159"/>
      <c r="B115" s="45"/>
      <c r="C115" s="45"/>
      <c r="D115" s="45"/>
      <c r="E115" s="45"/>
      <c r="F115" s="45"/>
      <c r="G115" s="45"/>
      <c r="H115" s="46"/>
      <c r="I115" s="37">
        <f>IF(AND(B115&lt;&gt;"",C115&lt;&gt;"",D115&lt;&gt;"",E115&lt;&gt;22,F115&lt;&gt;"",G115&lt;&gt;"",H115&lt;&gt;""),VLOOKUP(G115,通所介護費!$A$34:$B$38,2,0),0)</f>
        <v>0</v>
      </c>
      <c r="J115" s="37">
        <f>((I115*H115)*0.1*10)/2</f>
        <v>0</v>
      </c>
    </row>
    <row r="116" spans="1:10" ht="18" customHeight="1" x14ac:dyDescent="0.4">
      <c r="A116" s="159"/>
      <c r="B116" s="45"/>
      <c r="C116" s="45"/>
      <c r="D116" s="45"/>
      <c r="E116" s="45"/>
      <c r="F116" s="45"/>
      <c r="G116" s="45"/>
      <c r="H116" s="46"/>
      <c r="I116" s="37">
        <f>IF(AND(B116&lt;&gt;"",C116&lt;&gt;"",D116&lt;&gt;"",E116&lt;&gt;22,F116&lt;&gt;"",G116&lt;&gt;"",H116&lt;&gt;""),VLOOKUP(G116,通所介護費!$A$34:$B$38,2,0),0)</f>
        <v>0</v>
      </c>
      <c r="J116" s="37">
        <f>((I116*H116)*0.1*10)/2</f>
        <v>0</v>
      </c>
    </row>
    <row r="117" spans="1:10" ht="18" customHeight="1" x14ac:dyDescent="0.4">
      <c r="A117" s="160"/>
      <c r="B117" s="45"/>
      <c r="C117" s="45"/>
      <c r="D117" s="45"/>
      <c r="E117" s="45"/>
      <c r="F117" s="45"/>
      <c r="G117" s="45"/>
      <c r="H117" s="46"/>
      <c r="I117" s="37">
        <f>IF(AND(B117&lt;&gt;"",C117&lt;&gt;"",D117&lt;&gt;"",E117&lt;&gt;22,F117&lt;&gt;"",G117&lt;&gt;"",H117&lt;&gt;""),VLOOKUP(G117,通所介護費!$A$34:$B$38,2,0),0)</f>
        <v>0</v>
      </c>
      <c r="J117" s="37">
        <f>((I117*H117)*0.1*10)/2</f>
        <v>0</v>
      </c>
    </row>
    <row r="118" spans="1:10" ht="22.15" customHeight="1" x14ac:dyDescent="0.4">
      <c r="A118" s="101" t="s">
        <v>40</v>
      </c>
      <c r="B118" s="102"/>
      <c r="C118" s="102"/>
      <c r="D118" s="102"/>
      <c r="E118" s="102"/>
      <c r="F118" s="102"/>
      <c r="G118" s="103"/>
      <c r="H118" s="39">
        <f>SUMIF(H113:H117,"&lt;&gt;#N/A")</f>
        <v>0</v>
      </c>
      <c r="I118" s="39">
        <f>SUMIF(I113:I117,"&lt;&gt;#N/A")</f>
        <v>0</v>
      </c>
      <c r="J118" s="39">
        <f>SUMIF(J113:J117,"&lt;&gt;#N/A")</f>
        <v>0</v>
      </c>
    </row>
    <row r="119" spans="1:10" ht="22.15" customHeight="1" x14ac:dyDescent="0.4"/>
    <row r="120" spans="1:10" ht="22.15" customHeight="1" x14ac:dyDescent="0.4">
      <c r="A120" s="34" t="s">
        <v>141</v>
      </c>
    </row>
    <row r="121" spans="1:10" ht="22.15" customHeight="1" x14ac:dyDescent="0.4">
      <c r="A121" s="50" t="s">
        <v>90</v>
      </c>
    </row>
    <row r="122" spans="1:10" ht="42.95" customHeight="1" x14ac:dyDescent="0.4">
      <c r="A122" s="155" t="s">
        <v>142</v>
      </c>
      <c r="B122" s="35" t="s">
        <v>49</v>
      </c>
      <c r="C122" s="35" t="s">
        <v>119</v>
      </c>
      <c r="D122" s="35" t="s">
        <v>34</v>
      </c>
      <c r="E122" s="36" t="s">
        <v>173</v>
      </c>
      <c r="F122" s="36" t="s">
        <v>174</v>
      </c>
      <c r="G122" s="35" t="s">
        <v>35</v>
      </c>
      <c r="H122" s="36" t="s">
        <v>51</v>
      </c>
      <c r="I122" s="36" t="s">
        <v>37</v>
      </c>
      <c r="J122" s="36" t="s">
        <v>120</v>
      </c>
    </row>
    <row r="123" spans="1:10" ht="18" customHeight="1" x14ac:dyDescent="0.4">
      <c r="A123" s="156"/>
      <c r="B123" s="45"/>
      <c r="C123" s="45"/>
      <c r="D123" s="45"/>
      <c r="E123" s="45"/>
      <c r="F123" s="45"/>
      <c r="G123" s="45"/>
      <c r="H123" s="46"/>
      <c r="I123" s="37">
        <f>IF(AND(B123&lt;&gt;"",C123&lt;&gt;"",D123&lt;&gt;"",E123&lt;&gt;"",F123&lt;&gt;"",G123&lt;&gt;"",H123&lt;&gt;""),VLOOKUP(G123,通所介護費!$A$41:$B$45,2,0),0)</f>
        <v>0</v>
      </c>
      <c r="J123" s="37">
        <f t="shared" ref="J123:J127" si="20">(I123*H123)*0.1*10</f>
        <v>0</v>
      </c>
    </row>
    <row r="124" spans="1:10" ht="18" customHeight="1" x14ac:dyDescent="0.4">
      <c r="A124" s="156"/>
      <c r="B124" s="45"/>
      <c r="C124" s="45"/>
      <c r="D124" s="45"/>
      <c r="E124" s="45"/>
      <c r="F124" s="45"/>
      <c r="G124" s="45"/>
      <c r="H124" s="46"/>
      <c r="I124" s="37">
        <f>IF(AND(B124&lt;&gt;"",C124&lt;&gt;"",D124&lt;&gt;"",E124&lt;&gt;"",F124&lt;&gt;"",G124&lt;&gt;"",H124&lt;&gt;""),VLOOKUP(G124,通所介護費!$A$41:$B$45,2,0),0)</f>
        <v>0</v>
      </c>
      <c r="J124" s="37">
        <f t="shared" si="20"/>
        <v>0</v>
      </c>
    </row>
    <row r="125" spans="1:10" ht="18" customHeight="1" x14ac:dyDescent="0.4">
      <c r="A125" s="156"/>
      <c r="B125" s="45"/>
      <c r="C125" s="45"/>
      <c r="D125" s="45"/>
      <c r="E125" s="45"/>
      <c r="F125" s="45"/>
      <c r="G125" s="45"/>
      <c r="H125" s="46"/>
      <c r="I125" s="37">
        <f>IF(AND(B125&lt;&gt;"",C125&lt;&gt;"",D125&lt;&gt;"",E125&lt;&gt;"",F125&lt;&gt;"",G125&lt;&gt;"",H125&lt;&gt;""),VLOOKUP(G125,通所介護費!$A$41:$B$45,2,0),0)</f>
        <v>0</v>
      </c>
      <c r="J125" s="37">
        <f t="shared" si="20"/>
        <v>0</v>
      </c>
    </row>
    <row r="126" spans="1:10" ht="18" customHeight="1" x14ac:dyDescent="0.4">
      <c r="A126" s="156"/>
      <c r="B126" s="45"/>
      <c r="C126" s="45"/>
      <c r="D126" s="45"/>
      <c r="E126" s="45"/>
      <c r="F126" s="45"/>
      <c r="G126" s="45"/>
      <c r="H126" s="46"/>
      <c r="I126" s="37">
        <f>IF(AND(B126&lt;&gt;"",C126&lt;&gt;"",D126&lt;&gt;"",E126&lt;&gt;"",F126&lt;&gt;"",G126&lt;&gt;"",H126&lt;&gt;""),VLOOKUP(G126,通所介護費!$A$41:$B$45,2,0),0)</f>
        <v>0</v>
      </c>
      <c r="J126" s="37">
        <f t="shared" si="20"/>
        <v>0</v>
      </c>
    </row>
    <row r="127" spans="1:10" ht="18" customHeight="1" x14ac:dyDescent="0.4">
      <c r="A127" s="156"/>
      <c r="B127" s="45"/>
      <c r="C127" s="45"/>
      <c r="D127" s="45"/>
      <c r="E127" s="45"/>
      <c r="F127" s="45"/>
      <c r="G127" s="45"/>
      <c r="H127" s="46"/>
      <c r="I127" s="37">
        <f>IF(AND(B127&lt;&gt;"",C127&lt;&gt;"",D127&lt;&gt;"",E127&lt;&gt;"",F127&lt;&gt;"",G127&lt;&gt;"",H127&lt;&gt;""),VLOOKUP(G127,通所介護費!$A$41:$B$45,2,0),0)</f>
        <v>0</v>
      </c>
      <c r="J127" s="37">
        <f t="shared" si="20"/>
        <v>0</v>
      </c>
    </row>
    <row r="128" spans="1:10" ht="18" customHeight="1" x14ac:dyDescent="0.4">
      <c r="A128" s="156"/>
      <c r="B128" s="45"/>
      <c r="C128" s="45"/>
      <c r="D128" s="45"/>
      <c r="E128" s="45"/>
      <c r="F128" s="45"/>
      <c r="G128" s="45"/>
      <c r="H128" s="46"/>
      <c r="I128" s="37">
        <f>IF(AND(B128&lt;&gt;"",C128&lt;&gt;"",D128&lt;&gt;"",E128&lt;&gt;"",F128&lt;&gt;"",G128&lt;&gt;"",H128&lt;&gt;""),VLOOKUP(G128,通所介護費!$A$41:$B$45,2,0),0)</f>
        <v>0</v>
      </c>
      <c r="J128" s="37">
        <f t="shared" ref="J128:J142" si="21">(I128*H128)*0.1*10</f>
        <v>0</v>
      </c>
    </row>
    <row r="129" spans="1:10" ht="18" customHeight="1" x14ac:dyDescent="0.4">
      <c r="A129" s="156"/>
      <c r="B129" s="45"/>
      <c r="C129" s="45"/>
      <c r="D129" s="45"/>
      <c r="E129" s="45"/>
      <c r="F129" s="45"/>
      <c r="G129" s="45"/>
      <c r="H129" s="46"/>
      <c r="I129" s="37">
        <f>IF(AND(B129&lt;&gt;"",C129&lt;&gt;"",D129&lt;&gt;"",E129&lt;&gt;"",F129&lt;&gt;"",G129&lt;&gt;"",H129&lt;&gt;""),VLOOKUP(G129,通所介護費!$A$41:$B$45,2,0),0)</f>
        <v>0</v>
      </c>
      <c r="J129" s="37">
        <f t="shared" si="21"/>
        <v>0</v>
      </c>
    </row>
    <row r="130" spans="1:10" ht="18" customHeight="1" x14ac:dyDescent="0.4">
      <c r="A130" s="156"/>
      <c r="B130" s="45"/>
      <c r="C130" s="45"/>
      <c r="D130" s="45"/>
      <c r="E130" s="45"/>
      <c r="F130" s="45"/>
      <c r="G130" s="45"/>
      <c r="H130" s="46"/>
      <c r="I130" s="37">
        <f>IF(AND(B130&lt;&gt;"",C130&lt;&gt;"",D130&lt;&gt;"",E130&lt;&gt;"",F130&lt;&gt;"",G130&lt;&gt;"",H130&lt;&gt;""),VLOOKUP(G130,通所介護費!$A$41:$B$45,2,0),0)</f>
        <v>0</v>
      </c>
      <c r="J130" s="37">
        <f t="shared" si="21"/>
        <v>0</v>
      </c>
    </row>
    <row r="131" spans="1:10" ht="18" customHeight="1" x14ac:dyDescent="0.4">
      <c r="A131" s="156"/>
      <c r="B131" s="45"/>
      <c r="C131" s="45"/>
      <c r="D131" s="45"/>
      <c r="E131" s="45"/>
      <c r="F131" s="45"/>
      <c r="G131" s="45"/>
      <c r="H131" s="46"/>
      <c r="I131" s="37">
        <f>IF(AND(B131&lt;&gt;"",C131&lt;&gt;"",D131&lt;&gt;"",E131&lt;&gt;"",F131&lt;&gt;"",G131&lt;&gt;"",H131&lt;&gt;""),VLOOKUP(G131,通所介護費!$A$41:$B$45,2,0),0)</f>
        <v>0</v>
      </c>
      <c r="J131" s="37">
        <f t="shared" si="21"/>
        <v>0</v>
      </c>
    </row>
    <row r="132" spans="1:10" ht="18" customHeight="1" x14ac:dyDescent="0.4">
      <c r="A132" s="156"/>
      <c r="B132" s="45"/>
      <c r="C132" s="45"/>
      <c r="D132" s="45"/>
      <c r="E132" s="45"/>
      <c r="F132" s="45"/>
      <c r="G132" s="45"/>
      <c r="H132" s="46"/>
      <c r="I132" s="37">
        <f>IF(AND(B132&lt;&gt;"",C132&lt;&gt;"",D132&lt;&gt;"",E132&lt;&gt;"",F132&lt;&gt;"",G132&lt;&gt;"",H132&lt;&gt;""),VLOOKUP(G132,通所介護費!$A$41:$B$45,2,0),0)</f>
        <v>0</v>
      </c>
      <c r="J132" s="37">
        <f t="shared" si="21"/>
        <v>0</v>
      </c>
    </row>
    <row r="133" spans="1:10" ht="18" customHeight="1" x14ac:dyDescent="0.4">
      <c r="A133" s="156"/>
      <c r="B133" s="45"/>
      <c r="C133" s="45"/>
      <c r="D133" s="45"/>
      <c r="E133" s="45"/>
      <c r="F133" s="45"/>
      <c r="G133" s="45"/>
      <c r="H133" s="46"/>
      <c r="I133" s="37">
        <f>IF(AND(B133&lt;&gt;"",C133&lt;&gt;"",D133&lt;&gt;"",E133&lt;&gt;"",F133&lt;&gt;"",G133&lt;&gt;"",H133&lt;&gt;""),VLOOKUP(G133,通所介護費!$A$41:$B$45,2,0),0)</f>
        <v>0</v>
      </c>
      <c r="J133" s="37">
        <f t="shared" si="21"/>
        <v>0</v>
      </c>
    </row>
    <row r="134" spans="1:10" ht="18" customHeight="1" x14ac:dyDescent="0.4">
      <c r="A134" s="156"/>
      <c r="B134" s="45"/>
      <c r="C134" s="45"/>
      <c r="D134" s="45"/>
      <c r="E134" s="45"/>
      <c r="F134" s="45"/>
      <c r="G134" s="45"/>
      <c r="H134" s="46"/>
      <c r="I134" s="37">
        <f>IF(AND(B134&lt;&gt;"",C134&lt;&gt;"",D134&lt;&gt;"",E134&lt;&gt;"",F134&lt;&gt;"",G134&lt;&gt;"",H134&lt;&gt;""),VLOOKUP(G134,通所介護費!$A$41:$B$45,2,0),0)</f>
        <v>0</v>
      </c>
      <c r="J134" s="37">
        <f t="shared" si="21"/>
        <v>0</v>
      </c>
    </row>
    <row r="135" spans="1:10" ht="18" customHeight="1" x14ac:dyDescent="0.4">
      <c r="A135" s="156"/>
      <c r="B135" s="45"/>
      <c r="C135" s="45"/>
      <c r="D135" s="45"/>
      <c r="E135" s="45"/>
      <c r="F135" s="45"/>
      <c r="G135" s="45"/>
      <c r="H135" s="46"/>
      <c r="I135" s="37">
        <f>IF(AND(B135&lt;&gt;"",C135&lt;&gt;"",D135&lt;&gt;"",E135&lt;&gt;"",F135&lt;&gt;"",G135&lt;&gt;"",H135&lt;&gt;""),VLOOKUP(G135,通所介護費!$A$41:$B$45,2,0),0)</f>
        <v>0</v>
      </c>
      <c r="J135" s="37">
        <f t="shared" si="21"/>
        <v>0</v>
      </c>
    </row>
    <row r="136" spans="1:10" ht="18" customHeight="1" x14ac:dyDescent="0.4">
      <c r="A136" s="156"/>
      <c r="B136" s="45"/>
      <c r="C136" s="45"/>
      <c r="D136" s="45"/>
      <c r="E136" s="45"/>
      <c r="F136" s="45"/>
      <c r="G136" s="45"/>
      <c r="H136" s="46"/>
      <c r="I136" s="37">
        <f>IF(AND(B136&lt;&gt;"",C136&lt;&gt;"",D136&lt;&gt;"",E136&lt;&gt;"",F136&lt;&gt;"",G136&lt;&gt;"",H136&lt;&gt;""),VLOOKUP(G136,通所介護費!$A$41:$B$45,2,0),0)</f>
        <v>0</v>
      </c>
      <c r="J136" s="37">
        <f t="shared" si="21"/>
        <v>0</v>
      </c>
    </row>
    <row r="137" spans="1:10" ht="18" customHeight="1" x14ac:dyDescent="0.4">
      <c r="A137" s="156"/>
      <c r="B137" s="45"/>
      <c r="C137" s="45"/>
      <c r="D137" s="45"/>
      <c r="E137" s="45"/>
      <c r="F137" s="45"/>
      <c r="G137" s="45"/>
      <c r="H137" s="46"/>
      <c r="I137" s="37">
        <f>IF(AND(B137&lt;&gt;"",C137&lt;&gt;"",D137&lt;&gt;"",E137&lt;&gt;"",F137&lt;&gt;"",G137&lt;&gt;"",H137&lt;&gt;""),VLOOKUP(G137,通所介護費!$A$41:$B$45,2,0),0)</f>
        <v>0</v>
      </c>
      <c r="J137" s="37">
        <f t="shared" si="21"/>
        <v>0</v>
      </c>
    </row>
    <row r="138" spans="1:10" ht="18" customHeight="1" x14ac:dyDescent="0.4">
      <c r="A138" s="156"/>
      <c r="B138" s="45"/>
      <c r="C138" s="45"/>
      <c r="D138" s="45"/>
      <c r="E138" s="45"/>
      <c r="F138" s="45"/>
      <c r="G138" s="45"/>
      <c r="H138" s="46"/>
      <c r="I138" s="37">
        <f>IF(AND(B138&lt;&gt;"",C138&lt;&gt;"",D138&lt;&gt;"",E138&lt;&gt;"",F138&lt;&gt;"",G138&lt;&gt;"",H138&lt;&gt;""),VLOOKUP(G138,通所介護費!$A$41:$B$45,2,0),0)</f>
        <v>0</v>
      </c>
      <c r="J138" s="37">
        <f t="shared" si="21"/>
        <v>0</v>
      </c>
    </row>
    <row r="139" spans="1:10" ht="18" customHeight="1" x14ac:dyDescent="0.4">
      <c r="A139" s="156"/>
      <c r="B139" s="45"/>
      <c r="C139" s="45"/>
      <c r="D139" s="45"/>
      <c r="E139" s="45"/>
      <c r="F139" s="45"/>
      <c r="G139" s="45"/>
      <c r="H139" s="46"/>
      <c r="I139" s="37">
        <f>IF(AND(B139&lt;&gt;"",C139&lt;&gt;"",D139&lt;&gt;"",E139&lt;&gt;"",F139&lt;&gt;"",G139&lt;&gt;"",H139&lt;&gt;""),VLOOKUP(G139,通所介護費!$A$41:$B$45,2,0),0)</f>
        <v>0</v>
      </c>
      <c r="J139" s="37">
        <f t="shared" si="21"/>
        <v>0</v>
      </c>
    </row>
    <row r="140" spans="1:10" ht="18" customHeight="1" x14ac:dyDescent="0.4">
      <c r="A140" s="156"/>
      <c r="B140" s="45"/>
      <c r="C140" s="45"/>
      <c r="D140" s="45"/>
      <c r="E140" s="45"/>
      <c r="F140" s="45"/>
      <c r="G140" s="45"/>
      <c r="H140" s="46"/>
      <c r="I140" s="37">
        <f>IF(AND(B140&lt;&gt;"",C140&lt;&gt;"",D140&lt;&gt;"",E140&lt;&gt;"",F140&lt;&gt;"",G140&lt;&gt;"",H140&lt;&gt;""),VLOOKUP(G140,通所介護費!$A$41:$B$45,2,0),0)</f>
        <v>0</v>
      </c>
      <c r="J140" s="37">
        <f t="shared" si="21"/>
        <v>0</v>
      </c>
    </row>
    <row r="141" spans="1:10" ht="18" customHeight="1" x14ac:dyDescent="0.4">
      <c r="A141" s="156"/>
      <c r="B141" s="45"/>
      <c r="C141" s="45"/>
      <c r="D141" s="45"/>
      <c r="E141" s="45"/>
      <c r="F141" s="45"/>
      <c r="G141" s="45"/>
      <c r="H141" s="46"/>
      <c r="I141" s="37">
        <f>IF(AND(B141&lt;&gt;"",C141&lt;&gt;"",D141&lt;&gt;"",E141&lt;&gt;"",F141&lt;&gt;"",G141&lt;&gt;"",H141&lt;&gt;""),VLOOKUP(G141,通所介護費!$A$41:$B$45,2,0),0)</f>
        <v>0</v>
      </c>
      <c r="J141" s="37">
        <f t="shared" si="21"/>
        <v>0</v>
      </c>
    </row>
    <row r="142" spans="1:10" ht="18" customHeight="1" x14ac:dyDescent="0.4">
      <c r="A142" s="157"/>
      <c r="B142" s="45"/>
      <c r="C142" s="45"/>
      <c r="D142" s="45"/>
      <c r="E142" s="45"/>
      <c r="F142" s="45"/>
      <c r="G142" s="45"/>
      <c r="H142" s="46"/>
      <c r="I142" s="37">
        <f>IF(AND(B142&lt;&gt;"",C142&lt;&gt;"",D142&lt;&gt;"",E142&lt;&gt;"",F142&lt;&gt;"",G142&lt;&gt;"",H142&lt;&gt;""),VLOOKUP(G142,通所介護費!$A$41:$B$45,2,0),0)</f>
        <v>0</v>
      </c>
      <c r="J142" s="37">
        <f t="shared" si="21"/>
        <v>0</v>
      </c>
    </row>
    <row r="143" spans="1:10" ht="22.15" customHeight="1" x14ac:dyDescent="0.4">
      <c r="A143" s="101" t="s">
        <v>40</v>
      </c>
      <c r="B143" s="102"/>
      <c r="C143" s="102"/>
      <c r="D143" s="102"/>
      <c r="E143" s="102"/>
      <c r="F143" s="102"/>
      <c r="G143" s="103"/>
      <c r="H143" s="39">
        <f>SUMIF(H123:H142,"&lt;&gt;#N/A")</f>
        <v>0</v>
      </c>
      <c r="I143" s="39">
        <f>SUMIF(I123:I142,"&lt;&gt;#N/A")</f>
        <v>0</v>
      </c>
      <c r="J143" s="39">
        <f>SUMIF(J123:J142,"&lt;&gt;#N/A")</f>
        <v>0</v>
      </c>
    </row>
    <row r="144" spans="1:10" ht="15" customHeight="1" x14ac:dyDescent="0.4">
      <c r="A144" s="24"/>
      <c r="B144" s="24"/>
      <c r="C144" s="24"/>
      <c r="D144" s="24"/>
      <c r="E144" s="24"/>
      <c r="F144" s="24"/>
      <c r="G144" s="44"/>
      <c r="H144" s="44"/>
      <c r="I144" s="44"/>
    </row>
    <row r="145" spans="1:10" ht="22.15" customHeight="1" x14ac:dyDescent="0.4">
      <c r="A145" s="51" t="s">
        <v>89</v>
      </c>
      <c r="B145" s="24"/>
      <c r="C145" s="24"/>
      <c r="D145" s="24"/>
      <c r="E145" s="24"/>
      <c r="F145" s="24"/>
      <c r="G145" s="44"/>
      <c r="H145" s="44"/>
      <c r="I145" s="44"/>
    </row>
    <row r="146" spans="1:10" ht="42.95" customHeight="1" x14ac:dyDescent="0.4">
      <c r="A146" s="158" t="s">
        <v>142</v>
      </c>
      <c r="B146" s="35" t="s">
        <v>49</v>
      </c>
      <c r="C146" s="35" t="s">
        <v>119</v>
      </c>
      <c r="D146" s="35" t="s">
        <v>34</v>
      </c>
      <c r="E146" s="36" t="s">
        <v>173</v>
      </c>
      <c r="F146" s="36" t="s">
        <v>174</v>
      </c>
      <c r="G146" s="35" t="s">
        <v>35</v>
      </c>
      <c r="H146" s="36" t="s">
        <v>134</v>
      </c>
      <c r="I146" s="36" t="s">
        <v>37</v>
      </c>
      <c r="J146" s="36" t="s">
        <v>120</v>
      </c>
    </row>
    <row r="147" spans="1:10" ht="18" customHeight="1" x14ac:dyDescent="0.4">
      <c r="A147" s="159"/>
      <c r="B147" s="45"/>
      <c r="C147" s="45"/>
      <c r="D147" s="45"/>
      <c r="E147" s="45"/>
      <c r="F147" s="45"/>
      <c r="G147" s="45"/>
      <c r="H147" s="46"/>
      <c r="I147" s="37">
        <f>IF(AND(B147&lt;&gt;"",C147&lt;&gt;"",D147&lt;&gt;"",E147&lt;&gt;"",F147&lt;&gt;"",G147&lt;&gt;"",H147&lt;&gt;""),VLOOKUP(G147,通所介護費!$A$41:$B$45,2,0),0)</f>
        <v>0</v>
      </c>
      <c r="J147" s="37">
        <f>((I147*H147)*0.1*10)/2</f>
        <v>0</v>
      </c>
    </row>
    <row r="148" spans="1:10" ht="18" customHeight="1" x14ac:dyDescent="0.4">
      <c r="A148" s="159"/>
      <c r="B148" s="45"/>
      <c r="C148" s="45"/>
      <c r="D148" s="45"/>
      <c r="E148" s="45"/>
      <c r="F148" s="45"/>
      <c r="G148" s="45"/>
      <c r="H148" s="46"/>
      <c r="I148" s="37">
        <f>IF(AND(B148&lt;&gt;"",C148&lt;&gt;"",D148&lt;&gt;"",E148&lt;&gt;"",F148&lt;&gt;"",G148&lt;&gt;"",H148&lt;&gt;""),VLOOKUP(G148,通所介護費!$A$41:$B$45,2,0),0)</f>
        <v>0</v>
      </c>
      <c r="J148" s="37">
        <f>((I148*H148)*0.1*10)/2</f>
        <v>0</v>
      </c>
    </row>
    <row r="149" spans="1:10" ht="18" customHeight="1" x14ac:dyDescent="0.4">
      <c r="A149" s="159"/>
      <c r="B149" s="45"/>
      <c r="C149" s="45"/>
      <c r="D149" s="45"/>
      <c r="E149" s="45"/>
      <c r="F149" s="45"/>
      <c r="G149" s="45"/>
      <c r="H149" s="46"/>
      <c r="I149" s="37">
        <f>IF(AND(B149&lt;&gt;"",C149&lt;&gt;"",D149&lt;&gt;"",E149&lt;&gt;"",F149&lt;&gt;"",G149&lt;&gt;"",H149&lt;&gt;""),VLOOKUP(G149,通所介護費!$A$41:$B$45,2,0),0)</f>
        <v>0</v>
      </c>
      <c r="J149" s="37">
        <f>((I149*H149)*0.1*10)/2</f>
        <v>0</v>
      </c>
    </row>
    <row r="150" spans="1:10" ht="18" customHeight="1" x14ac:dyDescent="0.4">
      <c r="A150" s="159"/>
      <c r="B150" s="45"/>
      <c r="C150" s="45"/>
      <c r="D150" s="45"/>
      <c r="E150" s="45"/>
      <c r="F150" s="45"/>
      <c r="G150" s="45"/>
      <c r="H150" s="46"/>
      <c r="I150" s="37">
        <f>IF(AND(B150&lt;&gt;"",C150&lt;&gt;"",D150&lt;&gt;"",E150&lt;&gt;"",F150&lt;&gt;"",G150&lt;&gt;"",H150&lt;&gt;""),VLOOKUP(G150,通所介護費!$A$41:$B$45,2,0),0)</f>
        <v>0</v>
      </c>
      <c r="J150" s="37">
        <f>((I150*H150)*0.1*10)/2</f>
        <v>0</v>
      </c>
    </row>
    <row r="151" spans="1:10" ht="18" customHeight="1" x14ac:dyDescent="0.4">
      <c r="A151" s="160"/>
      <c r="B151" s="45"/>
      <c r="C151" s="45"/>
      <c r="D151" s="45"/>
      <c r="E151" s="45"/>
      <c r="F151" s="45"/>
      <c r="G151" s="45"/>
      <c r="H151" s="46"/>
      <c r="I151" s="37">
        <f>IF(AND(B151&lt;&gt;"",C151&lt;&gt;"",D151&lt;&gt;"",E151&lt;&gt;"",F151&lt;&gt;"",G151&lt;&gt;"",H151&lt;&gt;""),VLOOKUP(G151,通所介護費!$A$41:$B$45,2,0),0)</f>
        <v>0</v>
      </c>
      <c r="J151" s="37">
        <f>((I151*H151)*0.1*10)/2</f>
        <v>0</v>
      </c>
    </row>
    <row r="152" spans="1:10" ht="22.15" customHeight="1" x14ac:dyDescent="0.4">
      <c r="A152" s="101" t="s">
        <v>40</v>
      </c>
      <c r="B152" s="102"/>
      <c r="C152" s="102"/>
      <c r="D152" s="102"/>
      <c r="E152" s="102"/>
      <c r="F152" s="102"/>
      <c r="G152" s="103"/>
      <c r="H152" s="39">
        <f>SUMIF(H147:H151,"&lt;&gt;#N/A")</f>
        <v>0</v>
      </c>
      <c r="I152" s="39">
        <f>SUMIF(I147:I151,"&lt;&gt;#N/A")</f>
        <v>0</v>
      </c>
      <c r="J152" s="39">
        <f>SUMIF(J147:J151,"&lt;&gt;#N/A")</f>
        <v>0</v>
      </c>
    </row>
    <row r="153" spans="1:10" ht="22.15" customHeight="1" x14ac:dyDescent="0.4"/>
    <row r="154" spans="1:10" ht="22.15" customHeight="1" x14ac:dyDescent="0.4">
      <c r="A154" s="34" t="s">
        <v>143</v>
      </c>
    </row>
    <row r="155" spans="1:10" ht="22.15" customHeight="1" x14ac:dyDescent="0.4">
      <c r="A155" s="50" t="s">
        <v>90</v>
      </c>
    </row>
    <row r="156" spans="1:10" ht="42.95" customHeight="1" x14ac:dyDescent="0.4">
      <c r="A156" s="155" t="s">
        <v>144</v>
      </c>
      <c r="B156" s="35" t="s">
        <v>49</v>
      </c>
      <c r="C156" s="35" t="s">
        <v>119</v>
      </c>
      <c r="D156" s="35" t="s">
        <v>34</v>
      </c>
      <c r="E156" s="36" t="s">
        <v>173</v>
      </c>
      <c r="F156" s="36" t="s">
        <v>174</v>
      </c>
      <c r="G156" s="35" t="s">
        <v>35</v>
      </c>
      <c r="H156" s="36" t="s">
        <v>51</v>
      </c>
      <c r="I156" s="36" t="s">
        <v>37</v>
      </c>
      <c r="J156" s="36" t="s">
        <v>120</v>
      </c>
    </row>
    <row r="157" spans="1:10" ht="18" customHeight="1" x14ac:dyDescent="0.4">
      <c r="A157" s="156"/>
      <c r="B157" s="45"/>
      <c r="C157" s="45"/>
      <c r="D157" s="45"/>
      <c r="E157" s="45"/>
      <c r="F157" s="45"/>
      <c r="G157" s="45"/>
      <c r="H157" s="46"/>
      <c r="I157" s="37">
        <f>IF(AND(B157&lt;&gt;"",C157&lt;&gt;"",D157&lt;&gt;"",E157&lt;&gt;"",F157&lt;&gt;"",G157&lt;&gt;"",H157&lt;&gt;""),VLOOKUP(G157,通所介護費!$A$48:$B$52,2,0),0)</f>
        <v>0</v>
      </c>
      <c r="J157" s="37">
        <f t="shared" ref="J157:J161" si="22">(I157*H157)*0.1*10</f>
        <v>0</v>
      </c>
    </row>
    <row r="158" spans="1:10" ht="18" customHeight="1" x14ac:dyDescent="0.4">
      <c r="A158" s="156"/>
      <c r="B158" s="45"/>
      <c r="C158" s="45"/>
      <c r="D158" s="45"/>
      <c r="E158" s="45"/>
      <c r="F158" s="45"/>
      <c r="G158" s="45"/>
      <c r="H158" s="46"/>
      <c r="I158" s="37">
        <f>IF(AND(B158&lt;&gt;"",C158&lt;&gt;"",D158&lt;&gt;"",E158&lt;&gt;"",F158&lt;&gt;"",G158&lt;&gt;"",H158&lt;&gt;""),VLOOKUP(G158,通所介護費!$A$48:$B$52,2,0),0)</f>
        <v>0</v>
      </c>
      <c r="J158" s="37">
        <f t="shared" si="22"/>
        <v>0</v>
      </c>
    </row>
    <row r="159" spans="1:10" ht="18" customHeight="1" x14ac:dyDescent="0.4">
      <c r="A159" s="156"/>
      <c r="B159" s="45"/>
      <c r="C159" s="45"/>
      <c r="D159" s="45"/>
      <c r="E159" s="45"/>
      <c r="F159" s="45"/>
      <c r="G159" s="45"/>
      <c r="H159" s="46"/>
      <c r="I159" s="37">
        <f>IF(AND(B159&lt;&gt;"",C159&lt;&gt;"",D159&lt;&gt;"",E159&lt;&gt;"",F159&lt;&gt;"",G159&lt;&gt;"",H159&lt;&gt;""),VLOOKUP(G159,通所介護費!$A$48:$B$52,2,0),0)</f>
        <v>0</v>
      </c>
      <c r="J159" s="37">
        <f t="shared" si="22"/>
        <v>0</v>
      </c>
    </row>
    <row r="160" spans="1:10" ht="18" customHeight="1" x14ac:dyDescent="0.4">
      <c r="A160" s="156"/>
      <c r="B160" s="45"/>
      <c r="C160" s="45"/>
      <c r="D160" s="45"/>
      <c r="E160" s="45"/>
      <c r="F160" s="45"/>
      <c r="G160" s="45"/>
      <c r="H160" s="46"/>
      <c r="I160" s="37">
        <f>IF(AND(B160&lt;&gt;"",C160&lt;&gt;"",D160&lt;&gt;"",E160&lt;&gt;"",F160&lt;&gt;"",G160&lt;&gt;"",H160&lt;&gt;""),VLOOKUP(G160,通所介護費!$A$48:$B$52,2,0),0)</f>
        <v>0</v>
      </c>
      <c r="J160" s="37">
        <f t="shared" si="22"/>
        <v>0</v>
      </c>
    </row>
    <row r="161" spans="1:10" ht="18" customHeight="1" x14ac:dyDescent="0.4">
      <c r="A161" s="156"/>
      <c r="B161" s="45"/>
      <c r="C161" s="45"/>
      <c r="D161" s="45"/>
      <c r="E161" s="45"/>
      <c r="F161" s="45"/>
      <c r="G161" s="45"/>
      <c r="H161" s="46"/>
      <c r="I161" s="37">
        <f>IF(AND(B161&lt;&gt;"",C161&lt;&gt;"",D161&lt;&gt;"",E161&lt;&gt;"",F161&lt;&gt;"",G161&lt;&gt;"",H161&lt;&gt;""),VLOOKUP(G161,通所介護費!$A$48:$B$52,2,0),0)</f>
        <v>0</v>
      </c>
      <c r="J161" s="37">
        <f t="shared" si="22"/>
        <v>0</v>
      </c>
    </row>
    <row r="162" spans="1:10" ht="18" customHeight="1" x14ac:dyDescent="0.4">
      <c r="A162" s="156"/>
      <c r="B162" s="45"/>
      <c r="C162" s="45"/>
      <c r="D162" s="45"/>
      <c r="E162" s="45"/>
      <c r="F162" s="45"/>
      <c r="G162" s="45"/>
      <c r="H162" s="46"/>
      <c r="I162" s="37">
        <f>IF(AND(B162&lt;&gt;"",C162&lt;&gt;"",D162&lt;&gt;"",E162&lt;&gt;"",F162&lt;&gt;"",G162&lt;&gt;"",H162&lt;&gt;""),VLOOKUP(G162,通所介護費!$A$48:$B$52,2,0),0)</f>
        <v>0</v>
      </c>
      <c r="J162" s="37">
        <f t="shared" ref="J162:J176" si="23">(I162*H162)*0.1*10</f>
        <v>0</v>
      </c>
    </row>
    <row r="163" spans="1:10" ht="18" customHeight="1" x14ac:dyDescent="0.4">
      <c r="A163" s="156"/>
      <c r="B163" s="45"/>
      <c r="C163" s="45"/>
      <c r="D163" s="45"/>
      <c r="E163" s="45"/>
      <c r="F163" s="45"/>
      <c r="G163" s="45"/>
      <c r="H163" s="46"/>
      <c r="I163" s="37">
        <f>IF(AND(B163&lt;&gt;"",C163&lt;&gt;"",D163&lt;&gt;"",E163&lt;&gt;"",F163&lt;&gt;"",G163&lt;&gt;"",H163&lt;&gt;""),VLOOKUP(G163,通所介護費!$A$48:$B$52,2,0),0)</f>
        <v>0</v>
      </c>
      <c r="J163" s="37">
        <f t="shared" si="23"/>
        <v>0</v>
      </c>
    </row>
    <row r="164" spans="1:10" ht="18" customHeight="1" x14ac:dyDescent="0.4">
      <c r="A164" s="156"/>
      <c r="B164" s="45"/>
      <c r="C164" s="45"/>
      <c r="D164" s="45"/>
      <c r="E164" s="45"/>
      <c r="F164" s="45"/>
      <c r="G164" s="45"/>
      <c r="H164" s="46"/>
      <c r="I164" s="37">
        <f>IF(AND(B164&lt;&gt;"",C164&lt;&gt;"",D164&lt;&gt;"",E164&lt;&gt;"",F164&lt;&gt;"",G164&lt;&gt;"",H164&lt;&gt;""),VLOOKUP(G164,通所介護費!$A$48:$B$52,2,0),0)</f>
        <v>0</v>
      </c>
      <c r="J164" s="37">
        <f t="shared" si="23"/>
        <v>0</v>
      </c>
    </row>
    <row r="165" spans="1:10" ht="18" customHeight="1" x14ac:dyDescent="0.4">
      <c r="A165" s="156"/>
      <c r="B165" s="45"/>
      <c r="C165" s="45"/>
      <c r="D165" s="45"/>
      <c r="E165" s="45"/>
      <c r="F165" s="45"/>
      <c r="G165" s="45"/>
      <c r="H165" s="46"/>
      <c r="I165" s="37">
        <f>IF(AND(B165&lt;&gt;"",C165&lt;&gt;"",D165&lt;&gt;"",E165&lt;&gt;"",F165&lt;&gt;"",G165&lt;&gt;"",H165&lt;&gt;""),VLOOKUP(G165,通所介護費!$A$48:$B$52,2,0),0)</f>
        <v>0</v>
      </c>
      <c r="J165" s="37">
        <f t="shared" si="23"/>
        <v>0</v>
      </c>
    </row>
    <row r="166" spans="1:10" ht="18" customHeight="1" x14ac:dyDescent="0.4">
      <c r="A166" s="156"/>
      <c r="B166" s="45"/>
      <c r="C166" s="45"/>
      <c r="D166" s="45"/>
      <c r="E166" s="45"/>
      <c r="F166" s="45"/>
      <c r="G166" s="45"/>
      <c r="H166" s="46"/>
      <c r="I166" s="37">
        <f>IF(AND(B166&lt;&gt;"",C166&lt;&gt;"",D166&lt;&gt;"",E166&lt;&gt;"",F166&lt;&gt;"",G166&lt;&gt;"",H166&lt;&gt;""),VLOOKUP(G166,通所介護費!$A$48:$B$52,2,0),0)</f>
        <v>0</v>
      </c>
      <c r="J166" s="37">
        <f t="shared" si="23"/>
        <v>0</v>
      </c>
    </row>
    <row r="167" spans="1:10" ht="18" customHeight="1" x14ac:dyDescent="0.4">
      <c r="A167" s="156"/>
      <c r="B167" s="45"/>
      <c r="C167" s="45"/>
      <c r="D167" s="45"/>
      <c r="E167" s="45"/>
      <c r="F167" s="45"/>
      <c r="G167" s="45"/>
      <c r="H167" s="46"/>
      <c r="I167" s="37">
        <f>IF(AND(B167&lt;&gt;"",C167&lt;&gt;"",D167&lt;&gt;"",E167&lt;&gt;"",F167&lt;&gt;"",G167&lt;&gt;"",H167&lt;&gt;""),VLOOKUP(G167,通所介護費!$A$48:$B$52,2,0),0)</f>
        <v>0</v>
      </c>
      <c r="J167" s="37">
        <f t="shared" si="23"/>
        <v>0</v>
      </c>
    </row>
    <row r="168" spans="1:10" ht="18" customHeight="1" x14ac:dyDescent="0.4">
      <c r="A168" s="156"/>
      <c r="B168" s="45"/>
      <c r="C168" s="45"/>
      <c r="D168" s="45"/>
      <c r="E168" s="45"/>
      <c r="F168" s="45"/>
      <c r="G168" s="45"/>
      <c r="H168" s="46"/>
      <c r="I168" s="37">
        <f>IF(AND(B168&lt;&gt;"",C168&lt;&gt;"",D168&lt;&gt;"",E168&lt;&gt;"",F168&lt;&gt;"",G168&lt;&gt;"",H168&lt;&gt;""),VLOOKUP(G168,通所介護費!$A$48:$B$52,2,0),0)</f>
        <v>0</v>
      </c>
      <c r="J168" s="37">
        <f t="shared" si="23"/>
        <v>0</v>
      </c>
    </row>
    <row r="169" spans="1:10" ht="18" customHeight="1" x14ac:dyDescent="0.4">
      <c r="A169" s="156"/>
      <c r="B169" s="45"/>
      <c r="C169" s="45"/>
      <c r="D169" s="45"/>
      <c r="E169" s="45"/>
      <c r="F169" s="45"/>
      <c r="G169" s="45"/>
      <c r="H169" s="46"/>
      <c r="I169" s="37">
        <f>IF(AND(B169&lt;&gt;"",C169&lt;&gt;"",D169&lt;&gt;"",E169&lt;&gt;"",F169&lt;&gt;"",G169&lt;&gt;"",H169&lt;&gt;""),VLOOKUP(G169,通所介護費!$A$48:$B$52,2,0),0)</f>
        <v>0</v>
      </c>
      <c r="J169" s="37">
        <f t="shared" si="23"/>
        <v>0</v>
      </c>
    </row>
    <row r="170" spans="1:10" ht="18" customHeight="1" x14ac:dyDescent="0.4">
      <c r="A170" s="156"/>
      <c r="B170" s="45"/>
      <c r="C170" s="45"/>
      <c r="D170" s="45"/>
      <c r="E170" s="45"/>
      <c r="F170" s="45"/>
      <c r="G170" s="45"/>
      <c r="H170" s="46"/>
      <c r="I170" s="37">
        <f>IF(AND(B170&lt;&gt;"",C170&lt;&gt;"",D170&lt;&gt;"",E170&lt;&gt;"",F170&lt;&gt;"",G170&lt;&gt;"",H170&lt;&gt;""),VLOOKUP(G170,通所介護費!$A$48:$B$52,2,0),0)</f>
        <v>0</v>
      </c>
      <c r="J170" s="37">
        <f t="shared" si="23"/>
        <v>0</v>
      </c>
    </row>
    <row r="171" spans="1:10" ht="18" customHeight="1" x14ac:dyDescent="0.4">
      <c r="A171" s="156"/>
      <c r="B171" s="45"/>
      <c r="C171" s="45"/>
      <c r="D171" s="45"/>
      <c r="E171" s="45"/>
      <c r="F171" s="45"/>
      <c r="G171" s="45"/>
      <c r="H171" s="46"/>
      <c r="I171" s="37">
        <f>IF(AND(B171&lt;&gt;"",C171&lt;&gt;"",D171&lt;&gt;"",E171&lt;&gt;"",F171&lt;&gt;"",G171&lt;&gt;"",H171&lt;&gt;""),VLOOKUP(G171,通所介護費!$A$48:$B$52,2,0),0)</f>
        <v>0</v>
      </c>
      <c r="J171" s="37">
        <f t="shared" si="23"/>
        <v>0</v>
      </c>
    </row>
    <row r="172" spans="1:10" ht="18" customHeight="1" x14ac:dyDescent="0.4">
      <c r="A172" s="156"/>
      <c r="B172" s="45"/>
      <c r="C172" s="45"/>
      <c r="D172" s="45"/>
      <c r="E172" s="45"/>
      <c r="F172" s="45"/>
      <c r="G172" s="45"/>
      <c r="H172" s="46"/>
      <c r="I172" s="37">
        <f>IF(AND(B172&lt;&gt;"",C172&lt;&gt;"",D172&lt;&gt;"",E172&lt;&gt;"",F172&lt;&gt;"",G172&lt;&gt;"",H172&lt;&gt;""),VLOOKUP(G172,通所介護費!$A$48:$B$52,2,0),0)</f>
        <v>0</v>
      </c>
      <c r="J172" s="37">
        <f t="shared" si="23"/>
        <v>0</v>
      </c>
    </row>
    <row r="173" spans="1:10" ht="18" customHeight="1" x14ac:dyDescent="0.4">
      <c r="A173" s="156"/>
      <c r="B173" s="45"/>
      <c r="C173" s="45"/>
      <c r="D173" s="45"/>
      <c r="E173" s="45"/>
      <c r="F173" s="45"/>
      <c r="G173" s="45"/>
      <c r="H173" s="46"/>
      <c r="I173" s="37">
        <f>IF(AND(B173&lt;&gt;"",C173&lt;&gt;"",D173&lt;&gt;"",E173&lt;&gt;"",F173&lt;&gt;"",G173&lt;&gt;"",H173&lt;&gt;""),VLOOKUP(G173,通所介護費!$A$48:$B$52,2,0),0)</f>
        <v>0</v>
      </c>
      <c r="J173" s="37">
        <f t="shared" si="23"/>
        <v>0</v>
      </c>
    </row>
    <row r="174" spans="1:10" ht="18" customHeight="1" x14ac:dyDescent="0.4">
      <c r="A174" s="156"/>
      <c r="B174" s="45"/>
      <c r="C174" s="45"/>
      <c r="D174" s="45"/>
      <c r="E174" s="45"/>
      <c r="F174" s="45"/>
      <c r="G174" s="45"/>
      <c r="H174" s="46"/>
      <c r="I174" s="37">
        <f>IF(AND(B174&lt;&gt;"",C174&lt;&gt;"",D174&lt;&gt;"",E174&lt;&gt;"",F174&lt;&gt;"",G174&lt;&gt;"",H174&lt;&gt;""),VLOOKUP(G174,通所介護費!$A$48:$B$52,2,0),0)</f>
        <v>0</v>
      </c>
      <c r="J174" s="37">
        <f t="shared" si="23"/>
        <v>0</v>
      </c>
    </row>
    <row r="175" spans="1:10" ht="18" customHeight="1" x14ac:dyDescent="0.4">
      <c r="A175" s="156"/>
      <c r="B175" s="45"/>
      <c r="C175" s="45"/>
      <c r="D175" s="45"/>
      <c r="E175" s="45"/>
      <c r="F175" s="45"/>
      <c r="G175" s="45"/>
      <c r="H175" s="46"/>
      <c r="I175" s="37">
        <f>IF(AND(B175&lt;&gt;"",C175&lt;&gt;"",D175&lt;&gt;"",E175&lt;&gt;"",F175&lt;&gt;"",G175&lt;&gt;"",H175&lt;&gt;""),VLOOKUP(G175,通所介護費!$A$48:$B$52,2,0),0)</f>
        <v>0</v>
      </c>
      <c r="J175" s="37">
        <f t="shared" si="23"/>
        <v>0</v>
      </c>
    </row>
    <row r="176" spans="1:10" ht="18" customHeight="1" x14ac:dyDescent="0.4">
      <c r="A176" s="157"/>
      <c r="B176" s="45"/>
      <c r="C176" s="45"/>
      <c r="D176" s="45"/>
      <c r="E176" s="45"/>
      <c r="F176" s="45"/>
      <c r="G176" s="45"/>
      <c r="H176" s="46"/>
      <c r="I176" s="37">
        <f>IF(AND(B176&lt;&gt;"",C176&lt;&gt;"",D176&lt;&gt;"",E176&lt;&gt;"",F176&lt;&gt;"",G176&lt;&gt;"",H176&lt;&gt;""),VLOOKUP(G176,通所介護費!$A$48:$B$52,2,0),0)</f>
        <v>0</v>
      </c>
      <c r="J176" s="37">
        <f t="shared" si="23"/>
        <v>0</v>
      </c>
    </row>
    <row r="177" spans="1:10" ht="22.15" customHeight="1" x14ac:dyDescent="0.4">
      <c r="A177" s="101" t="s">
        <v>40</v>
      </c>
      <c r="B177" s="102"/>
      <c r="C177" s="102"/>
      <c r="D177" s="102"/>
      <c r="E177" s="102"/>
      <c r="F177" s="102"/>
      <c r="G177" s="103"/>
      <c r="H177" s="39">
        <f>SUMIF(H157:H176,"&lt;&gt;#N/A")</f>
        <v>0</v>
      </c>
      <c r="I177" s="39">
        <f>SUMIF(I157:I176,"&lt;&gt;#N/A")</f>
        <v>0</v>
      </c>
      <c r="J177" s="39">
        <f>SUMIF(J157:J176,"&lt;&gt;#N/A")</f>
        <v>0</v>
      </c>
    </row>
    <row r="178" spans="1:10" ht="15" customHeight="1" x14ac:dyDescent="0.4">
      <c r="A178" s="24"/>
      <c r="B178" s="24"/>
      <c r="C178" s="24"/>
      <c r="D178" s="24"/>
      <c r="E178" s="24"/>
      <c r="F178" s="24"/>
      <c r="G178" s="44"/>
      <c r="H178" s="44"/>
      <c r="I178" s="44"/>
    </row>
    <row r="179" spans="1:10" ht="22.15" customHeight="1" x14ac:dyDescent="0.4">
      <c r="A179" s="51" t="s">
        <v>89</v>
      </c>
      <c r="B179" s="24"/>
      <c r="C179" s="24"/>
      <c r="D179" s="24"/>
      <c r="E179" s="24"/>
      <c r="F179" s="24"/>
      <c r="G179" s="44"/>
      <c r="H179" s="44"/>
      <c r="I179" s="44"/>
    </row>
    <row r="180" spans="1:10" ht="42.95" customHeight="1" x14ac:dyDescent="0.4">
      <c r="A180" s="158" t="s">
        <v>144</v>
      </c>
      <c r="B180" s="35" t="s">
        <v>49</v>
      </c>
      <c r="C180" s="35" t="s">
        <v>119</v>
      </c>
      <c r="D180" s="35" t="s">
        <v>34</v>
      </c>
      <c r="E180" s="36" t="s">
        <v>173</v>
      </c>
      <c r="F180" s="36" t="s">
        <v>174</v>
      </c>
      <c r="G180" s="35" t="s">
        <v>35</v>
      </c>
      <c r="H180" s="36" t="s">
        <v>134</v>
      </c>
      <c r="I180" s="36" t="s">
        <v>37</v>
      </c>
      <c r="J180" s="36" t="s">
        <v>120</v>
      </c>
    </row>
    <row r="181" spans="1:10" ht="18" customHeight="1" x14ac:dyDescent="0.4">
      <c r="A181" s="159"/>
      <c r="B181" s="45"/>
      <c r="C181" s="45"/>
      <c r="D181" s="45"/>
      <c r="E181" s="45"/>
      <c r="F181" s="45"/>
      <c r="G181" s="45"/>
      <c r="H181" s="46"/>
      <c r="I181" s="37">
        <f>IF(AND(B181&lt;&gt;"",C181&lt;&gt;"",D181&lt;&gt;"",E181&lt;&gt;"",F181&lt;&gt;"",G181&lt;&gt;"",H181&lt;&gt;""),VLOOKUP(G181,通所介護費!$A$48:$B$52,2,0),0)</f>
        <v>0</v>
      </c>
      <c r="J181" s="37">
        <f>((I181*H181)*0.1*10)/2</f>
        <v>0</v>
      </c>
    </row>
    <row r="182" spans="1:10" ht="18" customHeight="1" x14ac:dyDescent="0.4">
      <c r="A182" s="159"/>
      <c r="B182" s="45"/>
      <c r="C182" s="45"/>
      <c r="D182" s="45"/>
      <c r="E182" s="45"/>
      <c r="F182" s="45"/>
      <c r="G182" s="45"/>
      <c r="H182" s="46"/>
      <c r="I182" s="37">
        <f>IF(AND(B182&lt;&gt;"",C182&lt;&gt;"",D182&lt;&gt;"",E182&lt;&gt;"",F182&lt;&gt;"",G182&lt;&gt;"",H182&lt;&gt;""),VLOOKUP(G182,通所介護費!$A$48:$B$52,2,0),0)</f>
        <v>0</v>
      </c>
      <c r="J182" s="37">
        <f>((I182*H182)*0.1*10)/2</f>
        <v>0</v>
      </c>
    </row>
    <row r="183" spans="1:10" ht="18" customHeight="1" x14ac:dyDescent="0.4">
      <c r="A183" s="159"/>
      <c r="B183" s="45"/>
      <c r="C183" s="45"/>
      <c r="D183" s="45"/>
      <c r="E183" s="45"/>
      <c r="F183" s="45"/>
      <c r="G183" s="45"/>
      <c r="H183" s="46"/>
      <c r="I183" s="37">
        <f>IF(AND(B183&lt;&gt;"",C183&lt;&gt;"",D183&lt;&gt;"",E183&lt;&gt;"",F183&lt;&gt;"",G183&lt;&gt;"",H183&lt;&gt;""),VLOOKUP(G183,通所介護費!$A$48:$B$52,2,0),0)</f>
        <v>0</v>
      </c>
      <c r="J183" s="37">
        <f>((I183*H183)*0.1*10)/2</f>
        <v>0</v>
      </c>
    </row>
    <row r="184" spans="1:10" ht="18" customHeight="1" x14ac:dyDescent="0.4">
      <c r="A184" s="159"/>
      <c r="B184" s="45"/>
      <c r="C184" s="45"/>
      <c r="D184" s="45"/>
      <c r="E184" s="45"/>
      <c r="F184" s="45"/>
      <c r="G184" s="45"/>
      <c r="H184" s="46"/>
      <c r="I184" s="37">
        <f>IF(AND(B184&lt;&gt;"",C184&lt;&gt;"",D184&lt;&gt;"",E184&lt;&gt;"",F184&lt;&gt;"",G184&lt;&gt;"",H184&lt;&gt;""),VLOOKUP(G184,通所介護費!$A$48:$B$52,2,0),0)</f>
        <v>0</v>
      </c>
      <c r="J184" s="37">
        <f>((I184*H184)*0.1*10)/2</f>
        <v>0</v>
      </c>
    </row>
    <row r="185" spans="1:10" ht="18" customHeight="1" x14ac:dyDescent="0.4">
      <c r="A185" s="160"/>
      <c r="B185" s="45"/>
      <c r="C185" s="45"/>
      <c r="D185" s="45"/>
      <c r="E185" s="45"/>
      <c r="F185" s="45"/>
      <c r="G185" s="45"/>
      <c r="H185" s="46"/>
      <c r="I185" s="37">
        <f>IF(AND(B185&lt;&gt;"",C185&lt;&gt;"",D185&lt;&gt;"",E185&lt;&gt;"",F185&lt;&gt;"",G185&lt;&gt;"",H185&lt;&gt;""),VLOOKUP(G185,通所介護費!$A$48:$B$52,2,0),0)</f>
        <v>0</v>
      </c>
      <c r="J185" s="37">
        <f>((I185*H185)*0.1*10)/2</f>
        <v>0</v>
      </c>
    </row>
    <row r="186" spans="1:10" ht="22.15" customHeight="1" x14ac:dyDescent="0.4">
      <c r="A186" s="101" t="s">
        <v>40</v>
      </c>
      <c r="B186" s="102"/>
      <c r="C186" s="102"/>
      <c r="D186" s="102"/>
      <c r="E186" s="102"/>
      <c r="F186" s="102"/>
      <c r="G186" s="103"/>
      <c r="H186" s="39">
        <f>SUMIF(H181:H185,"&lt;&gt;#N/A")</f>
        <v>0</v>
      </c>
      <c r="I186" s="39">
        <f>SUMIF(I181:I185,"&lt;&gt;#N/A")</f>
        <v>0</v>
      </c>
      <c r="J186" s="39">
        <f>SUMIF(J181:J185,"&lt;&gt;#N/A")</f>
        <v>0</v>
      </c>
    </row>
    <row r="187" spans="1:10" ht="22.15" customHeight="1" x14ac:dyDescent="0.4"/>
    <row r="188" spans="1:10" ht="22.15" customHeight="1" x14ac:dyDescent="0.4">
      <c r="A188" s="34" t="s">
        <v>175</v>
      </c>
    </row>
    <row r="189" spans="1:10" ht="22.15" customHeight="1" x14ac:dyDescent="0.4">
      <c r="A189" s="50" t="s">
        <v>90</v>
      </c>
    </row>
    <row r="190" spans="1:10" ht="42.95" customHeight="1" x14ac:dyDescent="0.4">
      <c r="A190" s="155" t="s">
        <v>176</v>
      </c>
      <c r="B190" s="35" t="s">
        <v>49</v>
      </c>
      <c r="C190" s="35" t="s">
        <v>119</v>
      </c>
      <c r="D190" s="35" t="s">
        <v>34</v>
      </c>
      <c r="E190" s="36" t="s">
        <v>173</v>
      </c>
      <c r="F190" s="36" t="s">
        <v>174</v>
      </c>
      <c r="G190" s="35" t="s">
        <v>35</v>
      </c>
      <c r="H190" s="36" t="s">
        <v>51</v>
      </c>
      <c r="I190" s="36" t="s">
        <v>37</v>
      </c>
      <c r="J190" s="36" t="s">
        <v>120</v>
      </c>
    </row>
    <row r="191" spans="1:10" ht="18" customHeight="1" x14ac:dyDescent="0.4">
      <c r="A191" s="156"/>
      <c r="B191" s="45"/>
      <c r="C191" s="45"/>
      <c r="D191" s="45"/>
      <c r="E191" s="45"/>
      <c r="F191" s="45"/>
      <c r="G191" s="45"/>
      <c r="H191" s="46"/>
      <c r="I191" s="37">
        <f>IF(AND(B191&lt;&gt;"",C191&lt;&gt;"",D191&lt;&gt;"",E191&lt;&gt;"",F191&lt;&gt;"",G191&lt;&gt;"",H191&lt;&gt;""),VLOOKUP(G191,通所介護費!$A$55:$B$59,2,0),0)</f>
        <v>0</v>
      </c>
      <c r="J191" s="37">
        <f t="shared" ref="J191:J195" si="24">(I191*H191)*0.1*10</f>
        <v>0</v>
      </c>
    </row>
    <row r="192" spans="1:10" ht="18" customHeight="1" x14ac:dyDescent="0.4">
      <c r="A192" s="156"/>
      <c r="B192" s="45"/>
      <c r="C192" s="45"/>
      <c r="D192" s="45"/>
      <c r="E192" s="45"/>
      <c r="F192" s="45"/>
      <c r="G192" s="45"/>
      <c r="H192" s="46"/>
      <c r="I192" s="37">
        <f>IF(AND(B192&lt;&gt;"",C192&lt;&gt;"",D192&lt;&gt;"",E192&lt;&gt;"",F192&lt;&gt;"",G192&lt;&gt;"",H192&lt;&gt;""),VLOOKUP(G192,通所介護費!$A$55:$B$59,2,0),0)</f>
        <v>0</v>
      </c>
      <c r="J192" s="37">
        <f t="shared" si="24"/>
        <v>0</v>
      </c>
    </row>
    <row r="193" spans="1:10" ht="18" customHeight="1" x14ac:dyDescent="0.4">
      <c r="A193" s="156"/>
      <c r="B193" s="45"/>
      <c r="C193" s="45"/>
      <c r="D193" s="45"/>
      <c r="E193" s="45"/>
      <c r="F193" s="45"/>
      <c r="G193" s="45"/>
      <c r="H193" s="46"/>
      <c r="I193" s="37">
        <f>IF(AND(B193&lt;&gt;"",C193&lt;&gt;"",D193&lt;&gt;"",E193&lt;&gt;"",F193&lt;&gt;"",G193&lt;&gt;"",H193&lt;&gt;""),VLOOKUP(G193,通所介護費!$A$55:$B$59,2,0),0)</f>
        <v>0</v>
      </c>
      <c r="J193" s="37">
        <f t="shared" si="24"/>
        <v>0</v>
      </c>
    </row>
    <row r="194" spans="1:10" ht="18" customHeight="1" x14ac:dyDescent="0.4">
      <c r="A194" s="156"/>
      <c r="B194" s="45"/>
      <c r="C194" s="45"/>
      <c r="D194" s="45"/>
      <c r="E194" s="45"/>
      <c r="F194" s="45"/>
      <c r="G194" s="45"/>
      <c r="H194" s="46"/>
      <c r="I194" s="37">
        <f>IF(AND(B194&lt;&gt;"",C194&lt;&gt;"",D194&lt;&gt;"",E194&lt;&gt;"",F194&lt;&gt;"",G194&lt;&gt;"",H194&lt;&gt;""),VLOOKUP(G194,通所介護費!$A$55:$B$59,2,0),0)</f>
        <v>0</v>
      </c>
      <c r="J194" s="37">
        <f t="shared" si="24"/>
        <v>0</v>
      </c>
    </row>
    <row r="195" spans="1:10" ht="18" customHeight="1" x14ac:dyDescent="0.4">
      <c r="A195" s="156"/>
      <c r="B195" s="45"/>
      <c r="C195" s="45"/>
      <c r="D195" s="45"/>
      <c r="E195" s="45"/>
      <c r="F195" s="45"/>
      <c r="G195" s="45"/>
      <c r="H195" s="46"/>
      <c r="I195" s="37">
        <f>IF(AND(B195&lt;&gt;"",C195&lt;&gt;"",D195&lt;&gt;"",E195&lt;&gt;"",F195&lt;&gt;"",G195&lt;&gt;"",H195&lt;&gt;""),VLOOKUP(G195,通所介護費!$A$55:$B$59,2,0),0)</f>
        <v>0</v>
      </c>
      <c r="J195" s="37">
        <f t="shared" si="24"/>
        <v>0</v>
      </c>
    </row>
    <row r="196" spans="1:10" ht="18" customHeight="1" x14ac:dyDescent="0.4">
      <c r="A196" s="156"/>
      <c r="B196" s="45"/>
      <c r="C196" s="45"/>
      <c r="D196" s="45"/>
      <c r="E196" s="45"/>
      <c r="F196" s="45"/>
      <c r="G196" s="45"/>
      <c r="H196" s="46"/>
      <c r="I196" s="37">
        <f>IF(AND(B196&lt;&gt;"",C196&lt;&gt;"",D196&lt;&gt;"",E196&lt;&gt;"",F196&lt;&gt;"",G196&lt;&gt;"",H196&lt;&gt;""),VLOOKUP(G196,通所介護費!$A$55:$B$59,2,0),0)</f>
        <v>0</v>
      </c>
      <c r="J196" s="37">
        <f t="shared" ref="J196:J210" si="25">(I196*H196)*0.1*10</f>
        <v>0</v>
      </c>
    </row>
    <row r="197" spans="1:10" ht="18" customHeight="1" x14ac:dyDescent="0.4">
      <c r="A197" s="156"/>
      <c r="B197" s="45"/>
      <c r="C197" s="45"/>
      <c r="D197" s="45"/>
      <c r="E197" s="45"/>
      <c r="F197" s="45"/>
      <c r="G197" s="45"/>
      <c r="H197" s="46"/>
      <c r="I197" s="37">
        <f>IF(AND(B197&lt;&gt;"",C197&lt;&gt;"",D197&lt;&gt;"",E197&lt;&gt;"",F197&lt;&gt;"",G197&lt;&gt;"",H197&lt;&gt;""),VLOOKUP(G197,通所介護費!$A$55:$B$59,2,0),0)</f>
        <v>0</v>
      </c>
      <c r="J197" s="37">
        <f t="shared" si="25"/>
        <v>0</v>
      </c>
    </row>
    <row r="198" spans="1:10" ht="18" customHeight="1" x14ac:dyDescent="0.4">
      <c r="A198" s="156"/>
      <c r="B198" s="45"/>
      <c r="C198" s="45"/>
      <c r="D198" s="45"/>
      <c r="E198" s="45"/>
      <c r="F198" s="45"/>
      <c r="G198" s="45"/>
      <c r="H198" s="46"/>
      <c r="I198" s="37">
        <f>IF(AND(B198&lt;&gt;"",C198&lt;&gt;"",D198&lt;&gt;"",E198&lt;&gt;"",F198&lt;&gt;"",G198&lt;&gt;"",H198&lt;&gt;""),VLOOKUP(G198,通所介護費!$A$55:$B$59,2,0),0)</f>
        <v>0</v>
      </c>
      <c r="J198" s="37">
        <f t="shared" si="25"/>
        <v>0</v>
      </c>
    </row>
    <row r="199" spans="1:10" ht="18" customHeight="1" x14ac:dyDescent="0.4">
      <c r="A199" s="156"/>
      <c r="B199" s="45"/>
      <c r="C199" s="45"/>
      <c r="D199" s="45"/>
      <c r="E199" s="45"/>
      <c r="F199" s="45"/>
      <c r="G199" s="45"/>
      <c r="H199" s="46"/>
      <c r="I199" s="37">
        <f>IF(AND(B199&lt;&gt;"",C199&lt;&gt;"",D199&lt;&gt;"",E199&lt;&gt;"",F199&lt;&gt;"",G199&lt;&gt;"",H199&lt;&gt;""),VLOOKUP(G199,通所介護費!$A$55:$B$59,2,0),0)</f>
        <v>0</v>
      </c>
      <c r="J199" s="37">
        <f t="shared" si="25"/>
        <v>0</v>
      </c>
    </row>
    <row r="200" spans="1:10" ht="18" customHeight="1" x14ac:dyDescent="0.4">
      <c r="A200" s="156"/>
      <c r="B200" s="45"/>
      <c r="C200" s="45"/>
      <c r="D200" s="45"/>
      <c r="E200" s="45"/>
      <c r="F200" s="45"/>
      <c r="G200" s="45"/>
      <c r="H200" s="46"/>
      <c r="I200" s="37">
        <f>IF(AND(B200&lt;&gt;"",C200&lt;&gt;"",D200&lt;&gt;"",E200&lt;&gt;"",F200&lt;&gt;"",G200&lt;&gt;"",H200&lt;&gt;""),VLOOKUP(G200,通所介護費!$A$55:$B$59,2,0),0)</f>
        <v>0</v>
      </c>
      <c r="J200" s="37">
        <f t="shared" si="25"/>
        <v>0</v>
      </c>
    </row>
    <row r="201" spans="1:10" ht="18" customHeight="1" x14ac:dyDescent="0.4">
      <c r="A201" s="156"/>
      <c r="B201" s="45"/>
      <c r="C201" s="45"/>
      <c r="D201" s="45"/>
      <c r="E201" s="45"/>
      <c r="F201" s="45"/>
      <c r="G201" s="45"/>
      <c r="H201" s="46"/>
      <c r="I201" s="37">
        <f>IF(AND(B201&lt;&gt;"",C201&lt;&gt;"",D201&lt;&gt;"",E201&lt;&gt;"",F201&lt;&gt;"",G201&lt;&gt;"",H201&lt;&gt;""),VLOOKUP(G201,通所介護費!$A$55:$B$59,2,0),0)</f>
        <v>0</v>
      </c>
      <c r="J201" s="37">
        <f t="shared" si="25"/>
        <v>0</v>
      </c>
    </row>
    <row r="202" spans="1:10" ht="18" customHeight="1" x14ac:dyDescent="0.4">
      <c r="A202" s="156"/>
      <c r="B202" s="45"/>
      <c r="C202" s="45"/>
      <c r="D202" s="45"/>
      <c r="E202" s="45"/>
      <c r="F202" s="45"/>
      <c r="G202" s="45"/>
      <c r="H202" s="46"/>
      <c r="I202" s="37">
        <f>IF(AND(B202&lt;&gt;"",C202&lt;&gt;"",D202&lt;&gt;"",E202&lt;&gt;"",F202&lt;&gt;"",G202&lt;&gt;"",H202&lt;&gt;""),VLOOKUP(G202,通所介護費!$A$55:$B$59,2,0),0)</f>
        <v>0</v>
      </c>
      <c r="J202" s="37">
        <f t="shared" si="25"/>
        <v>0</v>
      </c>
    </row>
    <row r="203" spans="1:10" ht="18" customHeight="1" x14ac:dyDescent="0.4">
      <c r="A203" s="156"/>
      <c r="B203" s="45"/>
      <c r="C203" s="45"/>
      <c r="D203" s="45"/>
      <c r="E203" s="45"/>
      <c r="F203" s="45"/>
      <c r="G203" s="45"/>
      <c r="H203" s="46"/>
      <c r="I203" s="37">
        <f>IF(AND(B203&lt;&gt;"",C203&lt;&gt;"",D203&lt;&gt;"",E203&lt;&gt;"",F203&lt;&gt;"",G203&lt;&gt;"",H203&lt;&gt;""),VLOOKUP(G203,通所介護費!$A$55:$B$59,2,0),0)</f>
        <v>0</v>
      </c>
      <c r="J203" s="37">
        <f t="shared" si="25"/>
        <v>0</v>
      </c>
    </row>
    <row r="204" spans="1:10" ht="18" customHeight="1" x14ac:dyDescent="0.4">
      <c r="A204" s="156"/>
      <c r="B204" s="45"/>
      <c r="C204" s="45"/>
      <c r="D204" s="45"/>
      <c r="E204" s="45"/>
      <c r="F204" s="45"/>
      <c r="G204" s="45"/>
      <c r="H204" s="46"/>
      <c r="I204" s="37">
        <f>IF(AND(B204&lt;&gt;"",C204&lt;&gt;"",D204&lt;&gt;"",E204&lt;&gt;"",F204&lt;&gt;"",G204&lt;&gt;"",H204&lt;&gt;""),VLOOKUP(G204,通所介護費!$A$55:$B$59,2,0),0)</f>
        <v>0</v>
      </c>
      <c r="J204" s="37">
        <f t="shared" si="25"/>
        <v>0</v>
      </c>
    </row>
    <row r="205" spans="1:10" ht="18" customHeight="1" x14ac:dyDescent="0.4">
      <c r="A205" s="156"/>
      <c r="B205" s="45"/>
      <c r="C205" s="45"/>
      <c r="D205" s="45"/>
      <c r="E205" s="45"/>
      <c r="F205" s="45"/>
      <c r="G205" s="45"/>
      <c r="H205" s="46"/>
      <c r="I205" s="37">
        <f>IF(AND(B205&lt;&gt;"",C205&lt;&gt;"",D205&lt;&gt;"",E205&lt;&gt;"",F205&lt;&gt;"",G205&lt;&gt;"",H205&lt;&gt;""),VLOOKUP(G205,通所介護費!$A$55:$B$59,2,0),0)</f>
        <v>0</v>
      </c>
      <c r="J205" s="37">
        <f t="shared" si="25"/>
        <v>0</v>
      </c>
    </row>
    <row r="206" spans="1:10" ht="18" customHeight="1" x14ac:dyDescent="0.4">
      <c r="A206" s="156"/>
      <c r="B206" s="45"/>
      <c r="C206" s="45"/>
      <c r="D206" s="45"/>
      <c r="E206" s="45"/>
      <c r="F206" s="45"/>
      <c r="G206" s="45"/>
      <c r="H206" s="46"/>
      <c r="I206" s="37">
        <f>IF(AND(B206&lt;&gt;"",C206&lt;&gt;"",D206&lt;&gt;"",E206&lt;&gt;"",F206&lt;&gt;"",G206&lt;&gt;"",H206&lt;&gt;""),VLOOKUP(G206,通所介護費!$A$55:$B$59,2,0),0)</f>
        <v>0</v>
      </c>
      <c r="J206" s="37">
        <f t="shared" si="25"/>
        <v>0</v>
      </c>
    </row>
    <row r="207" spans="1:10" ht="18" customHeight="1" x14ac:dyDescent="0.4">
      <c r="A207" s="156"/>
      <c r="B207" s="45"/>
      <c r="C207" s="45"/>
      <c r="D207" s="45"/>
      <c r="E207" s="45"/>
      <c r="F207" s="45"/>
      <c r="G207" s="45"/>
      <c r="H207" s="46"/>
      <c r="I207" s="37">
        <f>IF(AND(B207&lt;&gt;"",C207&lt;&gt;"",D207&lt;&gt;"",E207&lt;&gt;"",F207&lt;&gt;"",G207&lt;&gt;"",H207&lt;&gt;""),VLOOKUP(G207,通所介護費!$A$55:$B$59,2,0),0)</f>
        <v>0</v>
      </c>
      <c r="J207" s="37">
        <f t="shared" si="25"/>
        <v>0</v>
      </c>
    </row>
    <row r="208" spans="1:10" ht="18" customHeight="1" x14ac:dyDescent="0.4">
      <c r="A208" s="156"/>
      <c r="B208" s="45"/>
      <c r="C208" s="45"/>
      <c r="D208" s="45"/>
      <c r="E208" s="45"/>
      <c r="F208" s="45"/>
      <c r="G208" s="45"/>
      <c r="H208" s="46"/>
      <c r="I208" s="37">
        <f>IF(AND(B208&lt;&gt;"",C208&lt;&gt;"",D208&lt;&gt;"",E208&lt;&gt;"",F208&lt;&gt;"",G208&lt;&gt;"",H208&lt;&gt;""),VLOOKUP(G208,通所介護費!$A$55:$B$59,2,0),0)</f>
        <v>0</v>
      </c>
      <c r="J208" s="37">
        <f t="shared" si="25"/>
        <v>0</v>
      </c>
    </row>
    <row r="209" spans="1:10" ht="18" customHeight="1" x14ac:dyDescent="0.4">
      <c r="A209" s="156"/>
      <c r="B209" s="45"/>
      <c r="C209" s="45"/>
      <c r="D209" s="45"/>
      <c r="E209" s="45"/>
      <c r="F209" s="45"/>
      <c r="G209" s="45"/>
      <c r="H209" s="46"/>
      <c r="I209" s="37">
        <f>IF(AND(B209&lt;&gt;"",C209&lt;&gt;"",D209&lt;&gt;"",E209&lt;&gt;"",F209&lt;&gt;"",G209&lt;&gt;"",H209&lt;&gt;""),VLOOKUP(G209,通所介護費!$A$55:$B$59,2,0),0)</f>
        <v>0</v>
      </c>
      <c r="J209" s="37">
        <f t="shared" si="25"/>
        <v>0</v>
      </c>
    </row>
    <row r="210" spans="1:10" ht="18" customHeight="1" x14ac:dyDescent="0.4">
      <c r="A210" s="157"/>
      <c r="B210" s="45"/>
      <c r="C210" s="45"/>
      <c r="D210" s="45"/>
      <c r="E210" s="45"/>
      <c r="F210" s="45"/>
      <c r="G210" s="45"/>
      <c r="H210" s="46"/>
      <c r="I210" s="37">
        <f>IF(AND(B210&lt;&gt;"",C210&lt;&gt;"",D210&lt;&gt;"",E210&lt;&gt;"",F210&lt;&gt;"",G210&lt;&gt;"",H210&lt;&gt;""),VLOOKUP(G210,通所介護費!$A$55:$B$59,2,0),0)</f>
        <v>0</v>
      </c>
      <c r="J210" s="37">
        <f t="shared" si="25"/>
        <v>0</v>
      </c>
    </row>
    <row r="211" spans="1:10" ht="22.15" customHeight="1" x14ac:dyDescent="0.4">
      <c r="A211" s="101" t="s">
        <v>40</v>
      </c>
      <c r="B211" s="102"/>
      <c r="C211" s="102"/>
      <c r="D211" s="102"/>
      <c r="E211" s="102"/>
      <c r="F211" s="102"/>
      <c r="G211" s="103"/>
      <c r="H211" s="39">
        <f>SUMIF(H191:H210,"&lt;&gt;#N/A")</f>
        <v>0</v>
      </c>
      <c r="I211" s="39">
        <f>SUMIF(I191:I210,"&lt;&gt;#N/A")</f>
        <v>0</v>
      </c>
      <c r="J211" s="39">
        <f>SUMIF(J191:J210,"&lt;&gt;#N/A")</f>
        <v>0</v>
      </c>
    </row>
    <row r="212" spans="1:10" ht="15" customHeight="1" x14ac:dyDescent="0.4">
      <c r="A212" s="24"/>
      <c r="B212" s="24"/>
      <c r="C212" s="24"/>
      <c r="D212" s="24"/>
      <c r="E212" s="24"/>
      <c r="F212" s="24"/>
      <c r="G212" s="44"/>
      <c r="H212" s="44"/>
      <c r="I212" s="44"/>
    </row>
    <row r="213" spans="1:10" ht="22.15" customHeight="1" x14ac:dyDescent="0.4">
      <c r="A213" s="51" t="s">
        <v>89</v>
      </c>
      <c r="B213" s="24"/>
      <c r="C213" s="24"/>
      <c r="D213" s="24"/>
      <c r="E213" s="24"/>
      <c r="F213" s="24"/>
      <c r="G213" s="44"/>
      <c r="H213" s="44"/>
      <c r="I213" s="44"/>
    </row>
    <row r="214" spans="1:10" ht="42.95" customHeight="1" x14ac:dyDescent="0.4">
      <c r="A214" s="158" t="s">
        <v>176</v>
      </c>
      <c r="B214" s="35" t="s">
        <v>49</v>
      </c>
      <c r="C214" s="35" t="s">
        <v>119</v>
      </c>
      <c r="D214" s="35" t="s">
        <v>34</v>
      </c>
      <c r="E214" s="36" t="s">
        <v>173</v>
      </c>
      <c r="F214" s="36" t="s">
        <v>174</v>
      </c>
      <c r="G214" s="35" t="s">
        <v>35</v>
      </c>
      <c r="H214" s="36" t="s">
        <v>134</v>
      </c>
      <c r="I214" s="36" t="s">
        <v>37</v>
      </c>
      <c r="J214" s="36" t="s">
        <v>120</v>
      </c>
    </row>
    <row r="215" spans="1:10" ht="18" customHeight="1" x14ac:dyDescent="0.4">
      <c r="A215" s="159"/>
      <c r="B215" s="45"/>
      <c r="C215" s="45"/>
      <c r="D215" s="45"/>
      <c r="E215" s="45"/>
      <c r="F215" s="45"/>
      <c r="G215" s="45"/>
      <c r="H215" s="46"/>
      <c r="I215" s="37">
        <f>IF(AND(B215&lt;&gt;"",C215&lt;&gt;"",D215&lt;&gt;"",E215&lt;&gt;"",F215&lt;&gt;"",G215&lt;&gt;"",H215&lt;&gt;""),VLOOKUP(G215,通所介護費!$A$55:$B$59,2,0),0)</f>
        <v>0</v>
      </c>
      <c r="J215" s="37">
        <f>((I215*H215)*0.1*10)/2</f>
        <v>0</v>
      </c>
    </row>
    <row r="216" spans="1:10" ht="18" customHeight="1" x14ac:dyDescent="0.4">
      <c r="A216" s="159"/>
      <c r="B216" s="45"/>
      <c r="C216" s="45"/>
      <c r="D216" s="45"/>
      <c r="E216" s="45"/>
      <c r="F216" s="45"/>
      <c r="G216" s="45"/>
      <c r="H216" s="46"/>
      <c r="I216" s="37">
        <f>IF(AND(B216&lt;&gt;"",C216&lt;&gt;"",D216&lt;&gt;"",E216&lt;&gt;"",F216&lt;&gt;"",G216&lt;&gt;"",H216&lt;&gt;""),VLOOKUP(G216,通所介護費!$A$55:$B$59,2,0),0)</f>
        <v>0</v>
      </c>
      <c r="J216" s="37">
        <f>((I216*H216)*0.1*10)/2</f>
        <v>0</v>
      </c>
    </row>
    <row r="217" spans="1:10" ht="18" customHeight="1" x14ac:dyDescent="0.4">
      <c r="A217" s="159"/>
      <c r="B217" s="45"/>
      <c r="C217" s="45"/>
      <c r="D217" s="45"/>
      <c r="E217" s="45"/>
      <c r="F217" s="45"/>
      <c r="G217" s="45"/>
      <c r="H217" s="46"/>
      <c r="I217" s="37">
        <f>IF(AND(B217&lt;&gt;"",C217&lt;&gt;"",D217&lt;&gt;"",E217&lt;&gt;"",F217&lt;&gt;"",G217&lt;&gt;"",H217&lt;&gt;""),VLOOKUP(G217,通所介護費!$A$55:$B$59,2,0),0)</f>
        <v>0</v>
      </c>
      <c r="J217" s="37">
        <f>((I217*H217)*0.1*10)/2</f>
        <v>0</v>
      </c>
    </row>
    <row r="218" spans="1:10" ht="18" customHeight="1" x14ac:dyDescent="0.4">
      <c r="A218" s="159"/>
      <c r="B218" s="45"/>
      <c r="C218" s="45"/>
      <c r="D218" s="45"/>
      <c r="E218" s="45"/>
      <c r="F218" s="45"/>
      <c r="G218" s="45"/>
      <c r="H218" s="46"/>
      <c r="I218" s="37">
        <f>IF(AND(B218&lt;&gt;"",C218&lt;&gt;"",D218&lt;&gt;"",E218&lt;&gt;"",F218&lt;&gt;"",G218&lt;&gt;"",H218&lt;&gt;""),VLOOKUP(G218,通所介護費!$A$55:$B$59,2,0),0)</f>
        <v>0</v>
      </c>
      <c r="J218" s="37">
        <f>((I218*H218)*0.1*10)/2</f>
        <v>0</v>
      </c>
    </row>
    <row r="219" spans="1:10" ht="18" customHeight="1" x14ac:dyDescent="0.4">
      <c r="A219" s="160"/>
      <c r="B219" s="45"/>
      <c r="C219" s="45"/>
      <c r="D219" s="45"/>
      <c r="E219" s="45"/>
      <c r="F219" s="45"/>
      <c r="G219" s="45"/>
      <c r="H219" s="46"/>
      <c r="I219" s="37">
        <f>IF(AND(B219&lt;&gt;"",C219&lt;&gt;"",D219&lt;&gt;"",E219&lt;&gt;"",F219&lt;&gt;"",G219&lt;&gt;"",H219&lt;&gt;""),VLOOKUP(G219,通所介護費!$A$55:$B$59,2,0),0)</f>
        <v>0</v>
      </c>
      <c r="J219" s="37">
        <f>((I219*H219)*0.1*10)/2</f>
        <v>0</v>
      </c>
    </row>
    <row r="220" spans="1:10" ht="22.15" customHeight="1" x14ac:dyDescent="0.4">
      <c r="A220" s="101" t="s">
        <v>40</v>
      </c>
      <c r="B220" s="102"/>
      <c r="C220" s="102"/>
      <c r="D220" s="102"/>
      <c r="E220" s="102"/>
      <c r="F220" s="102"/>
      <c r="G220" s="103"/>
      <c r="H220" s="39">
        <f>SUMIF(H215:H219,"&lt;&gt;#N/A")</f>
        <v>0</v>
      </c>
      <c r="I220" s="39">
        <f>SUMIF(I215:I219,"&lt;&gt;#N/A")</f>
        <v>0</v>
      </c>
      <c r="J220" s="39">
        <f>SUMIF(J215:J219,"&lt;&gt;#N/A")</f>
        <v>0</v>
      </c>
    </row>
    <row r="221" spans="1:10" ht="22.15" customHeight="1" x14ac:dyDescent="0.4"/>
    <row r="222" spans="1:10" ht="22.15" customHeight="1" x14ac:dyDescent="0.4">
      <c r="A222" s="34" t="s">
        <v>46</v>
      </c>
    </row>
    <row r="223" spans="1:10" ht="28.5" x14ac:dyDescent="0.4">
      <c r="A223" s="164" t="s">
        <v>47</v>
      </c>
      <c r="B223" s="164"/>
      <c r="C223" s="41" t="s">
        <v>48</v>
      </c>
      <c r="D223" s="41" t="s">
        <v>51</v>
      </c>
      <c r="E223" s="41" t="s">
        <v>120</v>
      </c>
    </row>
    <row r="224" spans="1:10" ht="22.15" customHeight="1" x14ac:dyDescent="0.4">
      <c r="A224" s="165">
        <f>COUNTA(D21:D40,D45:D49,D55:D74,D79:D83,D89:D108,D113:D117,D123:D142,D147:D151,D157:D176,D181:D185,D191:D210,D215:D219)</f>
        <v>0</v>
      </c>
      <c r="B224" s="165"/>
      <c r="C224" s="42">
        <f>COUNTA(C21:C40,C45:C49,C55:C74,C79:C83,C89:C108,C113:C117,C123:C142,C147:C151,C157:C176,C181:C185,C191:C210,C215:C219)</f>
        <v>0</v>
      </c>
      <c r="D224" s="43">
        <f>SUM(H41,H50,H75,H84,H109,H118,H143,H152,H177,H186,H211,H220)</f>
        <v>0</v>
      </c>
      <c r="E224" s="43">
        <f>SUM(J41,J50,J75,J84,J109,J118,J143,J152,J177,J186,J211,J220)</f>
        <v>0</v>
      </c>
    </row>
    <row r="225" ht="42.95" customHeight="1" x14ac:dyDescent="0.4"/>
    <row r="226" ht="20.100000000000001" customHeight="1" x14ac:dyDescent="0.4"/>
    <row r="227" ht="20.100000000000001" customHeight="1" x14ac:dyDescent="0.4"/>
    <row r="228" ht="20.100000000000001" customHeight="1" x14ac:dyDescent="0.4"/>
    <row r="229" ht="20.100000000000001" customHeight="1" x14ac:dyDescent="0.4"/>
    <row r="230" ht="20.100000000000001" customHeight="1" x14ac:dyDescent="0.4"/>
    <row r="231" ht="20.100000000000001" customHeight="1" x14ac:dyDescent="0.4"/>
    <row r="232" ht="20.100000000000001" customHeight="1" x14ac:dyDescent="0.4"/>
    <row r="233" ht="20.100000000000001" customHeight="1" x14ac:dyDescent="0.4"/>
    <row r="234" ht="20.100000000000001" customHeight="1" x14ac:dyDescent="0.4"/>
    <row r="235" ht="42.95" customHeight="1" x14ac:dyDescent="0.4"/>
    <row r="236" ht="20.100000000000001" customHeight="1" x14ac:dyDescent="0.4"/>
    <row r="237" ht="20.100000000000001" customHeight="1" x14ac:dyDescent="0.4"/>
    <row r="238" ht="20.100000000000001" customHeight="1" x14ac:dyDescent="0.4"/>
    <row r="239" ht="20.100000000000001" customHeight="1" x14ac:dyDescent="0.4"/>
    <row r="240" ht="20.100000000000001" customHeight="1" x14ac:dyDescent="0.4"/>
    <row r="241" ht="20.100000000000001" customHeight="1" x14ac:dyDescent="0.4"/>
    <row r="242" ht="20.100000000000001" customHeight="1" x14ac:dyDescent="0.4"/>
    <row r="243" ht="20.100000000000001" customHeight="1" x14ac:dyDescent="0.4"/>
    <row r="244" ht="20.100000000000001" customHeight="1" x14ac:dyDescent="0.4"/>
    <row r="245" ht="20.100000000000001" customHeight="1" x14ac:dyDescent="0.4"/>
    <row r="246" ht="20.100000000000001" customHeight="1" x14ac:dyDescent="0.4"/>
    <row r="247" ht="20.100000000000001" customHeight="1" x14ac:dyDescent="0.4"/>
    <row r="248" ht="20.100000000000001" customHeight="1" x14ac:dyDescent="0.4"/>
    <row r="249" ht="20.100000000000001" customHeight="1" x14ac:dyDescent="0.4"/>
    <row r="250" ht="20.100000000000001" customHeight="1" x14ac:dyDescent="0.4"/>
    <row r="251" ht="20.100000000000001" customHeight="1" x14ac:dyDescent="0.4"/>
    <row r="252" ht="20.100000000000001" customHeight="1" x14ac:dyDescent="0.4"/>
    <row r="253" ht="20.100000000000001" customHeight="1" x14ac:dyDescent="0.4"/>
    <row r="254" ht="20.100000000000001" customHeight="1" x14ac:dyDescent="0.4"/>
    <row r="255" ht="20.100000000000001" customHeight="1" x14ac:dyDescent="0.4"/>
    <row r="256" ht="20.100000000000001" customHeight="1" x14ac:dyDescent="0.4"/>
    <row r="257" ht="20.100000000000001" customHeight="1" x14ac:dyDescent="0.4"/>
    <row r="258" ht="20.100000000000001" customHeight="1" x14ac:dyDescent="0.4"/>
    <row r="259" ht="42.95" customHeight="1" x14ac:dyDescent="0.4"/>
    <row r="260" ht="20.100000000000001" customHeight="1" x14ac:dyDescent="0.4"/>
    <row r="261" ht="20.100000000000001" customHeight="1" x14ac:dyDescent="0.4"/>
    <row r="262" ht="20.100000000000001" customHeight="1" x14ac:dyDescent="0.4"/>
    <row r="263" ht="20.100000000000001" customHeight="1" x14ac:dyDescent="0.4"/>
    <row r="264" ht="20.100000000000001" customHeight="1" x14ac:dyDescent="0.4"/>
    <row r="265" ht="20.100000000000001" customHeight="1" x14ac:dyDescent="0.4"/>
    <row r="266" ht="20.100000000000001" customHeight="1" x14ac:dyDescent="0.4"/>
    <row r="267" ht="20.100000000000001" customHeight="1" x14ac:dyDescent="0.4"/>
    <row r="268" ht="42.95" customHeight="1" x14ac:dyDescent="0.4"/>
    <row r="269" ht="20.100000000000001" customHeight="1" x14ac:dyDescent="0.4"/>
    <row r="270" ht="20.100000000000001" customHeight="1" x14ac:dyDescent="0.4"/>
    <row r="271" ht="20.100000000000001" customHeight="1" x14ac:dyDescent="0.4"/>
    <row r="272" ht="20.100000000000001" customHeight="1" x14ac:dyDescent="0.4"/>
    <row r="273" ht="20.100000000000001" customHeight="1" x14ac:dyDescent="0.4"/>
    <row r="274" ht="20.100000000000001" customHeight="1" x14ac:dyDescent="0.4"/>
    <row r="275" ht="20.100000000000001" customHeight="1" x14ac:dyDescent="0.4"/>
    <row r="276" ht="20.100000000000001" customHeight="1" x14ac:dyDescent="0.4"/>
    <row r="277" ht="14.25" x14ac:dyDescent="0.4"/>
    <row r="278" ht="20.100000000000001" customHeight="1" x14ac:dyDescent="0.4"/>
  </sheetData>
  <sheetProtection sheet="1" objects="1" scenarios="1"/>
  <mergeCells count="46">
    <mergeCell ref="A224:B224"/>
    <mergeCell ref="H1:J1"/>
    <mergeCell ref="A88:A108"/>
    <mergeCell ref="A109:G109"/>
    <mergeCell ref="A112:A117"/>
    <mergeCell ref="A118:G118"/>
    <mergeCell ref="A122:A142"/>
    <mergeCell ref="A20:A40"/>
    <mergeCell ref="A41:G41"/>
    <mergeCell ref="A44:A49"/>
    <mergeCell ref="A50:G50"/>
    <mergeCell ref="A84:G84"/>
    <mergeCell ref="A54:A74"/>
    <mergeCell ref="A75:G75"/>
    <mergeCell ref="A78:A83"/>
    <mergeCell ref="A13:B13"/>
    <mergeCell ref="C13:I13"/>
    <mergeCell ref="A14:B14"/>
    <mergeCell ref="C14:I14"/>
    <mergeCell ref="A15:B15"/>
    <mergeCell ref="C15:I15"/>
    <mergeCell ref="A10:B10"/>
    <mergeCell ref="C10:I10"/>
    <mergeCell ref="A11:B11"/>
    <mergeCell ref="C11:I11"/>
    <mergeCell ref="A12:B12"/>
    <mergeCell ref="C12:I12"/>
    <mergeCell ref="A9:B9"/>
    <mergeCell ref="C9:I9"/>
    <mergeCell ref="A4:J4"/>
    <mergeCell ref="A7:B7"/>
    <mergeCell ref="C7:I7"/>
    <mergeCell ref="A8:B8"/>
    <mergeCell ref="C8:I8"/>
    <mergeCell ref="A220:G220"/>
    <mergeCell ref="A223:B223"/>
    <mergeCell ref="A143:G143"/>
    <mergeCell ref="A146:A151"/>
    <mergeCell ref="A156:A176"/>
    <mergeCell ref="A177:G177"/>
    <mergeCell ref="A180:A185"/>
    <mergeCell ref="A186:G186"/>
    <mergeCell ref="A152:G152"/>
    <mergeCell ref="A190:A210"/>
    <mergeCell ref="A211:G211"/>
    <mergeCell ref="A214:A219"/>
  </mergeCells>
  <phoneticPr fontId="3"/>
  <printOptions horizontalCentered="1"/>
  <pageMargins left="0.70866141732283472" right="0.70866141732283472" top="0.74803149606299213" bottom="0.74803149606299213" header="0.31496062992125984" footer="0.31496062992125984"/>
  <pageSetup paperSize="9" scale="64" fitToWidth="0" orientation="portrait" r:id="rId1"/>
  <rowBreaks count="8" manualBreakCount="8">
    <brk id="50" max="9" man="1"/>
    <brk id="84" max="9" man="1"/>
    <brk id="118" max="9" man="1"/>
    <brk id="152" max="9" man="1"/>
    <brk id="186" max="9" man="1"/>
    <brk id="220" max="9" man="1"/>
    <brk id="231" max="9" man="1"/>
    <brk id="274" max="16383"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9D7E19F2-FE24-4AA7-9212-CEE13B7990E6}">
          <x14:formula1>
            <xm:f>通所介護費!$C$2:$C$7</xm:f>
          </x14:formula1>
          <xm:sqref>G21:G40 G191:G210 G45:G49 G181:G185 G157:G176 G147:G151 G123:G142 G113:G117 G89:G108 G79:G83 G55:G74 G215:G219</xm:sqref>
        </x14:dataValidation>
        <x14:dataValidation type="list" allowBlank="1" showInputMessage="1" showErrorMessage="1" xr:uid="{CF5E208C-4490-4EA5-8944-6EEF1063D508}">
          <x14:formula1>
            <xm:f>対象地域一覧!$A$2:$A$45</xm:f>
          </x14:formula1>
          <xm:sqref>D21:D40 D191:D210 D45:D49 D181:D185 D157:D176 D147:D151 D123:D142 D113:D117 D89:D108 D79:D83 D55:D74 D215:D219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C8114C-97A5-4371-8A10-54804F9A9B71}">
  <sheetPr>
    <tabColor theme="7" tint="0.59999389629810485"/>
  </sheetPr>
  <dimension ref="A1:AH278"/>
  <sheetViews>
    <sheetView view="pageBreakPreview" zoomScale="85" zoomScaleNormal="100" zoomScaleSheetLayoutView="85" workbookViewId="0">
      <selection activeCell="C14" sqref="C14:I14"/>
    </sheetView>
  </sheetViews>
  <sheetFormatPr defaultColWidth="8.75" defaultRowHeight="24.95" customHeight="1" x14ac:dyDescent="0.4"/>
  <cols>
    <col min="1" max="1" width="5.625" style="27" customWidth="1"/>
    <col min="2" max="2" width="14.625" style="27" bestFit="1" customWidth="1"/>
    <col min="3" max="3" width="14.125" style="27" bestFit="1" customWidth="1"/>
    <col min="4" max="4" width="9.875" style="27" bestFit="1" customWidth="1"/>
    <col min="5" max="6" width="16.375" style="27" bestFit="1" customWidth="1"/>
    <col min="7" max="7" width="9.875" style="27" bestFit="1" customWidth="1"/>
    <col min="8" max="9" width="12.125" style="27" bestFit="1" customWidth="1"/>
    <col min="10" max="10" width="12" style="27" customWidth="1"/>
    <col min="11" max="32" width="8.75" style="27"/>
    <col min="33" max="33" width="8.75" style="28"/>
    <col min="34" max="34" width="9" style="28" bestFit="1" customWidth="1"/>
    <col min="35" max="16384" width="8.75" style="27"/>
  </cols>
  <sheetData>
    <row r="1" spans="1:34" ht="24.95" customHeight="1" x14ac:dyDescent="0.4">
      <c r="A1" s="27" t="s">
        <v>131</v>
      </c>
      <c r="H1" s="108" t="s">
        <v>26</v>
      </c>
      <c r="I1" s="108"/>
      <c r="J1" s="108"/>
      <c r="U1" s="27" t="s">
        <v>112</v>
      </c>
      <c r="W1" s="27" t="s">
        <v>113</v>
      </c>
      <c r="Y1" s="27" t="s">
        <v>114</v>
      </c>
      <c r="AA1" s="27" t="s">
        <v>115</v>
      </c>
      <c r="AC1" s="27" t="s">
        <v>116</v>
      </c>
      <c r="AE1" s="27" t="s">
        <v>117</v>
      </c>
      <c r="AG1" s="28" t="s">
        <v>40</v>
      </c>
    </row>
    <row r="2" spans="1:34" ht="24.95" customHeight="1" x14ac:dyDescent="0.4">
      <c r="A2" s="29" t="s">
        <v>177</v>
      </c>
      <c r="T2" s="30"/>
      <c r="U2" s="31" t="s">
        <v>79</v>
      </c>
      <c r="V2" s="31" t="s">
        <v>50</v>
      </c>
      <c r="W2" s="31" t="s">
        <v>79</v>
      </c>
      <c r="X2" s="31" t="s">
        <v>50</v>
      </c>
      <c r="Y2" s="31" t="s">
        <v>79</v>
      </c>
      <c r="Z2" s="31" t="s">
        <v>50</v>
      </c>
      <c r="AA2" s="31" t="s">
        <v>79</v>
      </c>
      <c r="AB2" s="31" t="s">
        <v>50</v>
      </c>
      <c r="AC2" s="31" t="s">
        <v>79</v>
      </c>
      <c r="AD2" s="31" t="s">
        <v>50</v>
      </c>
      <c r="AE2" s="31" t="s">
        <v>79</v>
      </c>
      <c r="AF2" s="31" t="s">
        <v>50</v>
      </c>
      <c r="AG2" s="31" t="s">
        <v>79</v>
      </c>
      <c r="AH2" s="31" t="s">
        <v>50</v>
      </c>
    </row>
    <row r="3" spans="1:34" ht="15" customHeight="1" x14ac:dyDescent="0.4">
      <c r="T3" s="30" t="str">
        <f>対象地域一覧!A3</f>
        <v>広面</v>
      </c>
      <c r="U3" s="32">
        <f>COUNTIF($D$21:$D$40,$T3)+COUNTIF($D$45:$D$49,$T3)</f>
        <v>0</v>
      </c>
      <c r="V3" s="32">
        <f>SUMIF($D$21:$D$40,$T3,$H$21:$H$40)+SUMIF($D$45:$D$49,$T3,$H$45:$H$49)</f>
        <v>0</v>
      </c>
      <c r="W3" s="32">
        <f>COUNTIF($D$55:$D$74,$T3)+COUNTIF($D$79:$D$83,$T3)</f>
        <v>0</v>
      </c>
      <c r="X3" s="32">
        <f>SUMIF($D$55:$D$74,$T3,$H$55:$H$74)+SUMIF($D$79:$D$83,$T3,$H$79:$H$83)</f>
        <v>0</v>
      </c>
      <c r="Y3" s="32">
        <f>COUNTIF($D$89:$D$108,$T3)+COUNTIF($D$113:$D$117,$T3)</f>
        <v>0</v>
      </c>
      <c r="Z3" s="32">
        <f>SUMIF($D$89:$D$108,$T3,$H$89:$H$108)+SUMIF($D$113:$D$117,$T3,$H$113:$H$117)</f>
        <v>0</v>
      </c>
      <c r="AA3" s="32">
        <f>COUNTIF($D$123:$D$142,$T3)+COUNTIF($D$147:$D$151,$T3)</f>
        <v>0</v>
      </c>
      <c r="AB3" s="32">
        <f>SUMIF($D$123:$D$142,$T3,$H$123:$H$142)+SUMIF($D$147:$D$151,$T3,$H$147:$H$151)</f>
        <v>0</v>
      </c>
      <c r="AC3" s="32">
        <f>COUNTIF($D$157:$D$176,$T3)+COUNTIF($D$181:$D$185,$T3)</f>
        <v>0</v>
      </c>
      <c r="AD3" s="32">
        <f>SUMIF($D$157:$D$176,$T3,$H$157:$H$176)+SUMIF($D$181:$D$185,$T3,$H$181:$H$185)</f>
        <v>0</v>
      </c>
      <c r="AE3" s="32">
        <f>COUNTIF($D$191:$D$210,$T3)+COUNTIF($D$215:$D$219,$T3)</f>
        <v>0</v>
      </c>
      <c r="AF3" s="32">
        <f>SUMIF($D$191:$D$210,$T3,$H$191:$H$210)+SUMIF($D$215:$D$219,$T3,$H$215:$H$219)</f>
        <v>0</v>
      </c>
      <c r="AG3" s="32">
        <f>SUM(U3,W3,Y3,AA3,AC3,AE3)</f>
        <v>0</v>
      </c>
      <c r="AH3" s="32">
        <f>SUM(V3,X3,Z3,AB3,AD3,AF3)</f>
        <v>0</v>
      </c>
    </row>
    <row r="4" spans="1:34" ht="24.95" customHeight="1" x14ac:dyDescent="0.4">
      <c r="A4" s="106" t="s">
        <v>166</v>
      </c>
      <c r="B4" s="106"/>
      <c r="C4" s="106"/>
      <c r="D4" s="106"/>
      <c r="E4" s="106"/>
      <c r="F4" s="106"/>
      <c r="G4" s="106"/>
      <c r="H4" s="106"/>
      <c r="I4" s="106"/>
      <c r="J4" s="106"/>
      <c r="T4" s="30" t="str">
        <f>対象地域一覧!A4</f>
        <v>上加茂</v>
      </c>
      <c r="U4" s="32">
        <f t="shared" ref="U4:U45" si="0">COUNTIF($D$21:$D$40,$T4)+COUNTIF($D$45:$D$49,$T4)</f>
        <v>0</v>
      </c>
      <c r="V4" s="32">
        <f t="shared" ref="V4:V45" si="1">SUMIF($D$21:$D$40,$T4,$H$21:$H$40)+SUMIF($D$45:$D$49,$T4,$H$45:$H$49)</f>
        <v>0</v>
      </c>
      <c r="W4" s="32">
        <f t="shared" ref="W4:W45" si="2">COUNTIF($D$55:$D$74,$T4)+COUNTIF($D$79:$D$83,$T4)</f>
        <v>0</v>
      </c>
      <c r="X4" s="32">
        <f t="shared" ref="X4:X45" si="3">SUMIF($D$55:$D$74,$T4,$H$55:$H$74)+SUMIF($D$79:$D$83,$T4,$H$79:$H$83)</f>
        <v>0</v>
      </c>
      <c r="Y4" s="32">
        <f t="shared" ref="Y4:Y45" si="4">COUNTIF($D$89:$D$108,$T4)+COUNTIF($D$113:$D$117,$T4)</f>
        <v>0</v>
      </c>
      <c r="Z4" s="32">
        <f t="shared" ref="Z4:Z45" si="5">SUMIF($D$89:$D$108,$T4,$H$89:$H$108)+SUMIF($D$113:$D$117,$T4,$H$113:$H$117)</f>
        <v>0</v>
      </c>
      <c r="AA4" s="32">
        <f t="shared" ref="AA4:AA45" si="6">COUNTIF($D$123:$D$142,$T4)+COUNTIF($D$147:$D$151,$T4)</f>
        <v>0</v>
      </c>
      <c r="AB4" s="32">
        <f t="shared" ref="AB4:AB45" si="7">SUMIF($D$123:$D$142,$T4,$H$123:$H$142)+SUMIF($D$147:$D$151,$T4,$H$147:$H$151)</f>
        <v>0</v>
      </c>
      <c r="AC4" s="32">
        <f t="shared" ref="AC4:AC45" si="8">COUNTIF($D$157:$D$176,$T4)+COUNTIF($D$181:$D$185,$T4)</f>
        <v>0</v>
      </c>
      <c r="AD4" s="32">
        <f t="shared" ref="AD4:AD45" si="9">SUMIF($D$157:$D$176,$T4,$H$157:$H$176)+SUMIF($D$181:$D$185,$T4,$H$181:$H$185)</f>
        <v>0</v>
      </c>
      <c r="AE4" s="32">
        <f t="shared" ref="AE4:AE45" si="10">COUNTIF($D$191:$D$210,$T4)+COUNTIF($D$215:$D$219,$T4)</f>
        <v>0</v>
      </c>
      <c r="AF4" s="32">
        <f t="shared" ref="AF4:AF45" si="11">SUMIF($D$191:$D$210,$T4,$H$191:$H$210)+SUMIF($D$215:$D$219,$T4,$H$215:$H$219)</f>
        <v>0</v>
      </c>
      <c r="AG4" s="32">
        <f t="shared" ref="AG4:AH45" si="12">SUM(U4,W4,Y4,AA4,AC4,AE4)</f>
        <v>0</v>
      </c>
      <c r="AH4" s="32">
        <f t="shared" si="12"/>
        <v>0</v>
      </c>
    </row>
    <row r="5" spans="1:34" ht="15" customHeight="1" x14ac:dyDescent="0.4">
      <c r="T5" s="30" t="str">
        <f>対象地域一覧!A5</f>
        <v>下加茂</v>
      </c>
      <c r="U5" s="32">
        <f t="shared" si="0"/>
        <v>0</v>
      </c>
      <c r="V5" s="32">
        <f t="shared" si="1"/>
        <v>0</v>
      </c>
      <c r="W5" s="32">
        <f t="shared" si="2"/>
        <v>0</v>
      </c>
      <c r="X5" s="32">
        <f t="shared" si="3"/>
        <v>0</v>
      </c>
      <c r="Y5" s="32">
        <f t="shared" si="4"/>
        <v>0</v>
      </c>
      <c r="Z5" s="32">
        <f t="shared" si="5"/>
        <v>0</v>
      </c>
      <c r="AA5" s="32">
        <f t="shared" si="6"/>
        <v>0</v>
      </c>
      <c r="AB5" s="32">
        <f t="shared" si="7"/>
        <v>0</v>
      </c>
      <c r="AC5" s="32">
        <f t="shared" si="8"/>
        <v>0</v>
      </c>
      <c r="AD5" s="32">
        <f t="shared" si="9"/>
        <v>0</v>
      </c>
      <c r="AE5" s="32">
        <f t="shared" si="10"/>
        <v>0</v>
      </c>
      <c r="AF5" s="32">
        <f t="shared" si="11"/>
        <v>0</v>
      </c>
      <c r="AG5" s="32">
        <f t="shared" si="12"/>
        <v>0</v>
      </c>
      <c r="AH5" s="32">
        <f t="shared" si="12"/>
        <v>0</v>
      </c>
    </row>
    <row r="6" spans="1:34" ht="24.95" customHeight="1" x14ac:dyDescent="0.4">
      <c r="A6" s="33" t="s">
        <v>27</v>
      </c>
      <c r="T6" s="30" t="str">
        <f>対象地域一覧!A6</f>
        <v>美原</v>
      </c>
      <c r="U6" s="32">
        <f t="shared" si="0"/>
        <v>0</v>
      </c>
      <c r="V6" s="32">
        <f t="shared" si="1"/>
        <v>0</v>
      </c>
      <c r="W6" s="32">
        <f t="shared" si="2"/>
        <v>0</v>
      </c>
      <c r="X6" s="32">
        <f t="shared" si="3"/>
        <v>0</v>
      </c>
      <c r="Y6" s="32">
        <f t="shared" si="4"/>
        <v>0</v>
      </c>
      <c r="Z6" s="32">
        <f t="shared" si="5"/>
        <v>0</v>
      </c>
      <c r="AA6" s="32">
        <f t="shared" si="6"/>
        <v>0</v>
      </c>
      <c r="AB6" s="32">
        <f t="shared" si="7"/>
        <v>0</v>
      </c>
      <c r="AC6" s="32">
        <f t="shared" si="8"/>
        <v>0</v>
      </c>
      <c r="AD6" s="32">
        <f t="shared" si="9"/>
        <v>0</v>
      </c>
      <c r="AE6" s="32">
        <f t="shared" si="10"/>
        <v>0</v>
      </c>
      <c r="AF6" s="32">
        <f t="shared" si="11"/>
        <v>0</v>
      </c>
      <c r="AG6" s="32">
        <f t="shared" si="12"/>
        <v>0</v>
      </c>
      <c r="AH6" s="32">
        <f t="shared" si="12"/>
        <v>0</v>
      </c>
    </row>
    <row r="7" spans="1:34" ht="24.95" customHeight="1" x14ac:dyDescent="0.4">
      <c r="A7" s="57" t="s">
        <v>19</v>
      </c>
      <c r="B7" s="57"/>
      <c r="C7" s="65" t="str">
        <f>IF(基本情報入力シート!V8="","",基本情報入力シート!V8)</f>
        <v/>
      </c>
      <c r="D7" s="66"/>
      <c r="E7" s="66"/>
      <c r="F7" s="66"/>
      <c r="G7" s="66"/>
      <c r="H7" s="66"/>
      <c r="I7" s="67"/>
      <c r="T7" s="30" t="str">
        <f>対象地域一覧!A7</f>
        <v>加茂市場</v>
      </c>
      <c r="U7" s="32">
        <f t="shared" si="0"/>
        <v>0</v>
      </c>
      <c r="V7" s="32">
        <f t="shared" si="1"/>
        <v>0</v>
      </c>
      <c r="W7" s="32">
        <f t="shared" si="2"/>
        <v>0</v>
      </c>
      <c r="X7" s="32">
        <f t="shared" si="3"/>
        <v>0</v>
      </c>
      <c r="Y7" s="32">
        <f t="shared" si="4"/>
        <v>0</v>
      </c>
      <c r="Z7" s="32">
        <f t="shared" si="5"/>
        <v>0</v>
      </c>
      <c r="AA7" s="32">
        <f t="shared" si="6"/>
        <v>0</v>
      </c>
      <c r="AB7" s="32">
        <f t="shared" si="7"/>
        <v>0</v>
      </c>
      <c r="AC7" s="32">
        <f t="shared" si="8"/>
        <v>0</v>
      </c>
      <c r="AD7" s="32">
        <f t="shared" si="9"/>
        <v>0</v>
      </c>
      <c r="AE7" s="32">
        <f t="shared" si="10"/>
        <v>0</v>
      </c>
      <c r="AF7" s="32">
        <f t="shared" si="11"/>
        <v>0</v>
      </c>
      <c r="AG7" s="32">
        <f t="shared" si="12"/>
        <v>0</v>
      </c>
      <c r="AH7" s="32">
        <f t="shared" si="12"/>
        <v>0</v>
      </c>
    </row>
    <row r="8" spans="1:34" ht="24.95" customHeight="1" x14ac:dyDescent="0.4">
      <c r="A8" s="57" t="s">
        <v>19</v>
      </c>
      <c r="B8" s="57"/>
      <c r="C8" s="65" t="str">
        <f>IF(基本情報入力シート!V19="","",基本情報入力シート!V19)</f>
        <v/>
      </c>
      <c r="D8" s="66"/>
      <c r="E8" s="66"/>
      <c r="F8" s="66"/>
      <c r="G8" s="66"/>
      <c r="H8" s="66"/>
      <c r="I8" s="67"/>
      <c r="T8" s="30" t="str">
        <f>対象地域一覧!A8</f>
        <v>高谷</v>
      </c>
      <c r="U8" s="32">
        <f t="shared" si="0"/>
        <v>0</v>
      </c>
      <c r="V8" s="32">
        <f t="shared" si="1"/>
        <v>0</v>
      </c>
      <c r="W8" s="32">
        <f t="shared" si="2"/>
        <v>0</v>
      </c>
      <c r="X8" s="32">
        <f t="shared" si="3"/>
        <v>0</v>
      </c>
      <c r="Y8" s="32">
        <f t="shared" si="4"/>
        <v>0</v>
      </c>
      <c r="Z8" s="32">
        <f t="shared" si="5"/>
        <v>0</v>
      </c>
      <c r="AA8" s="32">
        <f t="shared" si="6"/>
        <v>0</v>
      </c>
      <c r="AB8" s="32">
        <f t="shared" si="7"/>
        <v>0</v>
      </c>
      <c r="AC8" s="32">
        <f t="shared" si="8"/>
        <v>0</v>
      </c>
      <c r="AD8" s="32">
        <f t="shared" si="9"/>
        <v>0</v>
      </c>
      <c r="AE8" s="32">
        <f t="shared" si="10"/>
        <v>0</v>
      </c>
      <c r="AF8" s="32">
        <f t="shared" si="11"/>
        <v>0</v>
      </c>
      <c r="AG8" s="32">
        <f t="shared" si="12"/>
        <v>0</v>
      </c>
      <c r="AH8" s="32">
        <f t="shared" si="12"/>
        <v>0</v>
      </c>
    </row>
    <row r="9" spans="1:34" ht="24.95" customHeight="1" x14ac:dyDescent="0.4">
      <c r="A9" s="57" t="s">
        <v>20</v>
      </c>
      <c r="B9" s="57"/>
      <c r="C9" s="65" t="str">
        <f>IF(基本情報入力シート!V20="","",基本情報入力シート!V20)</f>
        <v/>
      </c>
      <c r="D9" s="66"/>
      <c r="E9" s="66"/>
      <c r="F9" s="66"/>
      <c r="G9" s="66"/>
      <c r="H9" s="66"/>
      <c r="I9" s="67"/>
      <c r="T9" s="30" t="str">
        <f>対象地域一覧!A9</f>
        <v>平岡</v>
      </c>
      <c r="U9" s="32">
        <f t="shared" si="0"/>
        <v>0</v>
      </c>
      <c r="V9" s="32">
        <f t="shared" si="1"/>
        <v>0</v>
      </c>
      <c r="W9" s="32">
        <f t="shared" si="2"/>
        <v>0</v>
      </c>
      <c r="X9" s="32">
        <f t="shared" si="3"/>
        <v>0</v>
      </c>
      <c r="Y9" s="32">
        <f t="shared" si="4"/>
        <v>0</v>
      </c>
      <c r="Z9" s="32">
        <f t="shared" si="5"/>
        <v>0</v>
      </c>
      <c r="AA9" s="32">
        <f t="shared" si="6"/>
        <v>0</v>
      </c>
      <c r="AB9" s="32">
        <f t="shared" si="7"/>
        <v>0</v>
      </c>
      <c r="AC9" s="32">
        <f t="shared" si="8"/>
        <v>0</v>
      </c>
      <c r="AD9" s="32">
        <f t="shared" si="9"/>
        <v>0</v>
      </c>
      <c r="AE9" s="32">
        <f t="shared" si="10"/>
        <v>0</v>
      </c>
      <c r="AF9" s="32">
        <f t="shared" si="11"/>
        <v>0</v>
      </c>
      <c r="AG9" s="32">
        <f t="shared" si="12"/>
        <v>0</v>
      </c>
      <c r="AH9" s="32">
        <f t="shared" si="12"/>
        <v>0</v>
      </c>
    </row>
    <row r="10" spans="1:34" ht="42.95" customHeight="1" x14ac:dyDescent="0.4">
      <c r="A10" s="57" t="s">
        <v>21</v>
      </c>
      <c r="B10" s="57"/>
      <c r="C10" s="65" t="str">
        <f>IF(基本情報入力シート!V21="","",基本情報入力シート!V21)</f>
        <v>通所介護</v>
      </c>
      <c r="D10" s="66"/>
      <c r="E10" s="66"/>
      <c r="F10" s="66"/>
      <c r="G10" s="66"/>
      <c r="H10" s="66"/>
      <c r="I10" s="67"/>
      <c r="T10" s="30" t="str">
        <f>対象地域一覧!A10</f>
        <v>上野</v>
      </c>
      <c r="U10" s="32">
        <f t="shared" si="0"/>
        <v>0</v>
      </c>
      <c r="V10" s="32">
        <f t="shared" si="1"/>
        <v>0</v>
      </c>
      <c r="W10" s="32">
        <f t="shared" si="2"/>
        <v>0</v>
      </c>
      <c r="X10" s="32">
        <f t="shared" si="3"/>
        <v>0</v>
      </c>
      <c r="Y10" s="32">
        <f t="shared" si="4"/>
        <v>0</v>
      </c>
      <c r="Z10" s="32">
        <f t="shared" si="5"/>
        <v>0</v>
      </c>
      <c r="AA10" s="32">
        <f t="shared" si="6"/>
        <v>0</v>
      </c>
      <c r="AB10" s="32">
        <f t="shared" si="7"/>
        <v>0</v>
      </c>
      <c r="AC10" s="32">
        <f t="shared" si="8"/>
        <v>0</v>
      </c>
      <c r="AD10" s="32">
        <f t="shared" si="9"/>
        <v>0</v>
      </c>
      <c r="AE10" s="32">
        <f t="shared" si="10"/>
        <v>0</v>
      </c>
      <c r="AF10" s="32">
        <f t="shared" si="11"/>
        <v>0</v>
      </c>
      <c r="AG10" s="32">
        <f t="shared" si="12"/>
        <v>0</v>
      </c>
      <c r="AH10" s="32">
        <f t="shared" si="12"/>
        <v>0</v>
      </c>
    </row>
    <row r="11" spans="1:34" ht="24.95" customHeight="1" x14ac:dyDescent="0.4">
      <c r="A11" s="57" t="s">
        <v>110</v>
      </c>
      <c r="B11" s="57"/>
      <c r="C11" s="161" t="str">
        <f>IF(基本情報入力シート!V22="","",基本情報入力シート!V22)</f>
        <v>別表第1の1　区分1　移動に片道20分以上の時間を要するサービス（特別地域加算対象地域内に居住する利用者を対象に行う場合）</v>
      </c>
      <c r="D11" s="162"/>
      <c r="E11" s="162"/>
      <c r="F11" s="162"/>
      <c r="G11" s="162"/>
      <c r="H11" s="162"/>
      <c r="I11" s="163"/>
      <c r="T11" s="30" t="str">
        <f>対象地域一覧!A11</f>
        <v>竹部</v>
      </c>
      <c r="U11" s="32">
        <f t="shared" si="0"/>
        <v>0</v>
      </c>
      <c r="V11" s="32">
        <f t="shared" si="1"/>
        <v>0</v>
      </c>
      <c r="W11" s="32">
        <f t="shared" si="2"/>
        <v>0</v>
      </c>
      <c r="X11" s="32">
        <f t="shared" si="3"/>
        <v>0</v>
      </c>
      <c r="Y11" s="32">
        <f t="shared" si="4"/>
        <v>0</v>
      </c>
      <c r="Z11" s="32">
        <f t="shared" si="5"/>
        <v>0</v>
      </c>
      <c r="AA11" s="32">
        <f t="shared" si="6"/>
        <v>0</v>
      </c>
      <c r="AB11" s="32">
        <f t="shared" si="7"/>
        <v>0</v>
      </c>
      <c r="AC11" s="32">
        <f t="shared" si="8"/>
        <v>0</v>
      </c>
      <c r="AD11" s="32">
        <f t="shared" si="9"/>
        <v>0</v>
      </c>
      <c r="AE11" s="32">
        <f t="shared" si="10"/>
        <v>0</v>
      </c>
      <c r="AF11" s="32">
        <f t="shared" si="11"/>
        <v>0</v>
      </c>
      <c r="AG11" s="32">
        <f t="shared" si="12"/>
        <v>0</v>
      </c>
      <c r="AH11" s="32">
        <f t="shared" si="12"/>
        <v>0</v>
      </c>
    </row>
    <row r="12" spans="1:34" ht="24.95" customHeight="1" x14ac:dyDescent="0.4">
      <c r="A12" s="57" t="s">
        <v>28</v>
      </c>
      <c r="B12" s="57"/>
      <c r="C12" s="65" t="s">
        <v>29</v>
      </c>
      <c r="D12" s="66"/>
      <c r="E12" s="66"/>
      <c r="F12" s="66"/>
      <c r="G12" s="66"/>
      <c r="H12" s="66"/>
      <c r="I12" s="67"/>
      <c r="T12" s="30" t="str">
        <f>対象地域一覧!A12</f>
        <v>上田東</v>
      </c>
      <c r="U12" s="32">
        <f t="shared" si="0"/>
        <v>0</v>
      </c>
      <c r="V12" s="32">
        <f t="shared" si="1"/>
        <v>0</v>
      </c>
      <c r="W12" s="32">
        <f t="shared" si="2"/>
        <v>0</v>
      </c>
      <c r="X12" s="32">
        <f t="shared" si="3"/>
        <v>0</v>
      </c>
      <c r="Y12" s="32">
        <f t="shared" si="4"/>
        <v>0</v>
      </c>
      <c r="Z12" s="32">
        <f t="shared" si="5"/>
        <v>0</v>
      </c>
      <c r="AA12" s="32">
        <f t="shared" si="6"/>
        <v>0</v>
      </c>
      <c r="AB12" s="32">
        <f t="shared" si="7"/>
        <v>0</v>
      </c>
      <c r="AC12" s="32">
        <f t="shared" si="8"/>
        <v>0</v>
      </c>
      <c r="AD12" s="32">
        <f t="shared" si="9"/>
        <v>0</v>
      </c>
      <c r="AE12" s="32">
        <f t="shared" si="10"/>
        <v>0</v>
      </c>
      <c r="AF12" s="32">
        <f t="shared" si="11"/>
        <v>0</v>
      </c>
      <c r="AG12" s="32">
        <f t="shared" si="12"/>
        <v>0</v>
      </c>
      <c r="AH12" s="32">
        <f t="shared" si="12"/>
        <v>0</v>
      </c>
    </row>
    <row r="13" spans="1:34" ht="36" customHeight="1" x14ac:dyDescent="0.4">
      <c r="A13" s="107"/>
      <c r="B13" s="107"/>
      <c r="C13" s="107"/>
      <c r="D13" s="107"/>
      <c r="E13" s="107"/>
      <c r="F13" s="107"/>
      <c r="G13" s="107"/>
      <c r="H13" s="107"/>
      <c r="I13" s="107"/>
      <c r="J13" s="55"/>
      <c r="T13" s="30" t="str">
        <f>対象地域一覧!A13</f>
        <v>細田</v>
      </c>
      <c r="U13" s="32">
        <f t="shared" si="0"/>
        <v>0</v>
      </c>
      <c r="V13" s="32">
        <f t="shared" si="1"/>
        <v>0</v>
      </c>
      <c r="W13" s="32">
        <f t="shared" si="2"/>
        <v>0</v>
      </c>
      <c r="X13" s="32">
        <f t="shared" si="3"/>
        <v>0</v>
      </c>
      <c r="Y13" s="32">
        <f t="shared" si="4"/>
        <v>0</v>
      </c>
      <c r="Z13" s="32">
        <f t="shared" si="5"/>
        <v>0</v>
      </c>
      <c r="AA13" s="32">
        <f t="shared" si="6"/>
        <v>0</v>
      </c>
      <c r="AB13" s="32">
        <f t="shared" si="7"/>
        <v>0</v>
      </c>
      <c r="AC13" s="32">
        <f t="shared" si="8"/>
        <v>0</v>
      </c>
      <c r="AD13" s="32">
        <f t="shared" si="9"/>
        <v>0</v>
      </c>
      <c r="AE13" s="32">
        <f t="shared" si="10"/>
        <v>0</v>
      </c>
      <c r="AF13" s="32">
        <f t="shared" si="11"/>
        <v>0</v>
      </c>
      <c r="AG13" s="32">
        <f t="shared" si="12"/>
        <v>0</v>
      </c>
      <c r="AH13" s="32">
        <f t="shared" si="12"/>
        <v>0</v>
      </c>
    </row>
    <row r="14" spans="1:34" ht="36" customHeight="1" x14ac:dyDescent="0.4">
      <c r="A14" s="166"/>
      <c r="B14" s="166"/>
      <c r="C14" s="105"/>
      <c r="D14" s="105"/>
      <c r="E14" s="105"/>
      <c r="F14" s="105"/>
      <c r="G14" s="105"/>
      <c r="H14" s="105"/>
      <c r="I14" s="105"/>
      <c r="J14" s="55"/>
      <c r="T14" s="30" t="str">
        <f>対象地域一覧!A14</f>
        <v>三納谷</v>
      </c>
      <c r="U14" s="32">
        <f t="shared" si="0"/>
        <v>0</v>
      </c>
      <c r="V14" s="32">
        <f t="shared" si="1"/>
        <v>0</v>
      </c>
      <c r="W14" s="32">
        <f t="shared" si="2"/>
        <v>0</v>
      </c>
      <c r="X14" s="32">
        <f t="shared" si="3"/>
        <v>0</v>
      </c>
      <c r="Y14" s="32">
        <f t="shared" si="4"/>
        <v>0</v>
      </c>
      <c r="Z14" s="32">
        <f t="shared" si="5"/>
        <v>0</v>
      </c>
      <c r="AA14" s="32">
        <f t="shared" si="6"/>
        <v>0</v>
      </c>
      <c r="AB14" s="32">
        <f t="shared" si="7"/>
        <v>0</v>
      </c>
      <c r="AC14" s="32">
        <f t="shared" si="8"/>
        <v>0</v>
      </c>
      <c r="AD14" s="32">
        <f t="shared" si="9"/>
        <v>0</v>
      </c>
      <c r="AE14" s="32">
        <f t="shared" si="10"/>
        <v>0</v>
      </c>
      <c r="AF14" s="32">
        <f t="shared" si="11"/>
        <v>0</v>
      </c>
      <c r="AG14" s="32">
        <f t="shared" si="12"/>
        <v>0</v>
      </c>
      <c r="AH14" s="32">
        <f t="shared" si="12"/>
        <v>0</v>
      </c>
    </row>
    <row r="15" spans="1:34" ht="36" customHeight="1" x14ac:dyDescent="0.4">
      <c r="A15" s="166"/>
      <c r="B15" s="166"/>
      <c r="C15" s="105"/>
      <c r="D15" s="105"/>
      <c r="E15" s="105"/>
      <c r="F15" s="105"/>
      <c r="G15" s="105"/>
      <c r="H15" s="105"/>
      <c r="I15" s="105"/>
      <c r="J15" s="55"/>
      <c r="T15" s="30" t="str">
        <f>対象地域一覧!A15</f>
        <v>上田西</v>
      </c>
      <c r="U15" s="32">
        <f t="shared" si="0"/>
        <v>0</v>
      </c>
      <c r="V15" s="32">
        <f t="shared" si="1"/>
        <v>0</v>
      </c>
      <c r="W15" s="32">
        <f t="shared" si="2"/>
        <v>0</v>
      </c>
      <c r="X15" s="32">
        <f t="shared" si="3"/>
        <v>0</v>
      </c>
      <c r="Y15" s="32">
        <f t="shared" si="4"/>
        <v>0</v>
      </c>
      <c r="Z15" s="32">
        <f t="shared" si="5"/>
        <v>0</v>
      </c>
      <c r="AA15" s="32">
        <f t="shared" si="6"/>
        <v>0</v>
      </c>
      <c r="AB15" s="32">
        <f t="shared" si="7"/>
        <v>0</v>
      </c>
      <c r="AC15" s="32">
        <f t="shared" si="8"/>
        <v>0</v>
      </c>
      <c r="AD15" s="32">
        <f t="shared" si="9"/>
        <v>0</v>
      </c>
      <c r="AE15" s="32">
        <f t="shared" si="10"/>
        <v>0</v>
      </c>
      <c r="AF15" s="32">
        <f t="shared" si="11"/>
        <v>0</v>
      </c>
      <c r="AG15" s="32">
        <f t="shared" si="12"/>
        <v>0</v>
      </c>
      <c r="AH15" s="32">
        <f t="shared" si="12"/>
        <v>0</v>
      </c>
    </row>
    <row r="16" spans="1:34" ht="20.100000000000001" customHeight="1" x14ac:dyDescent="0.4">
      <c r="T16" s="30" t="str">
        <f>対象地域一覧!A16</f>
        <v>円城</v>
      </c>
      <c r="U16" s="32">
        <f t="shared" si="0"/>
        <v>0</v>
      </c>
      <c r="V16" s="32">
        <f t="shared" si="1"/>
        <v>0</v>
      </c>
      <c r="W16" s="32">
        <f t="shared" si="2"/>
        <v>0</v>
      </c>
      <c r="X16" s="32">
        <f t="shared" si="3"/>
        <v>0</v>
      </c>
      <c r="Y16" s="32">
        <f t="shared" si="4"/>
        <v>0</v>
      </c>
      <c r="Z16" s="32">
        <f t="shared" si="5"/>
        <v>0</v>
      </c>
      <c r="AA16" s="32">
        <f t="shared" si="6"/>
        <v>0</v>
      </c>
      <c r="AB16" s="32">
        <f t="shared" si="7"/>
        <v>0</v>
      </c>
      <c r="AC16" s="32">
        <f t="shared" si="8"/>
        <v>0</v>
      </c>
      <c r="AD16" s="32">
        <f t="shared" si="9"/>
        <v>0</v>
      </c>
      <c r="AE16" s="32">
        <f t="shared" si="10"/>
        <v>0</v>
      </c>
      <c r="AF16" s="32">
        <f t="shared" si="11"/>
        <v>0</v>
      </c>
      <c r="AG16" s="32">
        <f t="shared" si="12"/>
        <v>0</v>
      </c>
      <c r="AH16" s="32">
        <f t="shared" si="12"/>
        <v>0</v>
      </c>
    </row>
    <row r="17" spans="1:34" ht="20.100000000000001" customHeight="1" x14ac:dyDescent="0.4">
      <c r="A17" s="34" t="s">
        <v>88</v>
      </c>
      <c r="T17" s="30" t="str">
        <f>対象地域一覧!A17</f>
        <v>案田</v>
      </c>
      <c r="U17" s="32">
        <f t="shared" si="0"/>
        <v>0</v>
      </c>
      <c r="V17" s="32">
        <f t="shared" si="1"/>
        <v>0</v>
      </c>
      <c r="W17" s="32">
        <f t="shared" si="2"/>
        <v>0</v>
      </c>
      <c r="X17" s="32">
        <f t="shared" si="3"/>
        <v>0</v>
      </c>
      <c r="Y17" s="32">
        <f t="shared" si="4"/>
        <v>0</v>
      </c>
      <c r="Z17" s="32">
        <f t="shared" si="5"/>
        <v>0</v>
      </c>
      <c r="AA17" s="32">
        <f t="shared" si="6"/>
        <v>0</v>
      </c>
      <c r="AB17" s="32">
        <f t="shared" si="7"/>
        <v>0</v>
      </c>
      <c r="AC17" s="32">
        <f t="shared" si="8"/>
        <v>0</v>
      </c>
      <c r="AD17" s="32">
        <f t="shared" si="9"/>
        <v>0</v>
      </c>
      <c r="AE17" s="32">
        <f t="shared" si="10"/>
        <v>0</v>
      </c>
      <c r="AF17" s="32">
        <f t="shared" si="11"/>
        <v>0</v>
      </c>
      <c r="AG17" s="32">
        <f t="shared" si="12"/>
        <v>0</v>
      </c>
      <c r="AH17" s="32">
        <f t="shared" si="12"/>
        <v>0</v>
      </c>
    </row>
    <row r="18" spans="1:34" ht="20.100000000000001" customHeight="1" x14ac:dyDescent="0.4">
      <c r="A18" s="34" t="s">
        <v>67</v>
      </c>
      <c r="T18" s="30" t="str">
        <f>対象地域一覧!A18</f>
        <v>高富</v>
      </c>
      <c r="U18" s="32">
        <f t="shared" si="0"/>
        <v>0</v>
      </c>
      <c r="V18" s="32">
        <f t="shared" si="1"/>
        <v>0</v>
      </c>
      <c r="W18" s="32">
        <f t="shared" si="2"/>
        <v>0</v>
      </c>
      <c r="X18" s="32">
        <f t="shared" si="3"/>
        <v>0</v>
      </c>
      <c r="Y18" s="32">
        <f t="shared" si="4"/>
        <v>0</v>
      </c>
      <c r="Z18" s="32">
        <f t="shared" si="5"/>
        <v>0</v>
      </c>
      <c r="AA18" s="32">
        <f t="shared" si="6"/>
        <v>0</v>
      </c>
      <c r="AB18" s="32">
        <f t="shared" si="7"/>
        <v>0</v>
      </c>
      <c r="AC18" s="32">
        <f t="shared" si="8"/>
        <v>0</v>
      </c>
      <c r="AD18" s="32">
        <f t="shared" si="9"/>
        <v>0</v>
      </c>
      <c r="AE18" s="32">
        <f t="shared" si="10"/>
        <v>0</v>
      </c>
      <c r="AF18" s="32">
        <f t="shared" si="11"/>
        <v>0</v>
      </c>
      <c r="AG18" s="32">
        <f t="shared" si="12"/>
        <v>0</v>
      </c>
      <c r="AH18" s="32">
        <f t="shared" si="12"/>
        <v>0</v>
      </c>
    </row>
    <row r="19" spans="1:34" ht="20.100000000000001" customHeight="1" x14ac:dyDescent="0.4">
      <c r="A19" s="50" t="s">
        <v>90</v>
      </c>
      <c r="T19" s="30" t="str">
        <f>対象地域一覧!A19</f>
        <v>神瀬</v>
      </c>
      <c r="U19" s="32">
        <f t="shared" si="0"/>
        <v>0</v>
      </c>
      <c r="V19" s="32">
        <f t="shared" si="1"/>
        <v>0</v>
      </c>
      <c r="W19" s="32">
        <f t="shared" si="2"/>
        <v>0</v>
      </c>
      <c r="X19" s="32">
        <f t="shared" si="3"/>
        <v>0</v>
      </c>
      <c r="Y19" s="32">
        <f t="shared" si="4"/>
        <v>0</v>
      </c>
      <c r="Z19" s="32">
        <f t="shared" si="5"/>
        <v>0</v>
      </c>
      <c r="AA19" s="32">
        <f t="shared" si="6"/>
        <v>0</v>
      </c>
      <c r="AB19" s="32">
        <f t="shared" si="7"/>
        <v>0</v>
      </c>
      <c r="AC19" s="32">
        <f t="shared" si="8"/>
        <v>0</v>
      </c>
      <c r="AD19" s="32">
        <f t="shared" si="9"/>
        <v>0</v>
      </c>
      <c r="AE19" s="32">
        <f t="shared" si="10"/>
        <v>0</v>
      </c>
      <c r="AF19" s="32">
        <f t="shared" si="11"/>
        <v>0</v>
      </c>
      <c r="AG19" s="32">
        <f t="shared" si="12"/>
        <v>0</v>
      </c>
      <c r="AH19" s="32">
        <f t="shared" si="12"/>
        <v>0</v>
      </c>
    </row>
    <row r="20" spans="1:34" ht="42.95" customHeight="1" x14ac:dyDescent="0.4">
      <c r="A20" s="155" t="s">
        <v>132</v>
      </c>
      <c r="B20" s="35" t="s">
        <v>49</v>
      </c>
      <c r="C20" s="35" t="s">
        <v>119</v>
      </c>
      <c r="D20" s="35" t="s">
        <v>34</v>
      </c>
      <c r="E20" s="36" t="s">
        <v>173</v>
      </c>
      <c r="F20" s="36" t="s">
        <v>174</v>
      </c>
      <c r="G20" s="35" t="s">
        <v>35</v>
      </c>
      <c r="H20" s="36" t="s">
        <v>51</v>
      </c>
      <c r="I20" s="36" t="s">
        <v>37</v>
      </c>
      <c r="J20" s="36" t="s">
        <v>120</v>
      </c>
      <c r="T20" s="30" t="str">
        <f>対象地域一覧!A20</f>
        <v>小森</v>
      </c>
      <c r="U20" s="32">
        <f t="shared" si="0"/>
        <v>0</v>
      </c>
      <c r="V20" s="32">
        <f t="shared" si="1"/>
        <v>0</v>
      </c>
      <c r="W20" s="32">
        <f t="shared" si="2"/>
        <v>0</v>
      </c>
      <c r="X20" s="32">
        <f t="shared" si="3"/>
        <v>0</v>
      </c>
      <c r="Y20" s="32">
        <f t="shared" si="4"/>
        <v>0</v>
      </c>
      <c r="Z20" s="32">
        <f t="shared" si="5"/>
        <v>0</v>
      </c>
      <c r="AA20" s="32">
        <f t="shared" si="6"/>
        <v>0</v>
      </c>
      <c r="AB20" s="32">
        <f t="shared" si="7"/>
        <v>0</v>
      </c>
      <c r="AC20" s="32">
        <f t="shared" si="8"/>
        <v>0</v>
      </c>
      <c r="AD20" s="32">
        <f t="shared" si="9"/>
        <v>0</v>
      </c>
      <c r="AE20" s="32">
        <f t="shared" si="10"/>
        <v>0</v>
      </c>
      <c r="AF20" s="32">
        <f t="shared" si="11"/>
        <v>0</v>
      </c>
      <c r="AG20" s="32">
        <f t="shared" si="12"/>
        <v>0</v>
      </c>
      <c r="AH20" s="32">
        <f t="shared" si="12"/>
        <v>0</v>
      </c>
    </row>
    <row r="21" spans="1:34" ht="18" customHeight="1" x14ac:dyDescent="0.4">
      <c r="A21" s="156"/>
      <c r="B21" s="45"/>
      <c r="C21" s="45"/>
      <c r="D21" s="45"/>
      <c r="E21" s="45"/>
      <c r="F21" s="45"/>
      <c r="G21" s="45"/>
      <c r="H21" s="46"/>
      <c r="I21" s="37">
        <f>IF(AND(B21&lt;&gt;"",C21&lt;&gt;"",D21&lt;&gt;"",E21&lt;&gt;"",F21&lt;&gt;"",G21&lt;&gt;"",H21&lt;&gt;""),VLOOKUP(G21,通所介護費!$A$20:$B$24,2,0),0)</f>
        <v>0</v>
      </c>
      <c r="J21" s="37">
        <f t="shared" ref="J21:J25" si="13">(I21*H21)*0.1*10</f>
        <v>0</v>
      </c>
      <c r="T21" s="30" t="str">
        <f>対象地域一覧!A21</f>
        <v>尾原</v>
      </c>
      <c r="U21" s="32">
        <f t="shared" si="0"/>
        <v>0</v>
      </c>
      <c r="V21" s="32">
        <f t="shared" si="1"/>
        <v>0</v>
      </c>
      <c r="W21" s="32">
        <f t="shared" si="2"/>
        <v>0</v>
      </c>
      <c r="X21" s="32">
        <f t="shared" si="3"/>
        <v>0</v>
      </c>
      <c r="Y21" s="32">
        <f t="shared" si="4"/>
        <v>0</v>
      </c>
      <c r="Z21" s="32">
        <f t="shared" si="5"/>
        <v>0</v>
      </c>
      <c r="AA21" s="32">
        <f t="shared" si="6"/>
        <v>0</v>
      </c>
      <c r="AB21" s="32">
        <f t="shared" si="7"/>
        <v>0</v>
      </c>
      <c r="AC21" s="32">
        <f t="shared" si="8"/>
        <v>0</v>
      </c>
      <c r="AD21" s="32">
        <f t="shared" si="9"/>
        <v>0</v>
      </c>
      <c r="AE21" s="32">
        <f t="shared" si="10"/>
        <v>0</v>
      </c>
      <c r="AF21" s="32">
        <f t="shared" si="11"/>
        <v>0</v>
      </c>
      <c r="AG21" s="32">
        <f t="shared" si="12"/>
        <v>0</v>
      </c>
      <c r="AH21" s="32">
        <f t="shared" si="12"/>
        <v>0</v>
      </c>
    </row>
    <row r="22" spans="1:34" ht="18" customHeight="1" x14ac:dyDescent="0.4">
      <c r="A22" s="156"/>
      <c r="B22" s="45"/>
      <c r="C22" s="45"/>
      <c r="D22" s="45"/>
      <c r="E22" s="45"/>
      <c r="F22" s="45"/>
      <c r="G22" s="45"/>
      <c r="H22" s="46"/>
      <c r="I22" s="37">
        <f>IF(AND(B22&lt;&gt;"",C22&lt;&gt;"",D22&lt;&gt;"",E22&lt;&gt;"",F22&lt;&gt;"",G22&lt;&gt;"",H22&lt;&gt;""),VLOOKUP(G22,通所介護費!$A$20:$B$24,2,0),0)</f>
        <v>0</v>
      </c>
      <c r="J22" s="37">
        <f t="shared" si="13"/>
        <v>0</v>
      </c>
      <c r="T22" s="30" t="str">
        <f>対象地域一覧!A22</f>
        <v>笹目</v>
      </c>
      <c r="U22" s="32">
        <f t="shared" si="0"/>
        <v>0</v>
      </c>
      <c r="V22" s="32">
        <f t="shared" si="1"/>
        <v>0</v>
      </c>
      <c r="W22" s="32">
        <f t="shared" si="2"/>
        <v>0</v>
      </c>
      <c r="X22" s="32">
        <f t="shared" si="3"/>
        <v>0</v>
      </c>
      <c r="Y22" s="32">
        <f t="shared" si="4"/>
        <v>0</v>
      </c>
      <c r="Z22" s="32">
        <f t="shared" si="5"/>
        <v>0</v>
      </c>
      <c r="AA22" s="32">
        <f t="shared" si="6"/>
        <v>0</v>
      </c>
      <c r="AB22" s="32">
        <f t="shared" si="7"/>
        <v>0</v>
      </c>
      <c r="AC22" s="32">
        <f t="shared" si="8"/>
        <v>0</v>
      </c>
      <c r="AD22" s="32">
        <f t="shared" si="9"/>
        <v>0</v>
      </c>
      <c r="AE22" s="32">
        <f t="shared" si="10"/>
        <v>0</v>
      </c>
      <c r="AF22" s="32">
        <f t="shared" si="11"/>
        <v>0</v>
      </c>
      <c r="AG22" s="32">
        <f t="shared" si="12"/>
        <v>0</v>
      </c>
      <c r="AH22" s="32">
        <f t="shared" si="12"/>
        <v>0</v>
      </c>
    </row>
    <row r="23" spans="1:34" ht="18" customHeight="1" x14ac:dyDescent="0.4">
      <c r="A23" s="156"/>
      <c r="B23" s="45"/>
      <c r="C23" s="45"/>
      <c r="D23" s="45"/>
      <c r="E23" s="45"/>
      <c r="F23" s="45"/>
      <c r="G23" s="45"/>
      <c r="H23" s="46"/>
      <c r="I23" s="37">
        <f>IF(AND(B23&lt;&gt;"",C23&lt;&gt;"",D23&lt;&gt;"",E23&lt;&gt;"",F23&lt;&gt;"",G23&lt;&gt;"",H23&lt;&gt;""),VLOOKUP(G23,通所介護費!$A$20:$B$24,2,0),0)</f>
        <v>0</v>
      </c>
      <c r="J23" s="37">
        <f t="shared" si="13"/>
        <v>0</v>
      </c>
      <c r="T23" s="30" t="str">
        <f>対象地域一覧!A23</f>
        <v>福沢</v>
      </c>
      <c r="U23" s="32">
        <f t="shared" si="0"/>
        <v>0</v>
      </c>
      <c r="V23" s="32">
        <f t="shared" si="1"/>
        <v>0</v>
      </c>
      <c r="W23" s="32">
        <f t="shared" si="2"/>
        <v>0</v>
      </c>
      <c r="X23" s="32">
        <f t="shared" si="3"/>
        <v>0</v>
      </c>
      <c r="Y23" s="32">
        <f t="shared" si="4"/>
        <v>0</v>
      </c>
      <c r="Z23" s="32">
        <f t="shared" si="5"/>
        <v>0</v>
      </c>
      <c r="AA23" s="32">
        <f t="shared" si="6"/>
        <v>0</v>
      </c>
      <c r="AB23" s="32">
        <f t="shared" si="7"/>
        <v>0</v>
      </c>
      <c r="AC23" s="32">
        <f t="shared" si="8"/>
        <v>0</v>
      </c>
      <c r="AD23" s="32">
        <f t="shared" si="9"/>
        <v>0</v>
      </c>
      <c r="AE23" s="32">
        <f t="shared" si="10"/>
        <v>0</v>
      </c>
      <c r="AF23" s="32">
        <f t="shared" si="11"/>
        <v>0</v>
      </c>
      <c r="AG23" s="32">
        <f t="shared" si="12"/>
        <v>0</v>
      </c>
      <c r="AH23" s="32">
        <f t="shared" si="12"/>
        <v>0</v>
      </c>
    </row>
    <row r="24" spans="1:34" ht="18" customHeight="1" x14ac:dyDescent="0.4">
      <c r="A24" s="156"/>
      <c r="B24" s="45"/>
      <c r="C24" s="45"/>
      <c r="D24" s="45"/>
      <c r="E24" s="45"/>
      <c r="F24" s="45"/>
      <c r="G24" s="45"/>
      <c r="H24" s="46"/>
      <c r="I24" s="37">
        <f>IF(AND(B24&lt;&gt;"",C24&lt;&gt;"",D24&lt;&gt;"",E24&lt;&gt;"",F24&lt;&gt;"",G24&lt;&gt;"",H24&lt;&gt;""),VLOOKUP(G24,通所介護費!$A$20:$B$24,2,0),0)</f>
        <v>0</v>
      </c>
      <c r="J24" s="37">
        <f t="shared" si="13"/>
        <v>0</v>
      </c>
      <c r="T24" s="30" t="str">
        <f>対象地域一覧!A24</f>
        <v>溝部</v>
      </c>
      <c r="U24" s="32">
        <f t="shared" si="0"/>
        <v>0</v>
      </c>
      <c r="V24" s="32">
        <f t="shared" si="1"/>
        <v>0</v>
      </c>
      <c r="W24" s="32">
        <f t="shared" si="2"/>
        <v>0</v>
      </c>
      <c r="X24" s="32">
        <f t="shared" si="3"/>
        <v>0</v>
      </c>
      <c r="Y24" s="32">
        <f t="shared" si="4"/>
        <v>0</v>
      </c>
      <c r="Z24" s="32">
        <f t="shared" si="5"/>
        <v>0</v>
      </c>
      <c r="AA24" s="32">
        <f t="shared" si="6"/>
        <v>0</v>
      </c>
      <c r="AB24" s="32">
        <f t="shared" si="7"/>
        <v>0</v>
      </c>
      <c r="AC24" s="32">
        <f t="shared" si="8"/>
        <v>0</v>
      </c>
      <c r="AD24" s="32">
        <f t="shared" si="9"/>
        <v>0</v>
      </c>
      <c r="AE24" s="32">
        <f t="shared" si="10"/>
        <v>0</v>
      </c>
      <c r="AF24" s="32">
        <f t="shared" si="11"/>
        <v>0</v>
      </c>
      <c r="AG24" s="32">
        <f t="shared" si="12"/>
        <v>0</v>
      </c>
      <c r="AH24" s="32">
        <f t="shared" si="12"/>
        <v>0</v>
      </c>
    </row>
    <row r="25" spans="1:34" ht="18" customHeight="1" x14ac:dyDescent="0.4">
      <c r="A25" s="156"/>
      <c r="B25" s="45"/>
      <c r="C25" s="45"/>
      <c r="D25" s="45"/>
      <c r="E25" s="45"/>
      <c r="F25" s="45"/>
      <c r="G25" s="45"/>
      <c r="H25" s="46"/>
      <c r="I25" s="37">
        <f>IF(AND(B25&lt;&gt;"",C25&lt;&gt;"",D25&lt;&gt;"",E25&lt;&gt;"",F25&lt;&gt;"",G25&lt;&gt;"",H25&lt;&gt;""),VLOOKUP(G25,通所介護費!$A$20:$B$24,2,0),0)</f>
        <v>0</v>
      </c>
      <c r="J25" s="37">
        <f t="shared" si="13"/>
        <v>0</v>
      </c>
      <c r="T25" s="30">
        <f>対象地域一覧!A25</f>
        <v>0</v>
      </c>
      <c r="U25" s="32">
        <f t="shared" si="0"/>
        <v>0</v>
      </c>
      <c r="V25" s="32">
        <f t="shared" si="1"/>
        <v>0</v>
      </c>
      <c r="W25" s="32">
        <f t="shared" si="2"/>
        <v>0</v>
      </c>
      <c r="X25" s="32">
        <f t="shared" si="3"/>
        <v>0</v>
      </c>
      <c r="Y25" s="32">
        <f t="shared" si="4"/>
        <v>0</v>
      </c>
      <c r="Z25" s="32">
        <f t="shared" si="5"/>
        <v>0</v>
      </c>
      <c r="AA25" s="32">
        <f t="shared" si="6"/>
        <v>0</v>
      </c>
      <c r="AB25" s="32">
        <f t="shared" si="7"/>
        <v>0</v>
      </c>
      <c r="AC25" s="32">
        <f t="shared" si="8"/>
        <v>0</v>
      </c>
      <c r="AD25" s="32">
        <f t="shared" si="9"/>
        <v>0</v>
      </c>
      <c r="AE25" s="32">
        <f t="shared" si="10"/>
        <v>0</v>
      </c>
      <c r="AF25" s="32">
        <f t="shared" si="11"/>
        <v>0</v>
      </c>
      <c r="AG25" s="32">
        <f t="shared" si="12"/>
        <v>0</v>
      </c>
      <c r="AH25" s="32">
        <f t="shared" si="12"/>
        <v>0</v>
      </c>
    </row>
    <row r="26" spans="1:34" ht="18" customHeight="1" x14ac:dyDescent="0.4">
      <c r="A26" s="156"/>
      <c r="B26" s="45"/>
      <c r="C26" s="45"/>
      <c r="D26" s="45"/>
      <c r="E26" s="45"/>
      <c r="F26" s="45"/>
      <c r="G26" s="45"/>
      <c r="H26" s="46"/>
      <c r="I26" s="37">
        <f>IF(AND(B26&lt;&gt;"",C26&lt;&gt;"",D26&lt;&gt;"",E26&lt;&gt;"",F26&lt;&gt;"",G26&lt;&gt;"",H26&lt;&gt;""),VLOOKUP(G26,通所介護費!$A$20:$B$24,2,0),0)</f>
        <v>0</v>
      </c>
      <c r="J26" s="37">
        <f t="shared" ref="J26:J40" si="14">(I26*H26)*0.1*10</f>
        <v>0</v>
      </c>
      <c r="T26" s="30">
        <f>対象地域一覧!A26</f>
        <v>0</v>
      </c>
      <c r="U26" s="32">
        <f t="shared" si="0"/>
        <v>0</v>
      </c>
      <c r="V26" s="32">
        <f t="shared" si="1"/>
        <v>0</v>
      </c>
      <c r="W26" s="32">
        <f t="shared" si="2"/>
        <v>0</v>
      </c>
      <c r="X26" s="32">
        <f t="shared" si="3"/>
        <v>0</v>
      </c>
      <c r="Y26" s="32">
        <f t="shared" si="4"/>
        <v>0</v>
      </c>
      <c r="Z26" s="32">
        <f t="shared" si="5"/>
        <v>0</v>
      </c>
      <c r="AA26" s="32">
        <f t="shared" si="6"/>
        <v>0</v>
      </c>
      <c r="AB26" s="32">
        <f t="shared" si="7"/>
        <v>0</v>
      </c>
      <c r="AC26" s="32">
        <f t="shared" si="8"/>
        <v>0</v>
      </c>
      <c r="AD26" s="32">
        <f t="shared" si="9"/>
        <v>0</v>
      </c>
      <c r="AE26" s="32">
        <f t="shared" si="10"/>
        <v>0</v>
      </c>
      <c r="AF26" s="32">
        <f t="shared" si="11"/>
        <v>0</v>
      </c>
      <c r="AG26" s="32">
        <f t="shared" si="12"/>
        <v>0</v>
      </c>
      <c r="AH26" s="32">
        <f t="shared" si="12"/>
        <v>0</v>
      </c>
    </row>
    <row r="27" spans="1:34" ht="18" customHeight="1" x14ac:dyDescent="0.4">
      <c r="A27" s="156"/>
      <c r="B27" s="45"/>
      <c r="C27" s="45"/>
      <c r="D27" s="45"/>
      <c r="E27" s="45"/>
      <c r="F27" s="45"/>
      <c r="G27" s="45"/>
      <c r="H27" s="46"/>
      <c r="I27" s="37">
        <f>IF(AND(B27&lt;&gt;"",C27&lt;&gt;"",D27&lt;&gt;"",E27&lt;&gt;"",F27&lt;&gt;"",G27&lt;&gt;"",H27&lt;&gt;""),VLOOKUP(G27,通所介護費!$A$20:$B$24,2,0),0)</f>
        <v>0</v>
      </c>
      <c r="J27" s="37">
        <f t="shared" si="14"/>
        <v>0</v>
      </c>
      <c r="T27" s="30">
        <f>対象地域一覧!A27</f>
        <v>0</v>
      </c>
      <c r="U27" s="32">
        <f t="shared" si="0"/>
        <v>0</v>
      </c>
      <c r="V27" s="32">
        <f t="shared" si="1"/>
        <v>0</v>
      </c>
      <c r="W27" s="32">
        <f t="shared" si="2"/>
        <v>0</v>
      </c>
      <c r="X27" s="32">
        <f t="shared" si="3"/>
        <v>0</v>
      </c>
      <c r="Y27" s="32">
        <f t="shared" si="4"/>
        <v>0</v>
      </c>
      <c r="Z27" s="32">
        <f t="shared" si="5"/>
        <v>0</v>
      </c>
      <c r="AA27" s="32">
        <f t="shared" si="6"/>
        <v>0</v>
      </c>
      <c r="AB27" s="32">
        <f t="shared" si="7"/>
        <v>0</v>
      </c>
      <c r="AC27" s="32">
        <f t="shared" si="8"/>
        <v>0</v>
      </c>
      <c r="AD27" s="32">
        <f t="shared" si="9"/>
        <v>0</v>
      </c>
      <c r="AE27" s="32">
        <f t="shared" si="10"/>
        <v>0</v>
      </c>
      <c r="AF27" s="32">
        <f t="shared" si="11"/>
        <v>0</v>
      </c>
      <c r="AG27" s="32">
        <f t="shared" si="12"/>
        <v>0</v>
      </c>
      <c r="AH27" s="32">
        <f t="shared" si="12"/>
        <v>0</v>
      </c>
    </row>
    <row r="28" spans="1:34" ht="18" customHeight="1" x14ac:dyDescent="0.4">
      <c r="A28" s="156"/>
      <c r="B28" s="45"/>
      <c r="C28" s="45"/>
      <c r="D28" s="45"/>
      <c r="E28" s="45"/>
      <c r="F28" s="45"/>
      <c r="G28" s="45"/>
      <c r="H28" s="46"/>
      <c r="I28" s="37">
        <f>IF(AND(B28&lt;&gt;"",C28&lt;&gt;"",D28&lt;&gt;"",E28&lt;&gt;"",F28&lt;&gt;"",G28&lt;&gt;"",H28&lt;&gt;""),VLOOKUP(G28,通所介護費!$A$20:$B$24,2,0),0)</f>
        <v>0</v>
      </c>
      <c r="J28" s="37">
        <f t="shared" si="14"/>
        <v>0</v>
      </c>
      <c r="T28" s="30">
        <f>対象地域一覧!A28</f>
        <v>0</v>
      </c>
      <c r="U28" s="32">
        <f t="shared" si="0"/>
        <v>0</v>
      </c>
      <c r="V28" s="32">
        <f t="shared" si="1"/>
        <v>0</v>
      </c>
      <c r="W28" s="32">
        <f t="shared" si="2"/>
        <v>0</v>
      </c>
      <c r="X28" s="32">
        <f t="shared" si="3"/>
        <v>0</v>
      </c>
      <c r="Y28" s="32">
        <f t="shared" si="4"/>
        <v>0</v>
      </c>
      <c r="Z28" s="32">
        <f t="shared" si="5"/>
        <v>0</v>
      </c>
      <c r="AA28" s="32">
        <f t="shared" si="6"/>
        <v>0</v>
      </c>
      <c r="AB28" s="32">
        <f t="shared" si="7"/>
        <v>0</v>
      </c>
      <c r="AC28" s="32">
        <f t="shared" si="8"/>
        <v>0</v>
      </c>
      <c r="AD28" s="32">
        <f t="shared" si="9"/>
        <v>0</v>
      </c>
      <c r="AE28" s="32">
        <f t="shared" si="10"/>
        <v>0</v>
      </c>
      <c r="AF28" s="32">
        <f t="shared" si="11"/>
        <v>0</v>
      </c>
      <c r="AG28" s="32">
        <f t="shared" si="12"/>
        <v>0</v>
      </c>
      <c r="AH28" s="32">
        <f t="shared" si="12"/>
        <v>0</v>
      </c>
    </row>
    <row r="29" spans="1:34" ht="18" customHeight="1" x14ac:dyDescent="0.4">
      <c r="A29" s="156"/>
      <c r="B29" s="45"/>
      <c r="C29" s="45"/>
      <c r="D29" s="45"/>
      <c r="E29" s="45"/>
      <c r="F29" s="45"/>
      <c r="G29" s="45"/>
      <c r="H29" s="46"/>
      <c r="I29" s="37">
        <f>IF(AND(B29&lt;&gt;"",C29&lt;&gt;"",D29&lt;&gt;"",E29&lt;&gt;"",F29&lt;&gt;"",G29&lt;&gt;"",H29&lt;&gt;""),VLOOKUP(G29,通所介護費!$A$20:$B$24,2,0),0)</f>
        <v>0</v>
      </c>
      <c r="J29" s="37">
        <f t="shared" si="14"/>
        <v>0</v>
      </c>
      <c r="T29" s="30">
        <f>対象地域一覧!A29</f>
        <v>0</v>
      </c>
      <c r="U29" s="32">
        <f t="shared" si="0"/>
        <v>0</v>
      </c>
      <c r="V29" s="32">
        <f t="shared" si="1"/>
        <v>0</v>
      </c>
      <c r="W29" s="32">
        <f t="shared" si="2"/>
        <v>0</v>
      </c>
      <c r="X29" s="32">
        <f t="shared" si="3"/>
        <v>0</v>
      </c>
      <c r="Y29" s="32">
        <f t="shared" si="4"/>
        <v>0</v>
      </c>
      <c r="Z29" s="32">
        <f t="shared" si="5"/>
        <v>0</v>
      </c>
      <c r="AA29" s="32">
        <f t="shared" si="6"/>
        <v>0</v>
      </c>
      <c r="AB29" s="32">
        <f t="shared" si="7"/>
        <v>0</v>
      </c>
      <c r="AC29" s="32">
        <f t="shared" si="8"/>
        <v>0</v>
      </c>
      <c r="AD29" s="32">
        <f t="shared" si="9"/>
        <v>0</v>
      </c>
      <c r="AE29" s="32">
        <f t="shared" si="10"/>
        <v>0</v>
      </c>
      <c r="AF29" s="32">
        <f t="shared" si="11"/>
        <v>0</v>
      </c>
      <c r="AG29" s="32">
        <f t="shared" si="12"/>
        <v>0</v>
      </c>
      <c r="AH29" s="32">
        <f t="shared" si="12"/>
        <v>0</v>
      </c>
    </row>
    <row r="30" spans="1:34" ht="18" customHeight="1" x14ac:dyDescent="0.4">
      <c r="A30" s="156"/>
      <c r="B30" s="45"/>
      <c r="C30" s="45"/>
      <c r="D30" s="45"/>
      <c r="E30" s="45"/>
      <c r="F30" s="45"/>
      <c r="G30" s="45"/>
      <c r="H30" s="46"/>
      <c r="I30" s="37">
        <f>IF(AND(B30&lt;&gt;"",C30&lt;&gt;"",D30&lt;&gt;"",E30&lt;&gt;"",F30&lt;&gt;"",G30&lt;&gt;"",H30&lt;&gt;""),VLOOKUP(G30,通所介護費!$A$20:$B$24,2,0),0)</f>
        <v>0</v>
      </c>
      <c r="J30" s="37">
        <f t="shared" si="14"/>
        <v>0</v>
      </c>
      <c r="T30" s="30">
        <f>対象地域一覧!A30</f>
        <v>0</v>
      </c>
      <c r="U30" s="32">
        <f t="shared" si="0"/>
        <v>0</v>
      </c>
      <c r="V30" s="32">
        <f t="shared" si="1"/>
        <v>0</v>
      </c>
      <c r="W30" s="32">
        <f t="shared" si="2"/>
        <v>0</v>
      </c>
      <c r="X30" s="32">
        <f t="shared" si="3"/>
        <v>0</v>
      </c>
      <c r="Y30" s="32">
        <f t="shared" si="4"/>
        <v>0</v>
      </c>
      <c r="Z30" s="32">
        <f t="shared" si="5"/>
        <v>0</v>
      </c>
      <c r="AA30" s="32">
        <f t="shared" si="6"/>
        <v>0</v>
      </c>
      <c r="AB30" s="32">
        <f t="shared" si="7"/>
        <v>0</v>
      </c>
      <c r="AC30" s="32">
        <f t="shared" si="8"/>
        <v>0</v>
      </c>
      <c r="AD30" s="32">
        <f t="shared" si="9"/>
        <v>0</v>
      </c>
      <c r="AE30" s="32">
        <f t="shared" si="10"/>
        <v>0</v>
      </c>
      <c r="AF30" s="32">
        <f t="shared" si="11"/>
        <v>0</v>
      </c>
      <c r="AG30" s="32">
        <f t="shared" si="12"/>
        <v>0</v>
      </c>
      <c r="AH30" s="32">
        <f t="shared" si="12"/>
        <v>0</v>
      </c>
    </row>
    <row r="31" spans="1:34" ht="18" customHeight="1" x14ac:dyDescent="0.4">
      <c r="A31" s="156"/>
      <c r="B31" s="45"/>
      <c r="C31" s="45"/>
      <c r="D31" s="45"/>
      <c r="E31" s="45"/>
      <c r="F31" s="45"/>
      <c r="G31" s="45"/>
      <c r="H31" s="46"/>
      <c r="I31" s="37">
        <f>IF(AND(B31&lt;&gt;"",C31&lt;&gt;"",D31&lt;&gt;"",E31&lt;&gt;"",F31&lt;&gt;"",G31&lt;&gt;"",H31&lt;&gt;""),VLOOKUP(G31,通所介護費!$A$20:$B$24,2,0),0)</f>
        <v>0</v>
      </c>
      <c r="J31" s="37">
        <f t="shared" si="14"/>
        <v>0</v>
      </c>
      <c r="T31" s="30">
        <f>対象地域一覧!A31</f>
        <v>0</v>
      </c>
      <c r="U31" s="32">
        <f t="shared" si="0"/>
        <v>0</v>
      </c>
      <c r="V31" s="32">
        <f t="shared" si="1"/>
        <v>0</v>
      </c>
      <c r="W31" s="32">
        <f t="shared" si="2"/>
        <v>0</v>
      </c>
      <c r="X31" s="32">
        <f t="shared" si="3"/>
        <v>0</v>
      </c>
      <c r="Y31" s="32">
        <f t="shared" si="4"/>
        <v>0</v>
      </c>
      <c r="Z31" s="32">
        <f t="shared" si="5"/>
        <v>0</v>
      </c>
      <c r="AA31" s="32">
        <f t="shared" si="6"/>
        <v>0</v>
      </c>
      <c r="AB31" s="32">
        <f t="shared" si="7"/>
        <v>0</v>
      </c>
      <c r="AC31" s="32">
        <f t="shared" si="8"/>
        <v>0</v>
      </c>
      <c r="AD31" s="32">
        <f t="shared" si="9"/>
        <v>0</v>
      </c>
      <c r="AE31" s="32">
        <f t="shared" si="10"/>
        <v>0</v>
      </c>
      <c r="AF31" s="32">
        <f t="shared" si="11"/>
        <v>0</v>
      </c>
      <c r="AG31" s="32">
        <f t="shared" si="12"/>
        <v>0</v>
      </c>
      <c r="AH31" s="32">
        <f t="shared" si="12"/>
        <v>0</v>
      </c>
    </row>
    <row r="32" spans="1:34" ht="18" customHeight="1" x14ac:dyDescent="0.4">
      <c r="A32" s="156"/>
      <c r="B32" s="45"/>
      <c r="C32" s="45"/>
      <c r="D32" s="45"/>
      <c r="E32" s="45"/>
      <c r="F32" s="45"/>
      <c r="G32" s="45"/>
      <c r="H32" s="46"/>
      <c r="I32" s="37">
        <f>IF(AND(B32&lt;&gt;"",C32&lt;&gt;"",D32&lt;&gt;"",E32&lt;&gt;"",F32&lt;&gt;"",G32&lt;&gt;"",H32&lt;&gt;""),VLOOKUP(G32,通所介護費!$A$20:$B$24,2,0),0)</f>
        <v>0</v>
      </c>
      <c r="J32" s="37">
        <f t="shared" si="14"/>
        <v>0</v>
      </c>
      <c r="T32" s="30">
        <f>対象地域一覧!A32</f>
        <v>0</v>
      </c>
      <c r="U32" s="32">
        <f t="shared" si="0"/>
        <v>0</v>
      </c>
      <c r="V32" s="32">
        <f t="shared" si="1"/>
        <v>0</v>
      </c>
      <c r="W32" s="32">
        <f t="shared" si="2"/>
        <v>0</v>
      </c>
      <c r="X32" s="32">
        <f t="shared" si="3"/>
        <v>0</v>
      </c>
      <c r="Y32" s="32">
        <f t="shared" si="4"/>
        <v>0</v>
      </c>
      <c r="Z32" s="32">
        <f t="shared" si="5"/>
        <v>0</v>
      </c>
      <c r="AA32" s="32">
        <f t="shared" si="6"/>
        <v>0</v>
      </c>
      <c r="AB32" s="32">
        <f t="shared" si="7"/>
        <v>0</v>
      </c>
      <c r="AC32" s="32">
        <f t="shared" si="8"/>
        <v>0</v>
      </c>
      <c r="AD32" s="32">
        <f t="shared" si="9"/>
        <v>0</v>
      </c>
      <c r="AE32" s="32">
        <f t="shared" si="10"/>
        <v>0</v>
      </c>
      <c r="AF32" s="32">
        <f t="shared" si="11"/>
        <v>0</v>
      </c>
      <c r="AG32" s="32">
        <f t="shared" si="12"/>
        <v>0</v>
      </c>
      <c r="AH32" s="32">
        <f t="shared" si="12"/>
        <v>0</v>
      </c>
    </row>
    <row r="33" spans="1:34" ht="18" customHeight="1" x14ac:dyDescent="0.4">
      <c r="A33" s="156"/>
      <c r="B33" s="45"/>
      <c r="C33" s="45"/>
      <c r="D33" s="45"/>
      <c r="E33" s="45"/>
      <c r="F33" s="45"/>
      <c r="G33" s="45"/>
      <c r="H33" s="46"/>
      <c r="I33" s="37">
        <f>IF(AND(B33&lt;&gt;"",C33&lt;&gt;"",D33&lt;&gt;"",E33&lt;&gt;"",F33&lt;&gt;"",G33&lt;&gt;"",H33&lt;&gt;""),VLOOKUP(G33,通所介護費!$A$20:$B$24,2,0),0)</f>
        <v>0</v>
      </c>
      <c r="J33" s="37">
        <f t="shared" si="14"/>
        <v>0</v>
      </c>
      <c r="T33" s="30">
        <f>対象地域一覧!A33</f>
        <v>0</v>
      </c>
      <c r="U33" s="32">
        <f t="shared" si="0"/>
        <v>0</v>
      </c>
      <c r="V33" s="32">
        <f t="shared" si="1"/>
        <v>0</v>
      </c>
      <c r="W33" s="32">
        <f t="shared" si="2"/>
        <v>0</v>
      </c>
      <c r="X33" s="32">
        <f t="shared" si="3"/>
        <v>0</v>
      </c>
      <c r="Y33" s="32">
        <f t="shared" si="4"/>
        <v>0</v>
      </c>
      <c r="Z33" s="32">
        <f t="shared" si="5"/>
        <v>0</v>
      </c>
      <c r="AA33" s="32">
        <f t="shared" si="6"/>
        <v>0</v>
      </c>
      <c r="AB33" s="32">
        <f t="shared" si="7"/>
        <v>0</v>
      </c>
      <c r="AC33" s="32">
        <f t="shared" si="8"/>
        <v>0</v>
      </c>
      <c r="AD33" s="32">
        <f t="shared" si="9"/>
        <v>0</v>
      </c>
      <c r="AE33" s="32">
        <f t="shared" si="10"/>
        <v>0</v>
      </c>
      <c r="AF33" s="32">
        <f t="shared" si="11"/>
        <v>0</v>
      </c>
      <c r="AG33" s="32">
        <f t="shared" si="12"/>
        <v>0</v>
      </c>
      <c r="AH33" s="32">
        <f t="shared" si="12"/>
        <v>0</v>
      </c>
    </row>
    <row r="34" spans="1:34" ht="18" customHeight="1" x14ac:dyDescent="0.4">
      <c r="A34" s="156"/>
      <c r="B34" s="45"/>
      <c r="C34" s="45"/>
      <c r="D34" s="45"/>
      <c r="E34" s="45"/>
      <c r="F34" s="45"/>
      <c r="G34" s="45"/>
      <c r="H34" s="46"/>
      <c r="I34" s="37">
        <f>IF(AND(B34&lt;&gt;"",C34&lt;&gt;"",D34&lt;&gt;"",E34&lt;&gt;"",F34&lt;&gt;"",G34&lt;&gt;"",H34&lt;&gt;""),VLOOKUP(G34,通所介護費!$A$20:$B$24,2,0),0)</f>
        <v>0</v>
      </c>
      <c r="J34" s="37">
        <f t="shared" si="14"/>
        <v>0</v>
      </c>
      <c r="T34" s="30">
        <f>対象地域一覧!A34</f>
        <v>0</v>
      </c>
      <c r="U34" s="32">
        <f t="shared" si="0"/>
        <v>0</v>
      </c>
      <c r="V34" s="32">
        <f t="shared" si="1"/>
        <v>0</v>
      </c>
      <c r="W34" s="32">
        <f t="shared" si="2"/>
        <v>0</v>
      </c>
      <c r="X34" s="32">
        <f t="shared" si="3"/>
        <v>0</v>
      </c>
      <c r="Y34" s="32">
        <f t="shared" si="4"/>
        <v>0</v>
      </c>
      <c r="Z34" s="32">
        <f t="shared" si="5"/>
        <v>0</v>
      </c>
      <c r="AA34" s="32">
        <f t="shared" si="6"/>
        <v>0</v>
      </c>
      <c r="AB34" s="32">
        <f t="shared" si="7"/>
        <v>0</v>
      </c>
      <c r="AC34" s="32">
        <f t="shared" si="8"/>
        <v>0</v>
      </c>
      <c r="AD34" s="32">
        <f t="shared" si="9"/>
        <v>0</v>
      </c>
      <c r="AE34" s="32">
        <f t="shared" si="10"/>
        <v>0</v>
      </c>
      <c r="AF34" s="32">
        <f t="shared" si="11"/>
        <v>0</v>
      </c>
      <c r="AG34" s="32">
        <f t="shared" si="12"/>
        <v>0</v>
      </c>
      <c r="AH34" s="32">
        <f t="shared" si="12"/>
        <v>0</v>
      </c>
    </row>
    <row r="35" spans="1:34" ht="18" customHeight="1" x14ac:dyDescent="0.4">
      <c r="A35" s="156"/>
      <c r="B35" s="45"/>
      <c r="C35" s="45"/>
      <c r="D35" s="45"/>
      <c r="E35" s="45"/>
      <c r="F35" s="45"/>
      <c r="G35" s="45"/>
      <c r="H35" s="46"/>
      <c r="I35" s="37">
        <f>IF(AND(B35&lt;&gt;"",C35&lt;&gt;"",D35&lt;&gt;"",E35&lt;&gt;"",F35&lt;&gt;"",G35&lt;&gt;"",H35&lt;&gt;""),VLOOKUP(G35,通所介護費!$A$20:$B$24,2,0),0)</f>
        <v>0</v>
      </c>
      <c r="J35" s="37">
        <f t="shared" si="14"/>
        <v>0</v>
      </c>
      <c r="T35" s="30">
        <f>対象地域一覧!A35</f>
        <v>0</v>
      </c>
      <c r="U35" s="32">
        <f t="shared" si="0"/>
        <v>0</v>
      </c>
      <c r="V35" s="32">
        <f t="shared" si="1"/>
        <v>0</v>
      </c>
      <c r="W35" s="32">
        <f t="shared" si="2"/>
        <v>0</v>
      </c>
      <c r="X35" s="32">
        <f t="shared" si="3"/>
        <v>0</v>
      </c>
      <c r="Y35" s="32">
        <f t="shared" si="4"/>
        <v>0</v>
      </c>
      <c r="Z35" s="32">
        <f t="shared" si="5"/>
        <v>0</v>
      </c>
      <c r="AA35" s="32">
        <f t="shared" si="6"/>
        <v>0</v>
      </c>
      <c r="AB35" s="32">
        <f t="shared" si="7"/>
        <v>0</v>
      </c>
      <c r="AC35" s="32">
        <f t="shared" si="8"/>
        <v>0</v>
      </c>
      <c r="AD35" s="32">
        <f t="shared" si="9"/>
        <v>0</v>
      </c>
      <c r="AE35" s="32">
        <f t="shared" si="10"/>
        <v>0</v>
      </c>
      <c r="AF35" s="32">
        <f t="shared" si="11"/>
        <v>0</v>
      </c>
      <c r="AG35" s="32">
        <f t="shared" si="12"/>
        <v>0</v>
      </c>
      <c r="AH35" s="32">
        <f t="shared" si="12"/>
        <v>0</v>
      </c>
    </row>
    <row r="36" spans="1:34" ht="18" customHeight="1" x14ac:dyDescent="0.4">
      <c r="A36" s="156"/>
      <c r="B36" s="45"/>
      <c r="C36" s="45"/>
      <c r="D36" s="45"/>
      <c r="E36" s="45"/>
      <c r="F36" s="45"/>
      <c r="G36" s="45"/>
      <c r="H36" s="46"/>
      <c r="I36" s="37">
        <f>IF(AND(B36&lt;&gt;"",C36&lt;&gt;"",D36&lt;&gt;"",E36&lt;&gt;"",F36&lt;&gt;"",G36&lt;&gt;"",H36&lt;&gt;""),VLOOKUP(G36,通所介護費!$A$20:$B$24,2,0),0)</f>
        <v>0</v>
      </c>
      <c r="J36" s="37">
        <f t="shared" si="14"/>
        <v>0</v>
      </c>
      <c r="T36" s="30">
        <f>対象地域一覧!A36</f>
        <v>0</v>
      </c>
      <c r="U36" s="32">
        <f t="shared" si="0"/>
        <v>0</v>
      </c>
      <c r="V36" s="32">
        <f t="shared" si="1"/>
        <v>0</v>
      </c>
      <c r="W36" s="32">
        <f t="shared" si="2"/>
        <v>0</v>
      </c>
      <c r="X36" s="32">
        <f t="shared" si="3"/>
        <v>0</v>
      </c>
      <c r="Y36" s="32">
        <f t="shared" si="4"/>
        <v>0</v>
      </c>
      <c r="Z36" s="32">
        <f t="shared" si="5"/>
        <v>0</v>
      </c>
      <c r="AA36" s="32">
        <f t="shared" si="6"/>
        <v>0</v>
      </c>
      <c r="AB36" s="32">
        <f t="shared" si="7"/>
        <v>0</v>
      </c>
      <c r="AC36" s="32">
        <f t="shared" si="8"/>
        <v>0</v>
      </c>
      <c r="AD36" s="32">
        <f t="shared" si="9"/>
        <v>0</v>
      </c>
      <c r="AE36" s="32">
        <f t="shared" si="10"/>
        <v>0</v>
      </c>
      <c r="AF36" s="32">
        <f t="shared" si="11"/>
        <v>0</v>
      </c>
      <c r="AG36" s="32">
        <f t="shared" si="12"/>
        <v>0</v>
      </c>
      <c r="AH36" s="32">
        <f t="shared" si="12"/>
        <v>0</v>
      </c>
    </row>
    <row r="37" spans="1:34" ht="18" customHeight="1" x14ac:dyDescent="0.4">
      <c r="A37" s="156"/>
      <c r="B37" s="45"/>
      <c r="C37" s="45"/>
      <c r="D37" s="45"/>
      <c r="E37" s="45"/>
      <c r="F37" s="45"/>
      <c r="G37" s="45"/>
      <c r="H37" s="46"/>
      <c r="I37" s="37">
        <f>IF(AND(B37&lt;&gt;"",C37&lt;&gt;"",D37&lt;&gt;"",E37&lt;&gt;"",F37&lt;&gt;"",G37&lt;&gt;"",H37&lt;&gt;""),VLOOKUP(G37,通所介護費!$A$20:$B$24,2,0),0)</f>
        <v>0</v>
      </c>
      <c r="J37" s="37">
        <f t="shared" si="14"/>
        <v>0</v>
      </c>
      <c r="T37" s="30">
        <f>対象地域一覧!A37</f>
        <v>0</v>
      </c>
      <c r="U37" s="32">
        <f t="shared" si="0"/>
        <v>0</v>
      </c>
      <c r="V37" s="32">
        <f t="shared" si="1"/>
        <v>0</v>
      </c>
      <c r="W37" s="32">
        <f t="shared" si="2"/>
        <v>0</v>
      </c>
      <c r="X37" s="32">
        <f t="shared" si="3"/>
        <v>0</v>
      </c>
      <c r="Y37" s="32">
        <f t="shared" si="4"/>
        <v>0</v>
      </c>
      <c r="Z37" s="32">
        <f t="shared" si="5"/>
        <v>0</v>
      </c>
      <c r="AA37" s="32">
        <f t="shared" si="6"/>
        <v>0</v>
      </c>
      <c r="AB37" s="32">
        <f t="shared" si="7"/>
        <v>0</v>
      </c>
      <c r="AC37" s="32">
        <f t="shared" si="8"/>
        <v>0</v>
      </c>
      <c r="AD37" s="32">
        <f t="shared" si="9"/>
        <v>0</v>
      </c>
      <c r="AE37" s="32">
        <f t="shared" si="10"/>
        <v>0</v>
      </c>
      <c r="AF37" s="32">
        <f t="shared" si="11"/>
        <v>0</v>
      </c>
      <c r="AG37" s="32">
        <f t="shared" si="12"/>
        <v>0</v>
      </c>
      <c r="AH37" s="32">
        <f t="shared" si="12"/>
        <v>0</v>
      </c>
    </row>
    <row r="38" spans="1:34" ht="18" customHeight="1" x14ac:dyDescent="0.4">
      <c r="A38" s="156"/>
      <c r="B38" s="45"/>
      <c r="C38" s="45"/>
      <c r="D38" s="45"/>
      <c r="E38" s="45"/>
      <c r="F38" s="45"/>
      <c r="G38" s="45"/>
      <c r="H38" s="46"/>
      <c r="I38" s="37">
        <f>IF(AND(B38&lt;&gt;"",C38&lt;&gt;"",D38&lt;&gt;"",E38&lt;&gt;"",F38&lt;&gt;"",G38&lt;&gt;"",H38&lt;&gt;""),VLOOKUP(G38,通所介護費!$A$20:$B$24,2,0),0)</f>
        <v>0</v>
      </c>
      <c r="J38" s="37">
        <f t="shared" si="14"/>
        <v>0</v>
      </c>
      <c r="T38" s="30">
        <f>対象地域一覧!A38</f>
        <v>0</v>
      </c>
      <c r="U38" s="32">
        <f t="shared" si="0"/>
        <v>0</v>
      </c>
      <c r="V38" s="32">
        <f t="shared" si="1"/>
        <v>0</v>
      </c>
      <c r="W38" s="32">
        <f t="shared" si="2"/>
        <v>0</v>
      </c>
      <c r="X38" s="32">
        <f t="shared" si="3"/>
        <v>0</v>
      </c>
      <c r="Y38" s="32">
        <f t="shared" si="4"/>
        <v>0</v>
      </c>
      <c r="Z38" s="32">
        <f t="shared" si="5"/>
        <v>0</v>
      </c>
      <c r="AA38" s="32">
        <f t="shared" si="6"/>
        <v>0</v>
      </c>
      <c r="AB38" s="32">
        <f t="shared" si="7"/>
        <v>0</v>
      </c>
      <c r="AC38" s="32">
        <f t="shared" si="8"/>
        <v>0</v>
      </c>
      <c r="AD38" s="32">
        <f t="shared" si="9"/>
        <v>0</v>
      </c>
      <c r="AE38" s="32">
        <f t="shared" si="10"/>
        <v>0</v>
      </c>
      <c r="AF38" s="32">
        <f t="shared" si="11"/>
        <v>0</v>
      </c>
      <c r="AG38" s="32">
        <f t="shared" si="12"/>
        <v>0</v>
      </c>
      <c r="AH38" s="32">
        <f t="shared" si="12"/>
        <v>0</v>
      </c>
    </row>
    <row r="39" spans="1:34" ht="18" customHeight="1" x14ac:dyDescent="0.4">
      <c r="A39" s="156"/>
      <c r="B39" s="45"/>
      <c r="C39" s="45"/>
      <c r="D39" s="45"/>
      <c r="E39" s="45"/>
      <c r="F39" s="45"/>
      <c r="G39" s="45"/>
      <c r="H39" s="46"/>
      <c r="I39" s="37">
        <f>IF(AND(B39&lt;&gt;"",C39&lt;&gt;"",D39&lt;&gt;"",E39&lt;&gt;"",F39&lt;&gt;"",G39&lt;&gt;"",H39&lt;&gt;""),VLOOKUP(G39,通所介護費!$A$20:$B$24,2,0),0)</f>
        <v>0</v>
      </c>
      <c r="J39" s="37">
        <f t="shared" si="14"/>
        <v>0</v>
      </c>
      <c r="T39" s="30">
        <f>対象地域一覧!A39</f>
        <v>0</v>
      </c>
      <c r="U39" s="32">
        <f t="shared" si="0"/>
        <v>0</v>
      </c>
      <c r="V39" s="32">
        <f t="shared" si="1"/>
        <v>0</v>
      </c>
      <c r="W39" s="32">
        <f t="shared" si="2"/>
        <v>0</v>
      </c>
      <c r="X39" s="32">
        <f t="shared" si="3"/>
        <v>0</v>
      </c>
      <c r="Y39" s="32">
        <f t="shared" si="4"/>
        <v>0</v>
      </c>
      <c r="Z39" s="32">
        <f t="shared" si="5"/>
        <v>0</v>
      </c>
      <c r="AA39" s="32">
        <f t="shared" si="6"/>
        <v>0</v>
      </c>
      <c r="AB39" s="32">
        <f t="shared" si="7"/>
        <v>0</v>
      </c>
      <c r="AC39" s="32">
        <f t="shared" si="8"/>
        <v>0</v>
      </c>
      <c r="AD39" s="32">
        <f t="shared" si="9"/>
        <v>0</v>
      </c>
      <c r="AE39" s="32">
        <f t="shared" si="10"/>
        <v>0</v>
      </c>
      <c r="AF39" s="32">
        <f t="shared" si="11"/>
        <v>0</v>
      </c>
      <c r="AG39" s="32">
        <f t="shared" si="12"/>
        <v>0</v>
      </c>
      <c r="AH39" s="32">
        <f t="shared" si="12"/>
        <v>0</v>
      </c>
    </row>
    <row r="40" spans="1:34" ht="18" customHeight="1" x14ac:dyDescent="0.4">
      <c r="A40" s="157"/>
      <c r="B40" s="45"/>
      <c r="C40" s="45"/>
      <c r="D40" s="45"/>
      <c r="E40" s="45"/>
      <c r="F40" s="45"/>
      <c r="G40" s="45"/>
      <c r="H40" s="46"/>
      <c r="I40" s="37">
        <f>IF(AND(B40&lt;&gt;"",C40&lt;&gt;"",D40&lt;&gt;"",E40&lt;&gt;"",F40&lt;&gt;"",G40&lt;&gt;"",H40&lt;&gt;""),VLOOKUP(G40,通所介護費!$A$20:$B$24,2,0),0)</f>
        <v>0</v>
      </c>
      <c r="J40" s="37">
        <f t="shared" si="14"/>
        <v>0</v>
      </c>
      <c r="T40" s="30">
        <f>対象地域一覧!A40</f>
        <v>0</v>
      </c>
      <c r="U40" s="32">
        <f t="shared" si="0"/>
        <v>0</v>
      </c>
      <c r="V40" s="32">
        <f t="shared" si="1"/>
        <v>0</v>
      </c>
      <c r="W40" s="32">
        <f t="shared" si="2"/>
        <v>0</v>
      </c>
      <c r="X40" s="32">
        <f t="shared" si="3"/>
        <v>0</v>
      </c>
      <c r="Y40" s="32">
        <f t="shared" si="4"/>
        <v>0</v>
      </c>
      <c r="Z40" s="32">
        <f t="shared" si="5"/>
        <v>0</v>
      </c>
      <c r="AA40" s="32">
        <f t="shared" si="6"/>
        <v>0</v>
      </c>
      <c r="AB40" s="32">
        <f t="shared" si="7"/>
        <v>0</v>
      </c>
      <c r="AC40" s="32">
        <f t="shared" si="8"/>
        <v>0</v>
      </c>
      <c r="AD40" s="32">
        <f t="shared" si="9"/>
        <v>0</v>
      </c>
      <c r="AE40" s="32">
        <f t="shared" si="10"/>
        <v>0</v>
      </c>
      <c r="AF40" s="32">
        <f t="shared" si="11"/>
        <v>0</v>
      </c>
      <c r="AG40" s="32">
        <f t="shared" si="12"/>
        <v>0</v>
      </c>
      <c r="AH40" s="32">
        <f t="shared" si="12"/>
        <v>0</v>
      </c>
    </row>
    <row r="41" spans="1:34" ht="22.15" customHeight="1" x14ac:dyDescent="0.4">
      <c r="A41" s="101" t="s">
        <v>40</v>
      </c>
      <c r="B41" s="102"/>
      <c r="C41" s="102"/>
      <c r="D41" s="102"/>
      <c r="E41" s="102"/>
      <c r="F41" s="102"/>
      <c r="G41" s="103"/>
      <c r="H41" s="39">
        <f>SUMIF(H21:H40,"&lt;&gt;#N/A")</f>
        <v>0</v>
      </c>
      <c r="I41" s="39">
        <f>SUMIF(I21:I40,"&lt;&gt;#N/A")</f>
        <v>0</v>
      </c>
      <c r="J41" s="39">
        <f>SUMIF(J21:J40,"&lt;&gt;#N/A")</f>
        <v>0</v>
      </c>
      <c r="T41" s="30">
        <f>対象地域一覧!A41</f>
        <v>0</v>
      </c>
      <c r="U41" s="32">
        <f t="shared" si="0"/>
        <v>0</v>
      </c>
      <c r="V41" s="32">
        <f t="shared" si="1"/>
        <v>0</v>
      </c>
      <c r="W41" s="32">
        <f t="shared" si="2"/>
        <v>0</v>
      </c>
      <c r="X41" s="32">
        <f t="shared" si="3"/>
        <v>0</v>
      </c>
      <c r="Y41" s="32">
        <f t="shared" si="4"/>
        <v>0</v>
      </c>
      <c r="Z41" s="32">
        <f t="shared" si="5"/>
        <v>0</v>
      </c>
      <c r="AA41" s="32">
        <f t="shared" si="6"/>
        <v>0</v>
      </c>
      <c r="AB41" s="32">
        <f t="shared" si="7"/>
        <v>0</v>
      </c>
      <c r="AC41" s="32">
        <f t="shared" si="8"/>
        <v>0</v>
      </c>
      <c r="AD41" s="32">
        <f t="shared" si="9"/>
        <v>0</v>
      </c>
      <c r="AE41" s="32">
        <f t="shared" si="10"/>
        <v>0</v>
      </c>
      <c r="AF41" s="32">
        <f t="shared" si="11"/>
        <v>0</v>
      </c>
      <c r="AG41" s="32">
        <f t="shared" si="12"/>
        <v>0</v>
      </c>
      <c r="AH41" s="32">
        <f t="shared" si="12"/>
        <v>0</v>
      </c>
    </row>
    <row r="42" spans="1:34" ht="15" customHeight="1" x14ac:dyDescent="0.4">
      <c r="A42" s="24"/>
      <c r="B42" s="24"/>
      <c r="C42" s="24"/>
      <c r="D42" s="24"/>
      <c r="E42" s="24"/>
      <c r="F42" s="24"/>
      <c r="G42" s="44"/>
      <c r="H42" s="44"/>
      <c r="I42" s="44"/>
      <c r="T42" s="30"/>
      <c r="U42" s="32">
        <f t="shared" si="0"/>
        <v>0</v>
      </c>
      <c r="V42" s="32">
        <f t="shared" si="1"/>
        <v>0</v>
      </c>
      <c r="W42" s="32">
        <f t="shared" si="2"/>
        <v>0</v>
      </c>
      <c r="X42" s="32">
        <f t="shared" si="3"/>
        <v>0</v>
      </c>
      <c r="Y42" s="32">
        <f t="shared" si="4"/>
        <v>0</v>
      </c>
      <c r="Z42" s="32">
        <f t="shared" si="5"/>
        <v>0</v>
      </c>
      <c r="AA42" s="32">
        <f t="shared" si="6"/>
        <v>0</v>
      </c>
      <c r="AB42" s="32">
        <f t="shared" si="7"/>
        <v>0</v>
      </c>
      <c r="AC42" s="32">
        <f t="shared" si="8"/>
        <v>0</v>
      </c>
      <c r="AD42" s="32">
        <f t="shared" si="9"/>
        <v>0</v>
      </c>
      <c r="AE42" s="32">
        <f t="shared" si="10"/>
        <v>0</v>
      </c>
      <c r="AF42" s="32">
        <f t="shared" si="11"/>
        <v>0</v>
      </c>
      <c r="AG42" s="32">
        <f t="shared" si="12"/>
        <v>0</v>
      </c>
      <c r="AH42" s="32">
        <f t="shared" si="12"/>
        <v>0</v>
      </c>
    </row>
    <row r="43" spans="1:34" ht="22.15" customHeight="1" x14ac:dyDescent="0.4">
      <c r="A43" s="51" t="s">
        <v>89</v>
      </c>
      <c r="B43" s="24"/>
      <c r="C43" s="24"/>
      <c r="D43" s="24"/>
      <c r="E43" s="24"/>
      <c r="F43" s="24"/>
      <c r="G43" s="44"/>
      <c r="H43" s="44"/>
      <c r="I43" s="44"/>
      <c r="T43" s="30"/>
      <c r="U43" s="32">
        <f t="shared" si="0"/>
        <v>0</v>
      </c>
      <c r="V43" s="32">
        <f t="shared" si="1"/>
        <v>0</v>
      </c>
      <c r="W43" s="32">
        <f t="shared" si="2"/>
        <v>0</v>
      </c>
      <c r="X43" s="32">
        <f t="shared" si="3"/>
        <v>0</v>
      </c>
      <c r="Y43" s="32">
        <f t="shared" si="4"/>
        <v>0</v>
      </c>
      <c r="Z43" s="32">
        <f t="shared" si="5"/>
        <v>0</v>
      </c>
      <c r="AA43" s="32">
        <f t="shared" si="6"/>
        <v>0</v>
      </c>
      <c r="AB43" s="32">
        <f t="shared" si="7"/>
        <v>0</v>
      </c>
      <c r="AC43" s="32">
        <f t="shared" si="8"/>
        <v>0</v>
      </c>
      <c r="AD43" s="32">
        <f t="shared" si="9"/>
        <v>0</v>
      </c>
      <c r="AE43" s="32">
        <f t="shared" si="10"/>
        <v>0</v>
      </c>
      <c r="AF43" s="32">
        <f t="shared" si="11"/>
        <v>0</v>
      </c>
      <c r="AG43" s="32">
        <f t="shared" si="12"/>
        <v>0</v>
      </c>
      <c r="AH43" s="32">
        <f t="shared" si="12"/>
        <v>0</v>
      </c>
    </row>
    <row r="44" spans="1:34" ht="42.95" customHeight="1" x14ac:dyDescent="0.4">
      <c r="A44" s="158" t="s">
        <v>132</v>
      </c>
      <c r="B44" s="35" t="s">
        <v>49</v>
      </c>
      <c r="C44" s="35" t="s">
        <v>133</v>
      </c>
      <c r="D44" s="35" t="s">
        <v>34</v>
      </c>
      <c r="E44" s="36" t="s">
        <v>173</v>
      </c>
      <c r="F44" s="36" t="s">
        <v>174</v>
      </c>
      <c r="G44" s="35" t="s">
        <v>35</v>
      </c>
      <c r="H44" s="36" t="s">
        <v>134</v>
      </c>
      <c r="I44" s="36" t="s">
        <v>37</v>
      </c>
      <c r="J44" s="36" t="s">
        <v>120</v>
      </c>
      <c r="T44" s="30"/>
      <c r="U44" s="32">
        <f t="shared" si="0"/>
        <v>0</v>
      </c>
      <c r="V44" s="32">
        <f t="shared" si="1"/>
        <v>0</v>
      </c>
      <c r="W44" s="32">
        <f t="shared" si="2"/>
        <v>0</v>
      </c>
      <c r="X44" s="32">
        <f t="shared" si="3"/>
        <v>0</v>
      </c>
      <c r="Y44" s="32">
        <f t="shared" si="4"/>
        <v>0</v>
      </c>
      <c r="Z44" s="32">
        <f t="shared" si="5"/>
        <v>0</v>
      </c>
      <c r="AA44" s="32">
        <f t="shared" si="6"/>
        <v>0</v>
      </c>
      <c r="AB44" s="32">
        <f t="shared" si="7"/>
        <v>0</v>
      </c>
      <c r="AC44" s="32">
        <f t="shared" si="8"/>
        <v>0</v>
      </c>
      <c r="AD44" s="32">
        <f t="shared" si="9"/>
        <v>0</v>
      </c>
      <c r="AE44" s="32">
        <f t="shared" si="10"/>
        <v>0</v>
      </c>
      <c r="AF44" s="32">
        <f t="shared" si="11"/>
        <v>0</v>
      </c>
      <c r="AG44" s="32">
        <f t="shared" si="12"/>
        <v>0</v>
      </c>
      <c r="AH44" s="32">
        <f t="shared" si="12"/>
        <v>0</v>
      </c>
    </row>
    <row r="45" spans="1:34" ht="18" customHeight="1" x14ac:dyDescent="0.4">
      <c r="A45" s="159"/>
      <c r="B45" s="45"/>
      <c r="C45" s="45"/>
      <c r="D45" s="45"/>
      <c r="E45" s="45"/>
      <c r="F45" s="45"/>
      <c r="G45" s="45"/>
      <c r="H45" s="46"/>
      <c r="I45" s="37">
        <f>IF(AND(B45&lt;&gt;"",C45&lt;&gt;"",D45&lt;&gt;"",F45&lt;&gt;"",E45&lt;&gt;"",G45&lt;&gt;"",H45&lt;&gt;""),VLOOKUP(G45,通所介護費!$A$20:$B$24,2,0),0)</f>
        <v>0</v>
      </c>
      <c r="J45" s="37">
        <f>((I45*H45)*0.1*10)/2</f>
        <v>0</v>
      </c>
      <c r="T45" s="30"/>
      <c r="U45" s="32">
        <f t="shared" si="0"/>
        <v>0</v>
      </c>
      <c r="V45" s="32">
        <f t="shared" si="1"/>
        <v>0</v>
      </c>
      <c r="W45" s="32">
        <f t="shared" si="2"/>
        <v>0</v>
      </c>
      <c r="X45" s="32">
        <f t="shared" si="3"/>
        <v>0</v>
      </c>
      <c r="Y45" s="32">
        <f t="shared" si="4"/>
        <v>0</v>
      </c>
      <c r="Z45" s="32">
        <f t="shared" si="5"/>
        <v>0</v>
      </c>
      <c r="AA45" s="32">
        <f t="shared" si="6"/>
        <v>0</v>
      </c>
      <c r="AB45" s="32">
        <f t="shared" si="7"/>
        <v>0</v>
      </c>
      <c r="AC45" s="32">
        <f t="shared" si="8"/>
        <v>0</v>
      </c>
      <c r="AD45" s="32">
        <f t="shared" si="9"/>
        <v>0</v>
      </c>
      <c r="AE45" s="32">
        <f t="shared" si="10"/>
        <v>0</v>
      </c>
      <c r="AF45" s="32">
        <f t="shared" si="11"/>
        <v>0</v>
      </c>
      <c r="AG45" s="32">
        <f t="shared" si="12"/>
        <v>0</v>
      </c>
      <c r="AH45" s="32">
        <f t="shared" si="12"/>
        <v>0</v>
      </c>
    </row>
    <row r="46" spans="1:34" ht="18" customHeight="1" x14ac:dyDescent="0.4">
      <c r="A46" s="159"/>
      <c r="B46" s="45"/>
      <c r="C46" s="45"/>
      <c r="D46" s="45"/>
      <c r="E46" s="45"/>
      <c r="F46" s="45"/>
      <c r="G46" s="45"/>
      <c r="H46" s="46"/>
      <c r="I46" s="37">
        <f>IF(AND(B46&lt;&gt;"",C46&lt;&gt;"",D46&lt;&gt;"",F46&lt;&gt;"",E46&lt;&gt;"",G46&lt;&gt;"",H46&lt;&gt;""),VLOOKUP(G46,通所介護費!$A$20:$B$24,2,0),0)</f>
        <v>0</v>
      </c>
      <c r="J46" s="37">
        <f>((I46*H46)*0.1*10)/2</f>
        <v>0</v>
      </c>
      <c r="AG46" s="28">
        <f>SUM(AG3:AG45)</f>
        <v>0</v>
      </c>
      <c r="AH46" s="28">
        <f>SUM(AH3:AH45)</f>
        <v>0</v>
      </c>
    </row>
    <row r="47" spans="1:34" ht="18" customHeight="1" x14ac:dyDescent="0.4">
      <c r="A47" s="159"/>
      <c r="B47" s="45"/>
      <c r="C47" s="45"/>
      <c r="D47" s="45"/>
      <c r="E47" s="45"/>
      <c r="F47" s="45"/>
      <c r="G47" s="45"/>
      <c r="H47" s="46"/>
      <c r="I47" s="37">
        <f>IF(AND(B47&lt;&gt;"",C47&lt;&gt;"",D47&lt;&gt;"",F47&lt;&gt;"",E47&lt;&gt;"",G47&lt;&gt;"",H47&lt;&gt;""),VLOOKUP(G47,通所介護費!$A$20:$B$24,2,0),0)</f>
        <v>0</v>
      </c>
      <c r="J47" s="37">
        <f>((I47*H47)*0.1*10)/2</f>
        <v>0</v>
      </c>
    </row>
    <row r="48" spans="1:34" ht="18" customHeight="1" x14ac:dyDescent="0.4">
      <c r="A48" s="159"/>
      <c r="B48" s="45"/>
      <c r="C48" s="45"/>
      <c r="D48" s="45"/>
      <c r="E48" s="45"/>
      <c r="F48" s="45"/>
      <c r="G48" s="45"/>
      <c r="H48" s="46"/>
      <c r="I48" s="37">
        <f>IF(AND(B48&lt;&gt;"",C48&lt;&gt;"",D48&lt;&gt;"",F48&lt;&gt;"",E48&lt;&gt;"",G48&lt;&gt;"",H48&lt;&gt;""),VLOOKUP(G48,通所介護費!$A$20:$B$24,2,0),0)</f>
        <v>0</v>
      </c>
      <c r="J48" s="37">
        <f>((I48*H48)*0.1*10)/2</f>
        <v>0</v>
      </c>
    </row>
    <row r="49" spans="1:10" ht="18" customHeight="1" x14ac:dyDescent="0.4">
      <c r="A49" s="160"/>
      <c r="B49" s="45"/>
      <c r="C49" s="45"/>
      <c r="D49" s="45"/>
      <c r="E49" s="45"/>
      <c r="F49" s="45"/>
      <c r="G49" s="45"/>
      <c r="H49" s="46"/>
      <c r="I49" s="37">
        <f>IF(AND(B49&lt;&gt;"",C49&lt;&gt;"",D49&lt;&gt;"",F49&lt;&gt;"",E49&lt;&gt;"",G49&lt;&gt;"",H49&lt;&gt;""),VLOOKUP(G49,通所介護費!$A$20:$B$24,2,0),0)</f>
        <v>0</v>
      </c>
      <c r="J49" s="37">
        <f>((I49*H49)*0.1*10)/2</f>
        <v>0</v>
      </c>
    </row>
    <row r="50" spans="1:10" ht="22.15" customHeight="1" x14ac:dyDescent="0.4">
      <c r="A50" s="101" t="s">
        <v>40</v>
      </c>
      <c r="B50" s="102"/>
      <c r="C50" s="102"/>
      <c r="D50" s="102"/>
      <c r="E50" s="102"/>
      <c r="F50" s="102"/>
      <c r="G50" s="103"/>
      <c r="H50" s="32">
        <f>SUMIF(H45:H49,"&lt;&gt;#N/A")</f>
        <v>0</v>
      </c>
      <c r="I50" s="37">
        <f>SUMIF(I45:I49,"&lt;&gt;#N/A")</f>
        <v>0</v>
      </c>
      <c r="J50" s="37">
        <f t="shared" ref="J50" si="15">SUMIF(J45:J49,"&lt;&gt;#N/A")</f>
        <v>0</v>
      </c>
    </row>
    <row r="51" spans="1:10" ht="22.15" customHeight="1" x14ac:dyDescent="0.4"/>
    <row r="52" spans="1:10" ht="22.15" customHeight="1" x14ac:dyDescent="0.4">
      <c r="A52" s="34" t="s">
        <v>135</v>
      </c>
    </row>
    <row r="53" spans="1:10" ht="22.15" customHeight="1" x14ac:dyDescent="0.4">
      <c r="A53" s="50" t="s">
        <v>90</v>
      </c>
    </row>
    <row r="54" spans="1:10" ht="42.95" customHeight="1" x14ac:dyDescent="0.4">
      <c r="A54" s="155" t="s">
        <v>136</v>
      </c>
      <c r="B54" s="35" t="s">
        <v>49</v>
      </c>
      <c r="C54" s="35" t="s">
        <v>119</v>
      </c>
      <c r="D54" s="35" t="s">
        <v>34</v>
      </c>
      <c r="E54" s="36" t="s">
        <v>173</v>
      </c>
      <c r="F54" s="36" t="s">
        <v>174</v>
      </c>
      <c r="G54" s="35" t="s">
        <v>35</v>
      </c>
      <c r="H54" s="36" t="s">
        <v>51</v>
      </c>
      <c r="I54" s="36" t="s">
        <v>37</v>
      </c>
      <c r="J54" s="36" t="s">
        <v>120</v>
      </c>
    </row>
    <row r="55" spans="1:10" ht="18" customHeight="1" x14ac:dyDescent="0.4">
      <c r="A55" s="156"/>
      <c r="B55" s="45"/>
      <c r="C55" s="45"/>
      <c r="D55" s="45"/>
      <c r="E55" s="45"/>
      <c r="F55" s="45"/>
      <c r="G55" s="45"/>
      <c r="H55" s="46"/>
      <c r="I55" s="37">
        <f>IF(AND(B55&lt;&gt;"",C55&lt;&gt;"",D55&lt;&gt;"",E55&lt;&gt;"",F55&lt;&gt;"",G55&lt;&gt;"",H55&lt;&gt;""),VLOOKUP(G55,通所介護費!$A$27:$B$31,2,0),0)</f>
        <v>0</v>
      </c>
      <c r="J55" s="37">
        <f t="shared" ref="J55:J59" si="16">(I55*H55)*0.1*10</f>
        <v>0</v>
      </c>
    </row>
    <row r="56" spans="1:10" ht="18" customHeight="1" x14ac:dyDescent="0.4">
      <c r="A56" s="156"/>
      <c r="B56" s="45"/>
      <c r="C56" s="45"/>
      <c r="D56" s="45"/>
      <c r="E56" s="45"/>
      <c r="F56" s="45"/>
      <c r="G56" s="45"/>
      <c r="H56" s="46"/>
      <c r="I56" s="37">
        <f>IF(AND(B56&lt;&gt;"",C56&lt;&gt;"",D56&lt;&gt;"",E56&lt;&gt;"",F56&lt;&gt;"",G56&lt;&gt;"",H56&lt;&gt;""),VLOOKUP(G56,通所介護費!$A$27:$B$31,2,0),0)</f>
        <v>0</v>
      </c>
      <c r="J56" s="37">
        <f t="shared" si="16"/>
        <v>0</v>
      </c>
    </row>
    <row r="57" spans="1:10" ht="18" customHeight="1" x14ac:dyDescent="0.4">
      <c r="A57" s="156"/>
      <c r="B57" s="45"/>
      <c r="C57" s="45"/>
      <c r="D57" s="45"/>
      <c r="E57" s="45"/>
      <c r="F57" s="45"/>
      <c r="G57" s="45"/>
      <c r="H57" s="46"/>
      <c r="I57" s="37">
        <f>IF(AND(B57&lt;&gt;"",C57&lt;&gt;"",D57&lt;&gt;"",E57&lt;&gt;"",F57&lt;&gt;"",G57&lt;&gt;"",H57&lt;&gt;""),VLOOKUP(G57,通所介護費!$A$27:$B$31,2,0),0)</f>
        <v>0</v>
      </c>
      <c r="J57" s="37">
        <f t="shared" si="16"/>
        <v>0</v>
      </c>
    </row>
    <row r="58" spans="1:10" ht="18" customHeight="1" x14ac:dyDescent="0.4">
      <c r="A58" s="156"/>
      <c r="B58" s="45"/>
      <c r="C58" s="45"/>
      <c r="D58" s="45"/>
      <c r="E58" s="45"/>
      <c r="F58" s="45"/>
      <c r="G58" s="45"/>
      <c r="H58" s="46"/>
      <c r="I58" s="37">
        <f>IF(AND(B58&lt;&gt;"",C58&lt;&gt;"",D58&lt;&gt;"",E58&lt;&gt;"",F58&lt;&gt;"",G58&lt;&gt;"",H58&lt;&gt;""),VLOOKUP(G58,通所介護費!$A$27:$B$31,2,0),0)</f>
        <v>0</v>
      </c>
      <c r="J58" s="37">
        <f t="shared" si="16"/>
        <v>0</v>
      </c>
    </row>
    <row r="59" spans="1:10" ht="18" customHeight="1" x14ac:dyDescent="0.4">
      <c r="A59" s="156"/>
      <c r="B59" s="45"/>
      <c r="C59" s="45"/>
      <c r="D59" s="45"/>
      <c r="E59" s="45"/>
      <c r="F59" s="45"/>
      <c r="G59" s="45"/>
      <c r="H59" s="46"/>
      <c r="I59" s="37">
        <f>IF(AND(B59&lt;&gt;"",C59&lt;&gt;"",D59&lt;&gt;"",E59&lt;&gt;"",F59&lt;&gt;"",G59&lt;&gt;"",H59&lt;&gt;""),VLOOKUP(G59,通所介護費!$A$27:$B$31,2,0),0)</f>
        <v>0</v>
      </c>
      <c r="J59" s="37">
        <f t="shared" si="16"/>
        <v>0</v>
      </c>
    </row>
    <row r="60" spans="1:10" ht="18" customHeight="1" x14ac:dyDescent="0.4">
      <c r="A60" s="156"/>
      <c r="B60" s="45"/>
      <c r="C60" s="45"/>
      <c r="D60" s="45"/>
      <c r="E60" s="45"/>
      <c r="F60" s="45"/>
      <c r="G60" s="45"/>
      <c r="H60" s="46"/>
      <c r="I60" s="37">
        <f>IF(AND(B60&lt;&gt;"",C60&lt;&gt;"",D60&lt;&gt;"",E60&lt;&gt;"",F60&lt;&gt;"",G60&lt;&gt;"",H60&lt;&gt;""),VLOOKUP(G60,通所介護費!$A$27:$B$31,2,0),0)</f>
        <v>0</v>
      </c>
      <c r="J60" s="37">
        <f t="shared" ref="J60:J74" si="17">(I60*H60)*0.1*10</f>
        <v>0</v>
      </c>
    </row>
    <row r="61" spans="1:10" ht="18" customHeight="1" x14ac:dyDescent="0.4">
      <c r="A61" s="156"/>
      <c r="B61" s="45"/>
      <c r="C61" s="45"/>
      <c r="D61" s="45"/>
      <c r="E61" s="45"/>
      <c r="F61" s="45"/>
      <c r="G61" s="45"/>
      <c r="H61" s="46"/>
      <c r="I61" s="37">
        <f>IF(AND(B61&lt;&gt;"",C61&lt;&gt;"",D61&lt;&gt;"",E61&lt;&gt;"",F61&lt;&gt;"",G61&lt;&gt;"",H61&lt;&gt;""),VLOOKUP(G61,通所介護費!$A$27:$B$31,2,0),0)</f>
        <v>0</v>
      </c>
      <c r="J61" s="37">
        <f t="shared" si="17"/>
        <v>0</v>
      </c>
    </row>
    <row r="62" spans="1:10" ht="18" customHeight="1" x14ac:dyDescent="0.4">
      <c r="A62" s="156"/>
      <c r="B62" s="45"/>
      <c r="C62" s="45"/>
      <c r="D62" s="45"/>
      <c r="E62" s="45"/>
      <c r="F62" s="45"/>
      <c r="G62" s="45"/>
      <c r="H62" s="46"/>
      <c r="I62" s="37">
        <f>IF(AND(B62&lt;&gt;"",C62&lt;&gt;"",D62&lt;&gt;"",E62&lt;&gt;"",F62&lt;&gt;"",G62&lt;&gt;"",H62&lt;&gt;""),VLOOKUP(G62,通所介護費!$A$27:$B$31,2,0),0)</f>
        <v>0</v>
      </c>
      <c r="J62" s="37">
        <f t="shared" si="17"/>
        <v>0</v>
      </c>
    </row>
    <row r="63" spans="1:10" ht="18" customHeight="1" x14ac:dyDescent="0.4">
      <c r="A63" s="156"/>
      <c r="B63" s="45"/>
      <c r="C63" s="45"/>
      <c r="D63" s="45"/>
      <c r="E63" s="45"/>
      <c r="F63" s="45"/>
      <c r="G63" s="45"/>
      <c r="H63" s="46"/>
      <c r="I63" s="37">
        <f>IF(AND(B63&lt;&gt;"",C63&lt;&gt;"",D63&lt;&gt;"",E63&lt;&gt;"",F63&lt;&gt;"",G63&lt;&gt;"",H63&lt;&gt;""),VLOOKUP(G63,通所介護費!$A$27:$B$31,2,0),0)</f>
        <v>0</v>
      </c>
      <c r="J63" s="37">
        <f t="shared" si="17"/>
        <v>0</v>
      </c>
    </row>
    <row r="64" spans="1:10" ht="18" customHeight="1" x14ac:dyDescent="0.4">
      <c r="A64" s="156"/>
      <c r="B64" s="45"/>
      <c r="C64" s="45"/>
      <c r="D64" s="45"/>
      <c r="E64" s="45"/>
      <c r="F64" s="45"/>
      <c r="G64" s="45"/>
      <c r="H64" s="46"/>
      <c r="I64" s="37">
        <f>IF(AND(B64&lt;&gt;"",C64&lt;&gt;"",D64&lt;&gt;"",E64&lt;&gt;"",F64&lt;&gt;"",G64&lt;&gt;"",H64&lt;&gt;""),VLOOKUP(G64,通所介護費!$A$27:$B$31,2,0),0)</f>
        <v>0</v>
      </c>
      <c r="J64" s="37">
        <f t="shared" si="17"/>
        <v>0</v>
      </c>
    </row>
    <row r="65" spans="1:10" ht="18" customHeight="1" x14ac:dyDescent="0.4">
      <c r="A65" s="156"/>
      <c r="B65" s="45"/>
      <c r="C65" s="45"/>
      <c r="D65" s="45"/>
      <c r="E65" s="45"/>
      <c r="F65" s="45"/>
      <c r="G65" s="45"/>
      <c r="H65" s="46"/>
      <c r="I65" s="37">
        <f>IF(AND(B65&lt;&gt;"",C65&lt;&gt;"",D65&lt;&gt;"",E65&lt;&gt;"",F65&lt;&gt;"",G65&lt;&gt;"",H65&lt;&gt;""),VLOOKUP(G65,通所介護費!$A$27:$B$31,2,0),0)</f>
        <v>0</v>
      </c>
      <c r="J65" s="37">
        <f t="shared" si="17"/>
        <v>0</v>
      </c>
    </row>
    <row r="66" spans="1:10" ht="18" customHeight="1" x14ac:dyDescent="0.4">
      <c r="A66" s="156"/>
      <c r="B66" s="45"/>
      <c r="C66" s="45"/>
      <c r="D66" s="45"/>
      <c r="E66" s="45"/>
      <c r="F66" s="45"/>
      <c r="G66" s="45"/>
      <c r="H66" s="46"/>
      <c r="I66" s="37">
        <f>IF(AND(B66&lt;&gt;"",C66&lt;&gt;"",D66&lt;&gt;"",E66&lt;&gt;"",F66&lt;&gt;"",G66&lt;&gt;"",H66&lt;&gt;""),VLOOKUP(G66,通所介護費!$A$27:$B$31,2,0),0)</f>
        <v>0</v>
      </c>
      <c r="J66" s="37">
        <f t="shared" si="17"/>
        <v>0</v>
      </c>
    </row>
    <row r="67" spans="1:10" ht="18" customHeight="1" x14ac:dyDescent="0.4">
      <c r="A67" s="156"/>
      <c r="B67" s="45"/>
      <c r="C67" s="45"/>
      <c r="D67" s="45"/>
      <c r="E67" s="45"/>
      <c r="F67" s="45"/>
      <c r="G67" s="45"/>
      <c r="H67" s="46"/>
      <c r="I67" s="37">
        <f>IF(AND(B67&lt;&gt;"",C67&lt;&gt;"",D67&lt;&gt;"",E67&lt;&gt;"",F67&lt;&gt;"",G67&lt;&gt;"",H67&lt;&gt;""),VLOOKUP(G67,通所介護費!$A$27:$B$31,2,0),0)</f>
        <v>0</v>
      </c>
      <c r="J67" s="37">
        <f t="shared" si="17"/>
        <v>0</v>
      </c>
    </row>
    <row r="68" spans="1:10" ht="18" customHeight="1" x14ac:dyDescent="0.4">
      <c r="A68" s="156"/>
      <c r="B68" s="45"/>
      <c r="C68" s="45"/>
      <c r="D68" s="45"/>
      <c r="E68" s="45"/>
      <c r="F68" s="45"/>
      <c r="G68" s="45"/>
      <c r="H68" s="46"/>
      <c r="I68" s="37">
        <f>IF(AND(B68&lt;&gt;"",C68&lt;&gt;"",D68&lt;&gt;"",E68&lt;&gt;"",F68&lt;&gt;"",G68&lt;&gt;"",H68&lt;&gt;""),VLOOKUP(G68,通所介護費!$A$27:$B$31,2,0),0)</f>
        <v>0</v>
      </c>
      <c r="J68" s="37">
        <f t="shared" si="17"/>
        <v>0</v>
      </c>
    </row>
    <row r="69" spans="1:10" ht="18" customHeight="1" x14ac:dyDescent="0.4">
      <c r="A69" s="156"/>
      <c r="B69" s="45"/>
      <c r="C69" s="45"/>
      <c r="D69" s="45"/>
      <c r="E69" s="45"/>
      <c r="F69" s="45"/>
      <c r="G69" s="45"/>
      <c r="H69" s="46"/>
      <c r="I69" s="37">
        <f>IF(AND(B69&lt;&gt;"",C69&lt;&gt;"",D69&lt;&gt;"",E69&lt;&gt;"",F69&lt;&gt;"",G69&lt;&gt;"",H69&lt;&gt;""),VLOOKUP(G69,通所介護費!$A$27:$B$31,2,0),0)</f>
        <v>0</v>
      </c>
      <c r="J69" s="37">
        <f t="shared" si="17"/>
        <v>0</v>
      </c>
    </row>
    <row r="70" spans="1:10" ht="18" customHeight="1" x14ac:dyDescent="0.4">
      <c r="A70" s="156"/>
      <c r="B70" s="45"/>
      <c r="C70" s="45"/>
      <c r="D70" s="45"/>
      <c r="E70" s="45"/>
      <c r="F70" s="45"/>
      <c r="G70" s="45"/>
      <c r="H70" s="46"/>
      <c r="I70" s="37">
        <f>IF(AND(B70&lt;&gt;"",C70&lt;&gt;"",D70&lt;&gt;"",E70&lt;&gt;"",F70&lt;&gt;"",G70&lt;&gt;"",H70&lt;&gt;""),VLOOKUP(G70,通所介護費!$A$27:$B$31,2,0),0)</f>
        <v>0</v>
      </c>
      <c r="J70" s="37">
        <f t="shared" si="17"/>
        <v>0</v>
      </c>
    </row>
    <row r="71" spans="1:10" ht="18" customHeight="1" x14ac:dyDescent="0.4">
      <c r="A71" s="156"/>
      <c r="B71" s="45"/>
      <c r="C71" s="45"/>
      <c r="D71" s="45"/>
      <c r="E71" s="45"/>
      <c r="F71" s="45"/>
      <c r="G71" s="45"/>
      <c r="H71" s="46"/>
      <c r="I71" s="37">
        <f>IF(AND(B71&lt;&gt;"",C71&lt;&gt;"",D71&lt;&gt;"",E71&lt;&gt;"",F71&lt;&gt;"",G71&lt;&gt;"",H71&lt;&gt;""),VLOOKUP(G71,通所介護費!$A$27:$B$31,2,0),0)</f>
        <v>0</v>
      </c>
      <c r="J71" s="37">
        <f t="shared" si="17"/>
        <v>0</v>
      </c>
    </row>
    <row r="72" spans="1:10" ht="18" customHeight="1" x14ac:dyDescent="0.4">
      <c r="A72" s="156"/>
      <c r="B72" s="45"/>
      <c r="C72" s="45"/>
      <c r="D72" s="45"/>
      <c r="E72" s="45"/>
      <c r="F72" s="45"/>
      <c r="G72" s="45"/>
      <c r="H72" s="46"/>
      <c r="I72" s="37">
        <f>IF(AND(B72&lt;&gt;"",C72&lt;&gt;"",D72&lt;&gt;"",E72&lt;&gt;"",F72&lt;&gt;"",G72&lt;&gt;"",H72&lt;&gt;""),VLOOKUP(G72,通所介護費!$A$27:$B$31,2,0),0)</f>
        <v>0</v>
      </c>
      <c r="J72" s="37">
        <f t="shared" si="17"/>
        <v>0</v>
      </c>
    </row>
    <row r="73" spans="1:10" ht="18" customHeight="1" x14ac:dyDescent="0.4">
      <c r="A73" s="156"/>
      <c r="B73" s="45"/>
      <c r="C73" s="45"/>
      <c r="D73" s="45"/>
      <c r="E73" s="45"/>
      <c r="F73" s="45"/>
      <c r="G73" s="45"/>
      <c r="H73" s="46"/>
      <c r="I73" s="37">
        <f>IF(AND(B73&lt;&gt;"",C73&lt;&gt;"",D73&lt;&gt;"",E73&lt;&gt;"",F73&lt;&gt;"",G73&lt;&gt;"",H73&lt;&gt;""),VLOOKUP(G73,通所介護費!$A$27:$B$31,2,0),0)</f>
        <v>0</v>
      </c>
      <c r="J73" s="37">
        <f t="shared" si="17"/>
        <v>0</v>
      </c>
    </row>
    <row r="74" spans="1:10" ht="18" customHeight="1" x14ac:dyDescent="0.4">
      <c r="A74" s="157"/>
      <c r="B74" s="45"/>
      <c r="C74" s="45"/>
      <c r="D74" s="45"/>
      <c r="E74" s="45"/>
      <c r="F74" s="45"/>
      <c r="G74" s="45"/>
      <c r="H74" s="46"/>
      <c r="I74" s="37">
        <f>IF(AND(B74&lt;&gt;"",C74&lt;&gt;"",D74&lt;&gt;"",E74&lt;&gt;"",F74&lt;&gt;"",G74&lt;&gt;"",H74&lt;&gt;""),VLOOKUP(G74,通所介護費!$A$27:$B$31,2,0),0)</f>
        <v>0</v>
      </c>
      <c r="J74" s="37">
        <f t="shared" si="17"/>
        <v>0</v>
      </c>
    </row>
    <row r="75" spans="1:10" ht="22.15" customHeight="1" x14ac:dyDescent="0.4">
      <c r="A75" s="101" t="s">
        <v>40</v>
      </c>
      <c r="B75" s="102"/>
      <c r="C75" s="102"/>
      <c r="D75" s="102"/>
      <c r="E75" s="102"/>
      <c r="F75" s="102"/>
      <c r="G75" s="103"/>
      <c r="H75" s="39">
        <f>SUMIF(H55:H74,"&lt;&gt;#N/A")</f>
        <v>0</v>
      </c>
      <c r="I75" s="39">
        <f>SUMIF(I55:I74,"&lt;&gt;#N/A")</f>
        <v>0</v>
      </c>
      <c r="J75" s="39">
        <f>SUMIF(J55:J74,"&lt;&gt;#N/A")</f>
        <v>0</v>
      </c>
    </row>
    <row r="76" spans="1:10" ht="15" customHeight="1" x14ac:dyDescent="0.4">
      <c r="A76" s="24"/>
      <c r="B76" s="24"/>
      <c r="C76" s="24"/>
      <c r="D76" s="24"/>
      <c r="E76" s="24"/>
      <c r="F76" s="24"/>
      <c r="G76" s="44"/>
      <c r="H76" s="44"/>
      <c r="I76" s="44"/>
    </row>
    <row r="77" spans="1:10" ht="22.15" customHeight="1" x14ac:dyDescent="0.4">
      <c r="A77" s="51" t="s">
        <v>89</v>
      </c>
      <c r="B77" s="24"/>
      <c r="C77" s="24"/>
      <c r="D77" s="24"/>
      <c r="E77" s="24"/>
      <c r="F77" s="24"/>
      <c r="G77" s="44"/>
      <c r="H77" s="44"/>
      <c r="I77" s="44"/>
    </row>
    <row r="78" spans="1:10" ht="42.95" customHeight="1" x14ac:dyDescent="0.4">
      <c r="A78" s="158" t="s">
        <v>137</v>
      </c>
      <c r="B78" s="35" t="s">
        <v>49</v>
      </c>
      <c r="C78" s="35" t="s">
        <v>119</v>
      </c>
      <c r="D78" s="35" t="s">
        <v>34</v>
      </c>
      <c r="E78" s="36" t="s">
        <v>173</v>
      </c>
      <c r="F78" s="36" t="s">
        <v>174</v>
      </c>
      <c r="G78" s="35" t="s">
        <v>35</v>
      </c>
      <c r="H78" s="36" t="s">
        <v>134</v>
      </c>
      <c r="I78" s="36" t="s">
        <v>37</v>
      </c>
      <c r="J78" s="36" t="s">
        <v>120</v>
      </c>
    </row>
    <row r="79" spans="1:10" ht="18" customHeight="1" x14ac:dyDescent="0.4">
      <c r="A79" s="159"/>
      <c r="B79" s="45"/>
      <c r="C79" s="45"/>
      <c r="D79" s="45"/>
      <c r="E79" s="45"/>
      <c r="F79" s="45"/>
      <c r="G79" s="45"/>
      <c r="H79" s="46"/>
      <c r="I79" s="37">
        <f>IF(AND(B79&lt;&gt;"",C79&lt;&gt;"",D79&lt;&gt;"",E79&lt;&gt;"",F79&lt;&gt;"",G79&lt;&gt;"",H79&lt;&gt;""),VLOOKUP(G79,通所介護費!$A$27:$B$31,2,0),0)</f>
        <v>0</v>
      </c>
      <c r="J79" s="37">
        <f>((I79*H79)*0.1*10)/2</f>
        <v>0</v>
      </c>
    </row>
    <row r="80" spans="1:10" ht="18" customHeight="1" x14ac:dyDescent="0.4">
      <c r="A80" s="159"/>
      <c r="B80" s="45"/>
      <c r="C80" s="45"/>
      <c r="D80" s="45"/>
      <c r="E80" s="45"/>
      <c r="F80" s="45"/>
      <c r="G80" s="45"/>
      <c r="H80" s="46"/>
      <c r="I80" s="37">
        <f>IF(AND(B80&lt;&gt;"",C80&lt;&gt;"",D80&lt;&gt;"",E80&lt;&gt;"",F80&lt;&gt;"",G80&lt;&gt;"",H80&lt;&gt;""),VLOOKUP(G80,通所介護費!$A$27:$B$31,2,0),0)</f>
        <v>0</v>
      </c>
      <c r="J80" s="37">
        <f>((I80*H80)*0.1*10)/2</f>
        <v>0</v>
      </c>
    </row>
    <row r="81" spans="1:10" ht="18" customHeight="1" x14ac:dyDescent="0.4">
      <c r="A81" s="159"/>
      <c r="B81" s="45"/>
      <c r="C81" s="45"/>
      <c r="D81" s="45"/>
      <c r="E81" s="45"/>
      <c r="F81" s="45"/>
      <c r="G81" s="45"/>
      <c r="H81" s="46"/>
      <c r="I81" s="37">
        <f>IF(AND(B81&lt;&gt;"",C81&lt;&gt;"",D81&lt;&gt;"",E81&lt;&gt;"",F81&lt;&gt;"",G81&lt;&gt;"",H81&lt;&gt;""),VLOOKUP(G81,通所介護費!$A$27:$B$31,2,0),0)</f>
        <v>0</v>
      </c>
      <c r="J81" s="37">
        <f>((I81*H81)*0.1*10)/2</f>
        <v>0</v>
      </c>
    </row>
    <row r="82" spans="1:10" ht="18" customHeight="1" x14ac:dyDescent="0.4">
      <c r="A82" s="159"/>
      <c r="B82" s="45"/>
      <c r="C82" s="45"/>
      <c r="D82" s="45"/>
      <c r="E82" s="45"/>
      <c r="F82" s="45"/>
      <c r="G82" s="45"/>
      <c r="H82" s="46"/>
      <c r="I82" s="37">
        <f>IF(AND(B82&lt;&gt;"",C82&lt;&gt;"",D82&lt;&gt;"",E82&lt;&gt;"",F82&lt;&gt;"",G82&lt;&gt;"",H82&lt;&gt;""),VLOOKUP(G82,通所介護費!$A$27:$B$31,2,0),0)</f>
        <v>0</v>
      </c>
      <c r="J82" s="37">
        <f>((I82*H82)*0.1*10)/2</f>
        <v>0</v>
      </c>
    </row>
    <row r="83" spans="1:10" ht="18" customHeight="1" x14ac:dyDescent="0.4">
      <c r="A83" s="160"/>
      <c r="B83" s="45"/>
      <c r="C83" s="45"/>
      <c r="D83" s="45"/>
      <c r="E83" s="45"/>
      <c r="F83" s="45"/>
      <c r="G83" s="45"/>
      <c r="H83" s="46"/>
      <c r="I83" s="37">
        <f>IF(AND(B83&lt;&gt;"",C83&lt;&gt;"",D83&lt;&gt;"",E83&lt;&gt;"",F83&lt;&gt;"",G83&lt;&gt;"",H83&lt;&gt;""),VLOOKUP(G83,通所介護費!$A$27:$B$31,2,0),0)</f>
        <v>0</v>
      </c>
      <c r="J83" s="37">
        <f>((I83*H83)*0.1*10)/2</f>
        <v>0</v>
      </c>
    </row>
    <row r="84" spans="1:10" ht="22.15" customHeight="1" x14ac:dyDescent="0.4">
      <c r="A84" s="101" t="s">
        <v>40</v>
      </c>
      <c r="B84" s="102"/>
      <c r="C84" s="102"/>
      <c r="D84" s="102"/>
      <c r="E84" s="102"/>
      <c r="F84" s="102"/>
      <c r="G84" s="103"/>
      <c r="H84" s="39">
        <f>SUMIF(H79:H83,"&lt;&gt;#N/A")</f>
        <v>0</v>
      </c>
      <c r="I84" s="39">
        <f>SUMIF(I79:I83,"&lt;&gt;#N/A")</f>
        <v>0</v>
      </c>
      <c r="J84" s="39">
        <f>SUMIF(J79:J83,"&lt;&gt;#N/A")</f>
        <v>0</v>
      </c>
    </row>
    <row r="85" spans="1:10" ht="22.15" customHeight="1" x14ac:dyDescent="0.4"/>
    <row r="86" spans="1:10" ht="22.15" customHeight="1" x14ac:dyDescent="0.4">
      <c r="A86" s="34" t="s">
        <v>138</v>
      </c>
    </row>
    <row r="87" spans="1:10" ht="22.15" customHeight="1" x14ac:dyDescent="0.4">
      <c r="A87" s="50" t="s">
        <v>90</v>
      </c>
    </row>
    <row r="88" spans="1:10" ht="42.95" customHeight="1" x14ac:dyDescent="0.4">
      <c r="A88" s="155" t="s">
        <v>139</v>
      </c>
      <c r="B88" s="35" t="s">
        <v>49</v>
      </c>
      <c r="C88" s="35" t="s">
        <v>119</v>
      </c>
      <c r="D88" s="35" t="s">
        <v>34</v>
      </c>
      <c r="E88" s="36" t="s">
        <v>173</v>
      </c>
      <c r="F88" s="36" t="s">
        <v>174</v>
      </c>
      <c r="G88" s="35" t="s">
        <v>35</v>
      </c>
      <c r="H88" s="36" t="s">
        <v>51</v>
      </c>
      <c r="I88" s="36" t="s">
        <v>37</v>
      </c>
      <c r="J88" s="36" t="s">
        <v>120</v>
      </c>
    </row>
    <row r="89" spans="1:10" ht="18" customHeight="1" x14ac:dyDescent="0.4">
      <c r="A89" s="156"/>
      <c r="B89" s="45"/>
      <c r="C89" s="45"/>
      <c r="D89" s="45"/>
      <c r="E89" s="45"/>
      <c r="F89" s="45"/>
      <c r="G89" s="45"/>
      <c r="H89" s="46"/>
      <c r="I89" s="37">
        <f>IF(AND(B89&lt;&gt;"",C89&lt;&gt;"",D89&lt;&gt;"",E89&lt;&gt;"",F89&lt;&gt;"",G89&lt;&gt;"",H89&lt;&gt;""),VLOOKUP(G89,通所介護費!$A$34:$B$38,2,0),0)</f>
        <v>0</v>
      </c>
      <c r="J89" s="37">
        <f t="shared" ref="J89:J93" si="18">(I89*H89)*0.1*10</f>
        <v>0</v>
      </c>
    </row>
    <row r="90" spans="1:10" ht="18" customHeight="1" x14ac:dyDescent="0.4">
      <c r="A90" s="156"/>
      <c r="B90" s="45"/>
      <c r="C90" s="45"/>
      <c r="D90" s="45"/>
      <c r="E90" s="45"/>
      <c r="F90" s="45"/>
      <c r="G90" s="45"/>
      <c r="H90" s="46"/>
      <c r="I90" s="37">
        <f>IF(AND(B90&lt;&gt;"",C90&lt;&gt;"",D90&lt;&gt;"",E90&lt;&gt;"",F90&lt;&gt;"",G90&lt;&gt;"",H90&lt;&gt;""),VLOOKUP(G90,通所介護費!$A$34:$B$38,2,0),0)</f>
        <v>0</v>
      </c>
      <c r="J90" s="37">
        <f t="shared" si="18"/>
        <v>0</v>
      </c>
    </row>
    <row r="91" spans="1:10" ht="18" customHeight="1" x14ac:dyDescent="0.4">
      <c r="A91" s="156"/>
      <c r="B91" s="45"/>
      <c r="C91" s="45"/>
      <c r="D91" s="45"/>
      <c r="E91" s="45"/>
      <c r="F91" s="45"/>
      <c r="G91" s="45"/>
      <c r="H91" s="46"/>
      <c r="I91" s="37">
        <f>IF(AND(B91&lt;&gt;"",C91&lt;&gt;"",D91&lt;&gt;"",E91&lt;&gt;"",F91&lt;&gt;"",G91&lt;&gt;"",H91&lt;&gt;""),VLOOKUP(G91,通所介護費!$A$34:$B$38,2,0),0)</f>
        <v>0</v>
      </c>
      <c r="J91" s="37">
        <f t="shared" si="18"/>
        <v>0</v>
      </c>
    </row>
    <row r="92" spans="1:10" ht="18" customHeight="1" x14ac:dyDescent="0.4">
      <c r="A92" s="156"/>
      <c r="B92" s="45"/>
      <c r="C92" s="45"/>
      <c r="D92" s="45"/>
      <c r="E92" s="45"/>
      <c r="F92" s="45"/>
      <c r="G92" s="45"/>
      <c r="H92" s="46"/>
      <c r="I92" s="37">
        <f>IF(AND(B92&lt;&gt;"",C92&lt;&gt;"",D92&lt;&gt;"",E92&lt;&gt;"",F92&lt;&gt;"",G92&lt;&gt;"",H92&lt;&gt;""),VLOOKUP(G92,通所介護費!$A$34:$B$38,2,0),0)</f>
        <v>0</v>
      </c>
      <c r="J92" s="37">
        <f t="shared" si="18"/>
        <v>0</v>
      </c>
    </row>
    <row r="93" spans="1:10" ht="18" customHeight="1" x14ac:dyDescent="0.4">
      <c r="A93" s="156"/>
      <c r="B93" s="45"/>
      <c r="C93" s="45"/>
      <c r="D93" s="45"/>
      <c r="E93" s="45"/>
      <c r="F93" s="45"/>
      <c r="G93" s="45"/>
      <c r="H93" s="46"/>
      <c r="I93" s="37">
        <f>IF(AND(B93&lt;&gt;"",C93&lt;&gt;"",D93&lt;&gt;"",E93&lt;&gt;"",F93&lt;&gt;"",G93&lt;&gt;"",H93&lt;&gt;""),VLOOKUP(G93,通所介護費!$A$34:$B$38,2,0),0)</f>
        <v>0</v>
      </c>
      <c r="J93" s="37">
        <f t="shared" si="18"/>
        <v>0</v>
      </c>
    </row>
    <row r="94" spans="1:10" ht="18" customHeight="1" x14ac:dyDescent="0.4">
      <c r="A94" s="156"/>
      <c r="B94" s="45"/>
      <c r="C94" s="45"/>
      <c r="D94" s="45"/>
      <c r="E94" s="45"/>
      <c r="F94" s="45"/>
      <c r="G94" s="45"/>
      <c r="H94" s="46"/>
      <c r="I94" s="37">
        <f>IF(AND(B94&lt;&gt;"",C94&lt;&gt;"",D94&lt;&gt;"",E94&lt;&gt;"",F94&lt;&gt;"",G94&lt;&gt;"",H94&lt;&gt;""),VLOOKUP(G94,通所介護費!$A$34:$B$38,2,0),0)</f>
        <v>0</v>
      </c>
      <c r="J94" s="37">
        <f t="shared" ref="J94:J108" si="19">(I94*H94)*0.1*10</f>
        <v>0</v>
      </c>
    </row>
    <row r="95" spans="1:10" ht="18" customHeight="1" x14ac:dyDescent="0.4">
      <c r="A95" s="156"/>
      <c r="B95" s="45"/>
      <c r="C95" s="45"/>
      <c r="D95" s="45"/>
      <c r="E95" s="45"/>
      <c r="F95" s="45"/>
      <c r="G95" s="45"/>
      <c r="H95" s="46"/>
      <c r="I95" s="37">
        <f>IF(AND(B95&lt;&gt;"",C95&lt;&gt;"",D95&lt;&gt;"",E95&lt;&gt;"",F95&lt;&gt;"",G95&lt;&gt;"",H95&lt;&gt;""),VLOOKUP(G95,通所介護費!$A$34:$B$38,2,0),0)</f>
        <v>0</v>
      </c>
      <c r="J95" s="37">
        <f t="shared" si="19"/>
        <v>0</v>
      </c>
    </row>
    <row r="96" spans="1:10" ht="18" customHeight="1" x14ac:dyDescent="0.4">
      <c r="A96" s="156"/>
      <c r="B96" s="45"/>
      <c r="C96" s="45"/>
      <c r="D96" s="45"/>
      <c r="E96" s="45"/>
      <c r="F96" s="45"/>
      <c r="G96" s="45"/>
      <c r="H96" s="46"/>
      <c r="I96" s="37">
        <f>IF(AND(B96&lt;&gt;"",C96&lt;&gt;"",D96&lt;&gt;"",E96&lt;&gt;"",F96&lt;&gt;"",G96&lt;&gt;"",H96&lt;&gt;""),VLOOKUP(G96,通所介護費!$A$34:$B$38,2,0),0)</f>
        <v>0</v>
      </c>
      <c r="J96" s="37">
        <f t="shared" si="19"/>
        <v>0</v>
      </c>
    </row>
    <row r="97" spans="1:10" ht="18" customHeight="1" x14ac:dyDescent="0.4">
      <c r="A97" s="156"/>
      <c r="B97" s="45"/>
      <c r="C97" s="45"/>
      <c r="D97" s="45"/>
      <c r="E97" s="45"/>
      <c r="F97" s="45"/>
      <c r="G97" s="45"/>
      <c r="H97" s="46"/>
      <c r="I97" s="37">
        <f>IF(AND(B97&lt;&gt;"",C97&lt;&gt;"",D97&lt;&gt;"",E97&lt;&gt;"",F97&lt;&gt;"",G97&lt;&gt;"",H97&lt;&gt;""),VLOOKUP(G97,通所介護費!$A$34:$B$38,2,0),0)</f>
        <v>0</v>
      </c>
      <c r="J97" s="37">
        <f t="shared" si="19"/>
        <v>0</v>
      </c>
    </row>
    <row r="98" spans="1:10" ht="18" customHeight="1" x14ac:dyDescent="0.4">
      <c r="A98" s="156"/>
      <c r="B98" s="45"/>
      <c r="C98" s="45"/>
      <c r="D98" s="45"/>
      <c r="E98" s="45"/>
      <c r="F98" s="45"/>
      <c r="G98" s="45"/>
      <c r="H98" s="46"/>
      <c r="I98" s="37">
        <f>IF(AND(B98&lt;&gt;"",C98&lt;&gt;"",D98&lt;&gt;"",E98&lt;&gt;"",F98&lt;&gt;"",G98&lt;&gt;"",H98&lt;&gt;""),VLOOKUP(G98,通所介護費!$A$34:$B$38,2,0),0)</f>
        <v>0</v>
      </c>
      <c r="J98" s="37">
        <f t="shared" si="19"/>
        <v>0</v>
      </c>
    </row>
    <row r="99" spans="1:10" ht="18" customHeight="1" x14ac:dyDescent="0.4">
      <c r="A99" s="156"/>
      <c r="B99" s="45"/>
      <c r="C99" s="45"/>
      <c r="D99" s="45"/>
      <c r="E99" s="45"/>
      <c r="F99" s="45"/>
      <c r="G99" s="45"/>
      <c r="H99" s="46"/>
      <c r="I99" s="37">
        <f>IF(AND(B99&lt;&gt;"",C99&lt;&gt;"",D99&lt;&gt;"",E99&lt;&gt;"",F99&lt;&gt;"",G99&lt;&gt;"",H99&lt;&gt;""),VLOOKUP(G99,通所介護費!$A$34:$B$38,2,0),0)</f>
        <v>0</v>
      </c>
      <c r="J99" s="37">
        <f t="shared" si="19"/>
        <v>0</v>
      </c>
    </row>
    <row r="100" spans="1:10" ht="18" customHeight="1" x14ac:dyDescent="0.4">
      <c r="A100" s="156"/>
      <c r="B100" s="45"/>
      <c r="C100" s="45"/>
      <c r="D100" s="45"/>
      <c r="E100" s="45"/>
      <c r="F100" s="45"/>
      <c r="G100" s="45"/>
      <c r="H100" s="46"/>
      <c r="I100" s="37">
        <f>IF(AND(B100&lt;&gt;"",C100&lt;&gt;"",D100&lt;&gt;"",E100&lt;&gt;"",F100&lt;&gt;"",G100&lt;&gt;"",H100&lt;&gt;""),VLOOKUP(G100,通所介護費!$A$34:$B$38,2,0),0)</f>
        <v>0</v>
      </c>
      <c r="J100" s="37">
        <f t="shared" si="19"/>
        <v>0</v>
      </c>
    </row>
    <row r="101" spans="1:10" ht="18" customHeight="1" x14ac:dyDescent="0.4">
      <c r="A101" s="156"/>
      <c r="B101" s="45"/>
      <c r="C101" s="45"/>
      <c r="D101" s="45"/>
      <c r="E101" s="45"/>
      <c r="F101" s="45"/>
      <c r="G101" s="45"/>
      <c r="H101" s="46"/>
      <c r="I101" s="37">
        <f>IF(AND(B101&lt;&gt;"",C101&lt;&gt;"",D101&lt;&gt;"",E101&lt;&gt;"",F101&lt;&gt;"",G101&lt;&gt;"",H101&lt;&gt;""),VLOOKUP(G101,通所介護費!$A$34:$B$38,2,0),0)</f>
        <v>0</v>
      </c>
      <c r="J101" s="37">
        <f t="shared" si="19"/>
        <v>0</v>
      </c>
    </row>
    <row r="102" spans="1:10" ht="18" customHeight="1" x14ac:dyDescent="0.4">
      <c r="A102" s="156"/>
      <c r="B102" s="45"/>
      <c r="C102" s="45"/>
      <c r="D102" s="45"/>
      <c r="E102" s="45"/>
      <c r="F102" s="45"/>
      <c r="G102" s="45"/>
      <c r="H102" s="46"/>
      <c r="I102" s="37">
        <f>IF(AND(B102&lt;&gt;"",C102&lt;&gt;"",D102&lt;&gt;"",E102&lt;&gt;"",F102&lt;&gt;"",G102&lt;&gt;"",H102&lt;&gt;""),VLOOKUP(G102,通所介護費!$A$34:$B$38,2,0),0)</f>
        <v>0</v>
      </c>
      <c r="J102" s="37">
        <f t="shared" si="19"/>
        <v>0</v>
      </c>
    </row>
    <row r="103" spans="1:10" ht="18" customHeight="1" x14ac:dyDescent="0.4">
      <c r="A103" s="156"/>
      <c r="B103" s="45"/>
      <c r="C103" s="45"/>
      <c r="D103" s="45"/>
      <c r="E103" s="45"/>
      <c r="F103" s="45"/>
      <c r="G103" s="45"/>
      <c r="H103" s="46"/>
      <c r="I103" s="37">
        <f>IF(AND(B103&lt;&gt;"",C103&lt;&gt;"",D103&lt;&gt;"",E103&lt;&gt;"",F103&lt;&gt;"",G103&lt;&gt;"",H103&lt;&gt;""),VLOOKUP(G103,通所介護費!$A$34:$B$38,2,0),0)</f>
        <v>0</v>
      </c>
      <c r="J103" s="37">
        <f t="shared" si="19"/>
        <v>0</v>
      </c>
    </row>
    <row r="104" spans="1:10" ht="18" customHeight="1" x14ac:dyDescent="0.4">
      <c r="A104" s="156"/>
      <c r="B104" s="45"/>
      <c r="C104" s="45"/>
      <c r="D104" s="45"/>
      <c r="E104" s="45"/>
      <c r="F104" s="45"/>
      <c r="G104" s="45"/>
      <c r="H104" s="46"/>
      <c r="I104" s="37">
        <f>IF(AND(B104&lt;&gt;"",C104&lt;&gt;"",D104&lt;&gt;"",E104&lt;&gt;"",F104&lt;&gt;"",G104&lt;&gt;"",H104&lt;&gt;""),VLOOKUP(G104,通所介護費!$A$34:$B$38,2,0),0)</f>
        <v>0</v>
      </c>
      <c r="J104" s="37">
        <f t="shared" si="19"/>
        <v>0</v>
      </c>
    </row>
    <row r="105" spans="1:10" ht="18" customHeight="1" x14ac:dyDescent="0.4">
      <c r="A105" s="156"/>
      <c r="B105" s="45"/>
      <c r="C105" s="45"/>
      <c r="D105" s="45"/>
      <c r="E105" s="45"/>
      <c r="F105" s="45"/>
      <c r="G105" s="45"/>
      <c r="H105" s="46"/>
      <c r="I105" s="37">
        <f>IF(AND(B105&lt;&gt;"",C105&lt;&gt;"",D105&lt;&gt;"",E105&lt;&gt;"",F105&lt;&gt;"",G105&lt;&gt;"",H105&lt;&gt;""),VLOOKUP(G105,通所介護費!$A$34:$B$38,2,0),0)</f>
        <v>0</v>
      </c>
      <c r="J105" s="37">
        <f t="shared" si="19"/>
        <v>0</v>
      </c>
    </row>
    <row r="106" spans="1:10" ht="18" customHeight="1" x14ac:dyDescent="0.4">
      <c r="A106" s="156"/>
      <c r="B106" s="45"/>
      <c r="C106" s="45"/>
      <c r="D106" s="45"/>
      <c r="E106" s="45"/>
      <c r="F106" s="45"/>
      <c r="G106" s="45"/>
      <c r="H106" s="46"/>
      <c r="I106" s="37">
        <f>IF(AND(B106&lt;&gt;"",C106&lt;&gt;"",D106&lt;&gt;"",E106&lt;&gt;"",F106&lt;&gt;"",G106&lt;&gt;"",H106&lt;&gt;""),VLOOKUP(G106,通所介護費!$A$34:$B$38,2,0),0)</f>
        <v>0</v>
      </c>
      <c r="J106" s="37">
        <f t="shared" si="19"/>
        <v>0</v>
      </c>
    </row>
    <row r="107" spans="1:10" ht="18" customHeight="1" x14ac:dyDescent="0.4">
      <c r="A107" s="156"/>
      <c r="B107" s="45"/>
      <c r="C107" s="45"/>
      <c r="D107" s="45"/>
      <c r="E107" s="45"/>
      <c r="F107" s="45"/>
      <c r="G107" s="45"/>
      <c r="H107" s="46"/>
      <c r="I107" s="37">
        <f>IF(AND(B107&lt;&gt;"",C107&lt;&gt;"",D107&lt;&gt;"",E107&lt;&gt;"",F107&lt;&gt;"",G107&lt;&gt;"",H107&lt;&gt;""),VLOOKUP(G107,通所介護費!$A$34:$B$38,2,0),0)</f>
        <v>0</v>
      </c>
      <c r="J107" s="37">
        <f t="shared" si="19"/>
        <v>0</v>
      </c>
    </row>
    <row r="108" spans="1:10" ht="18" customHeight="1" x14ac:dyDescent="0.4">
      <c r="A108" s="157"/>
      <c r="B108" s="45"/>
      <c r="C108" s="45"/>
      <c r="D108" s="45"/>
      <c r="E108" s="45"/>
      <c r="F108" s="45"/>
      <c r="G108" s="45"/>
      <c r="H108" s="46"/>
      <c r="I108" s="37">
        <f>IF(AND(B108&lt;&gt;"",C108&lt;&gt;"",D108&lt;&gt;"",E108&lt;&gt;"",F108&lt;&gt;"",G108&lt;&gt;"",H108&lt;&gt;""),VLOOKUP(G108,通所介護費!$A$34:$B$38,2,0),0)</f>
        <v>0</v>
      </c>
      <c r="J108" s="37">
        <f t="shared" si="19"/>
        <v>0</v>
      </c>
    </row>
    <row r="109" spans="1:10" ht="22.15" customHeight="1" x14ac:dyDescent="0.4">
      <c r="A109" s="101" t="s">
        <v>40</v>
      </c>
      <c r="B109" s="102"/>
      <c r="C109" s="102"/>
      <c r="D109" s="102"/>
      <c r="E109" s="102"/>
      <c r="F109" s="102"/>
      <c r="G109" s="103"/>
      <c r="H109" s="39">
        <f>SUMIF(H89:H108,"&lt;&gt;#N/A")</f>
        <v>0</v>
      </c>
      <c r="I109" s="39">
        <f>SUMIF(I89:I108,"&lt;&gt;#N/A")</f>
        <v>0</v>
      </c>
      <c r="J109" s="39">
        <f>SUMIF(J89:J108,"&lt;&gt;#N/A")</f>
        <v>0</v>
      </c>
    </row>
    <row r="110" spans="1:10" ht="15" customHeight="1" x14ac:dyDescent="0.4">
      <c r="A110" s="24"/>
      <c r="B110" s="24"/>
      <c r="C110" s="24"/>
      <c r="D110" s="24"/>
      <c r="E110" s="24"/>
      <c r="F110" s="24"/>
      <c r="G110" s="44"/>
      <c r="H110" s="44"/>
      <c r="I110" s="44"/>
    </row>
    <row r="111" spans="1:10" ht="22.15" customHeight="1" x14ac:dyDescent="0.4">
      <c r="A111" s="51" t="s">
        <v>89</v>
      </c>
      <c r="B111" s="24"/>
      <c r="C111" s="24"/>
      <c r="D111" s="24"/>
      <c r="E111" s="24"/>
      <c r="F111" s="24"/>
      <c r="G111" s="44"/>
      <c r="H111" s="44"/>
      <c r="I111" s="44"/>
    </row>
    <row r="112" spans="1:10" ht="42.95" customHeight="1" x14ac:dyDescent="0.4">
      <c r="A112" s="158" t="s">
        <v>140</v>
      </c>
      <c r="B112" s="35" t="s">
        <v>49</v>
      </c>
      <c r="C112" s="35" t="s">
        <v>119</v>
      </c>
      <c r="D112" s="35" t="s">
        <v>34</v>
      </c>
      <c r="E112" s="36" t="s">
        <v>173</v>
      </c>
      <c r="F112" s="36" t="s">
        <v>174</v>
      </c>
      <c r="G112" s="35" t="s">
        <v>35</v>
      </c>
      <c r="H112" s="36" t="s">
        <v>134</v>
      </c>
      <c r="I112" s="36" t="s">
        <v>37</v>
      </c>
      <c r="J112" s="36" t="s">
        <v>120</v>
      </c>
    </row>
    <row r="113" spans="1:10" ht="18" customHeight="1" x14ac:dyDescent="0.4">
      <c r="A113" s="159"/>
      <c r="B113" s="45"/>
      <c r="C113" s="45"/>
      <c r="D113" s="45"/>
      <c r="E113" s="45"/>
      <c r="F113" s="45"/>
      <c r="G113" s="45"/>
      <c r="H113" s="46"/>
      <c r="I113" s="37">
        <f>IF(AND(B113&lt;&gt;"",C113&lt;&gt;"",D113&lt;&gt;"",E113&lt;&gt;22,F113&lt;&gt;"",G113&lt;&gt;"",H113&lt;&gt;""),VLOOKUP(G113,通所介護費!$A$34:$B$38,2,0),0)</f>
        <v>0</v>
      </c>
      <c r="J113" s="37">
        <f>((I113*H113)*0.1*10)/2</f>
        <v>0</v>
      </c>
    </row>
    <row r="114" spans="1:10" ht="18" customHeight="1" x14ac:dyDescent="0.4">
      <c r="A114" s="159"/>
      <c r="B114" s="45"/>
      <c r="C114" s="45"/>
      <c r="D114" s="45"/>
      <c r="E114" s="45"/>
      <c r="F114" s="45"/>
      <c r="G114" s="45"/>
      <c r="H114" s="46"/>
      <c r="I114" s="37">
        <f>IF(AND(B114&lt;&gt;"",C114&lt;&gt;"",D114&lt;&gt;"",E114&lt;&gt;22,F114&lt;&gt;"",G114&lt;&gt;"",H114&lt;&gt;""),VLOOKUP(G114,通所介護費!$A$34:$B$38,2,0),0)</f>
        <v>0</v>
      </c>
      <c r="J114" s="37">
        <f>((I114*H114)*0.1*10)/2</f>
        <v>0</v>
      </c>
    </row>
    <row r="115" spans="1:10" ht="18" customHeight="1" x14ac:dyDescent="0.4">
      <c r="A115" s="159"/>
      <c r="B115" s="45"/>
      <c r="C115" s="45"/>
      <c r="D115" s="45"/>
      <c r="E115" s="45"/>
      <c r="F115" s="45"/>
      <c r="G115" s="45"/>
      <c r="H115" s="46"/>
      <c r="I115" s="37">
        <f>IF(AND(B115&lt;&gt;"",C115&lt;&gt;"",D115&lt;&gt;"",E115&lt;&gt;22,F115&lt;&gt;"",G115&lt;&gt;"",H115&lt;&gt;""),VLOOKUP(G115,通所介護費!$A$34:$B$38,2,0),0)</f>
        <v>0</v>
      </c>
      <c r="J115" s="37">
        <f>((I115*H115)*0.1*10)/2</f>
        <v>0</v>
      </c>
    </row>
    <row r="116" spans="1:10" ht="18" customHeight="1" x14ac:dyDescent="0.4">
      <c r="A116" s="159"/>
      <c r="B116" s="45"/>
      <c r="C116" s="45"/>
      <c r="D116" s="45"/>
      <c r="E116" s="45"/>
      <c r="F116" s="45"/>
      <c r="G116" s="45"/>
      <c r="H116" s="46"/>
      <c r="I116" s="37">
        <f>IF(AND(B116&lt;&gt;"",C116&lt;&gt;"",D116&lt;&gt;"",E116&lt;&gt;22,F116&lt;&gt;"",G116&lt;&gt;"",H116&lt;&gt;""),VLOOKUP(G116,通所介護費!$A$34:$B$38,2,0),0)</f>
        <v>0</v>
      </c>
      <c r="J116" s="37">
        <f>((I116*H116)*0.1*10)/2</f>
        <v>0</v>
      </c>
    </row>
    <row r="117" spans="1:10" ht="18" customHeight="1" x14ac:dyDescent="0.4">
      <c r="A117" s="160"/>
      <c r="B117" s="45"/>
      <c r="C117" s="45"/>
      <c r="D117" s="45"/>
      <c r="E117" s="45"/>
      <c r="F117" s="45"/>
      <c r="G117" s="45"/>
      <c r="H117" s="46"/>
      <c r="I117" s="37">
        <f>IF(AND(B117&lt;&gt;"",C117&lt;&gt;"",D117&lt;&gt;"",E117&lt;&gt;22,F117&lt;&gt;"",G117&lt;&gt;"",H117&lt;&gt;""),VLOOKUP(G117,通所介護費!$A$34:$B$38,2,0),0)</f>
        <v>0</v>
      </c>
      <c r="J117" s="37">
        <f>((I117*H117)*0.1*10)/2</f>
        <v>0</v>
      </c>
    </row>
    <row r="118" spans="1:10" ht="22.15" customHeight="1" x14ac:dyDescent="0.4">
      <c r="A118" s="101" t="s">
        <v>40</v>
      </c>
      <c r="B118" s="102"/>
      <c r="C118" s="102"/>
      <c r="D118" s="102"/>
      <c r="E118" s="102"/>
      <c r="F118" s="102"/>
      <c r="G118" s="103"/>
      <c r="H118" s="39">
        <f>SUMIF(H113:H117,"&lt;&gt;#N/A")</f>
        <v>0</v>
      </c>
      <c r="I118" s="39">
        <f>SUMIF(I113:I117,"&lt;&gt;#N/A")</f>
        <v>0</v>
      </c>
      <c r="J118" s="39">
        <f>SUMIF(J113:J117,"&lt;&gt;#N/A")</f>
        <v>0</v>
      </c>
    </row>
    <row r="119" spans="1:10" ht="22.15" customHeight="1" x14ac:dyDescent="0.4"/>
    <row r="120" spans="1:10" ht="22.15" customHeight="1" x14ac:dyDescent="0.4">
      <c r="A120" s="34" t="s">
        <v>141</v>
      </c>
    </row>
    <row r="121" spans="1:10" ht="22.15" customHeight="1" x14ac:dyDescent="0.4">
      <c r="A121" s="50" t="s">
        <v>90</v>
      </c>
    </row>
    <row r="122" spans="1:10" ht="42.95" customHeight="1" x14ac:dyDescent="0.4">
      <c r="A122" s="155" t="s">
        <v>142</v>
      </c>
      <c r="B122" s="35" t="s">
        <v>49</v>
      </c>
      <c r="C122" s="35" t="s">
        <v>119</v>
      </c>
      <c r="D122" s="35" t="s">
        <v>34</v>
      </c>
      <c r="E122" s="36" t="s">
        <v>173</v>
      </c>
      <c r="F122" s="36" t="s">
        <v>174</v>
      </c>
      <c r="G122" s="35" t="s">
        <v>35</v>
      </c>
      <c r="H122" s="36" t="s">
        <v>51</v>
      </c>
      <c r="I122" s="36" t="s">
        <v>37</v>
      </c>
      <c r="J122" s="36" t="s">
        <v>120</v>
      </c>
    </row>
    <row r="123" spans="1:10" ht="18" customHeight="1" x14ac:dyDescent="0.4">
      <c r="A123" s="156"/>
      <c r="B123" s="45"/>
      <c r="C123" s="45"/>
      <c r="D123" s="45"/>
      <c r="E123" s="45"/>
      <c r="F123" s="45"/>
      <c r="G123" s="45"/>
      <c r="H123" s="46"/>
      <c r="I123" s="37">
        <f>IF(AND(B123&lt;&gt;"",C123&lt;&gt;"",D123&lt;&gt;"",E123&lt;&gt;"",F123&lt;&gt;"",G123&lt;&gt;"",H123&lt;&gt;""),VLOOKUP(G123,通所介護費!$A$41:$B$45,2,0),0)</f>
        <v>0</v>
      </c>
      <c r="J123" s="37">
        <f t="shared" ref="J123:J127" si="20">(I123*H123)*0.1*10</f>
        <v>0</v>
      </c>
    </row>
    <row r="124" spans="1:10" ht="18" customHeight="1" x14ac:dyDescent="0.4">
      <c r="A124" s="156"/>
      <c r="B124" s="45"/>
      <c r="C124" s="45"/>
      <c r="D124" s="45"/>
      <c r="E124" s="45"/>
      <c r="F124" s="45"/>
      <c r="G124" s="45"/>
      <c r="H124" s="46"/>
      <c r="I124" s="37">
        <f>IF(AND(B124&lt;&gt;"",C124&lt;&gt;"",D124&lt;&gt;"",E124&lt;&gt;"",F124&lt;&gt;"",G124&lt;&gt;"",H124&lt;&gt;""),VLOOKUP(G124,通所介護費!$A$41:$B$45,2,0),0)</f>
        <v>0</v>
      </c>
      <c r="J124" s="37">
        <f t="shared" si="20"/>
        <v>0</v>
      </c>
    </row>
    <row r="125" spans="1:10" ht="18" customHeight="1" x14ac:dyDescent="0.4">
      <c r="A125" s="156"/>
      <c r="B125" s="45"/>
      <c r="C125" s="45"/>
      <c r="D125" s="45"/>
      <c r="E125" s="45"/>
      <c r="F125" s="45"/>
      <c r="G125" s="45"/>
      <c r="H125" s="46"/>
      <c r="I125" s="37">
        <f>IF(AND(B125&lt;&gt;"",C125&lt;&gt;"",D125&lt;&gt;"",E125&lt;&gt;"",F125&lt;&gt;"",G125&lt;&gt;"",H125&lt;&gt;""),VLOOKUP(G125,通所介護費!$A$41:$B$45,2,0),0)</f>
        <v>0</v>
      </c>
      <c r="J125" s="37">
        <f t="shared" si="20"/>
        <v>0</v>
      </c>
    </row>
    <row r="126" spans="1:10" ht="18" customHeight="1" x14ac:dyDescent="0.4">
      <c r="A126" s="156"/>
      <c r="B126" s="45"/>
      <c r="C126" s="45"/>
      <c r="D126" s="45"/>
      <c r="E126" s="45"/>
      <c r="F126" s="45"/>
      <c r="G126" s="45"/>
      <c r="H126" s="46"/>
      <c r="I126" s="37">
        <f>IF(AND(B126&lt;&gt;"",C126&lt;&gt;"",D126&lt;&gt;"",E126&lt;&gt;"",F126&lt;&gt;"",G126&lt;&gt;"",H126&lt;&gt;""),VLOOKUP(G126,通所介護費!$A$41:$B$45,2,0),0)</f>
        <v>0</v>
      </c>
      <c r="J126" s="37">
        <f t="shared" si="20"/>
        <v>0</v>
      </c>
    </row>
    <row r="127" spans="1:10" ht="18" customHeight="1" x14ac:dyDescent="0.4">
      <c r="A127" s="156"/>
      <c r="B127" s="45"/>
      <c r="C127" s="45"/>
      <c r="D127" s="45"/>
      <c r="E127" s="45"/>
      <c r="F127" s="45"/>
      <c r="G127" s="45"/>
      <c r="H127" s="46"/>
      <c r="I127" s="37">
        <f>IF(AND(B127&lt;&gt;"",C127&lt;&gt;"",D127&lt;&gt;"",E127&lt;&gt;"",F127&lt;&gt;"",G127&lt;&gt;"",H127&lt;&gt;""),VLOOKUP(G127,通所介護費!$A$41:$B$45,2,0),0)</f>
        <v>0</v>
      </c>
      <c r="J127" s="37">
        <f t="shared" si="20"/>
        <v>0</v>
      </c>
    </row>
    <row r="128" spans="1:10" ht="18" customHeight="1" x14ac:dyDescent="0.4">
      <c r="A128" s="156"/>
      <c r="B128" s="45"/>
      <c r="C128" s="45"/>
      <c r="D128" s="45"/>
      <c r="E128" s="45"/>
      <c r="F128" s="45"/>
      <c r="G128" s="45"/>
      <c r="H128" s="46"/>
      <c r="I128" s="37">
        <f>IF(AND(B128&lt;&gt;"",C128&lt;&gt;"",D128&lt;&gt;"",E128&lt;&gt;"",F128&lt;&gt;"",G128&lt;&gt;"",H128&lt;&gt;""),VLOOKUP(G128,通所介護費!$A$41:$B$45,2,0),0)</f>
        <v>0</v>
      </c>
      <c r="J128" s="37">
        <f t="shared" ref="J128:J142" si="21">(I128*H128)*0.1*10</f>
        <v>0</v>
      </c>
    </row>
    <row r="129" spans="1:10" ht="18" customHeight="1" x14ac:dyDescent="0.4">
      <c r="A129" s="156"/>
      <c r="B129" s="45"/>
      <c r="C129" s="45"/>
      <c r="D129" s="45"/>
      <c r="E129" s="45"/>
      <c r="F129" s="45"/>
      <c r="G129" s="45"/>
      <c r="H129" s="46"/>
      <c r="I129" s="37">
        <f>IF(AND(B129&lt;&gt;"",C129&lt;&gt;"",D129&lt;&gt;"",E129&lt;&gt;"",F129&lt;&gt;"",G129&lt;&gt;"",H129&lt;&gt;""),VLOOKUP(G129,通所介護費!$A$41:$B$45,2,0),0)</f>
        <v>0</v>
      </c>
      <c r="J129" s="37">
        <f t="shared" si="21"/>
        <v>0</v>
      </c>
    </row>
    <row r="130" spans="1:10" ht="18" customHeight="1" x14ac:dyDescent="0.4">
      <c r="A130" s="156"/>
      <c r="B130" s="45"/>
      <c r="C130" s="45"/>
      <c r="D130" s="45"/>
      <c r="E130" s="45"/>
      <c r="F130" s="45"/>
      <c r="G130" s="45"/>
      <c r="H130" s="46"/>
      <c r="I130" s="37">
        <f>IF(AND(B130&lt;&gt;"",C130&lt;&gt;"",D130&lt;&gt;"",E130&lt;&gt;"",F130&lt;&gt;"",G130&lt;&gt;"",H130&lt;&gt;""),VLOOKUP(G130,通所介護費!$A$41:$B$45,2,0),0)</f>
        <v>0</v>
      </c>
      <c r="J130" s="37">
        <f t="shared" si="21"/>
        <v>0</v>
      </c>
    </row>
    <row r="131" spans="1:10" ht="18" customHeight="1" x14ac:dyDescent="0.4">
      <c r="A131" s="156"/>
      <c r="B131" s="45"/>
      <c r="C131" s="45"/>
      <c r="D131" s="45"/>
      <c r="E131" s="45"/>
      <c r="F131" s="45"/>
      <c r="G131" s="45"/>
      <c r="H131" s="46"/>
      <c r="I131" s="37">
        <f>IF(AND(B131&lt;&gt;"",C131&lt;&gt;"",D131&lt;&gt;"",E131&lt;&gt;"",F131&lt;&gt;"",G131&lt;&gt;"",H131&lt;&gt;""),VLOOKUP(G131,通所介護費!$A$41:$B$45,2,0),0)</f>
        <v>0</v>
      </c>
      <c r="J131" s="37">
        <f t="shared" si="21"/>
        <v>0</v>
      </c>
    </row>
    <row r="132" spans="1:10" ht="18" customHeight="1" x14ac:dyDescent="0.4">
      <c r="A132" s="156"/>
      <c r="B132" s="45"/>
      <c r="C132" s="45"/>
      <c r="D132" s="45"/>
      <c r="E132" s="45"/>
      <c r="F132" s="45"/>
      <c r="G132" s="45"/>
      <c r="H132" s="46"/>
      <c r="I132" s="37">
        <f>IF(AND(B132&lt;&gt;"",C132&lt;&gt;"",D132&lt;&gt;"",E132&lt;&gt;"",F132&lt;&gt;"",G132&lt;&gt;"",H132&lt;&gt;""),VLOOKUP(G132,通所介護費!$A$41:$B$45,2,0),0)</f>
        <v>0</v>
      </c>
      <c r="J132" s="37">
        <f t="shared" si="21"/>
        <v>0</v>
      </c>
    </row>
    <row r="133" spans="1:10" ht="18" customHeight="1" x14ac:dyDescent="0.4">
      <c r="A133" s="156"/>
      <c r="B133" s="45"/>
      <c r="C133" s="45"/>
      <c r="D133" s="45"/>
      <c r="E133" s="45"/>
      <c r="F133" s="45"/>
      <c r="G133" s="45"/>
      <c r="H133" s="46"/>
      <c r="I133" s="37">
        <f>IF(AND(B133&lt;&gt;"",C133&lt;&gt;"",D133&lt;&gt;"",E133&lt;&gt;"",F133&lt;&gt;"",G133&lt;&gt;"",H133&lt;&gt;""),VLOOKUP(G133,通所介護費!$A$41:$B$45,2,0),0)</f>
        <v>0</v>
      </c>
      <c r="J133" s="37">
        <f t="shared" si="21"/>
        <v>0</v>
      </c>
    </row>
    <row r="134" spans="1:10" ht="18" customHeight="1" x14ac:dyDescent="0.4">
      <c r="A134" s="156"/>
      <c r="B134" s="45"/>
      <c r="C134" s="45"/>
      <c r="D134" s="45"/>
      <c r="E134" s="45"/>
      <c r="F134" s="45"/>
      <c r="G134" s="45"/>
      <c r="H134" s="46"/>
      <c r="I134" s="37">
        <f>IF(AND(B134&lt;&gt;"",C134&lt;&gt;"",D134&lt;&gt;"",E134&lt;&gt;"",F134&lt;&gt;"",G134&lt;&gt;"",H134&lt;&gt;""),VLOOKUP(G134,通所介護費!$A$41:$B$45,2,0),0)</f>
        <v>0</v>
      </c>
      <c r="J134" s="37">
        <f t="shared" si="21"/>
        <v>0</v>
      </c>
    </row>
    <row r="135" spans="1:10" ht="18" customHeight="1" x14ac:dyDescent="0.4">
      <c r="A135" s="156"/>
      <c r="B135" s="45"/>
      <c r="C135" s="45"/>
      <c r="D135" s="45"/>
      <c r="E135" s="45"/>
      <c r="F135" s="45"/>
      <c r="G135" s="45"/>
      <c r="H135" s="46"/>
      <c r="I135" s="37">
        <f>IF(AND(B135&lt;&gt;"",C135&lt;&gt;"",D135&lt;&gt;"",E135&lt;&gt;"",F135&lt;&gt;"",G135&lt;&gt;"",H135&lt;&gt;""),VLOOKUP(G135,通所介護費!$A$41:$B$45,2,0),0)</f>
        <v>0</v>
      </c>
      <c r="J135" s="37">
        <f t="shared" si="21"/>
        <v>0</v>
      </c>
    </row>
    <row r="136" spans="1:10" ht="18" customHeight="1" x14ac:dyDescent="0.4">
      <c r="A136" s="156"/>
      <c r="B136" s="45"/>
      <c r="C136" s="45"/>
      <c r="D136" s="45"/>
      <c r="E136" s="45"/>
      <c r="F136" s="45"/>
      <c r="G136" s="45"/>
      <c r="H136" s="46"/>
      <c r="I136" s="37">
        <f>IF(AND(B136&lt;&gt;"",C136&lt;&gt;"",D136&lt;&gt;"",E136&lt;&gt;"",F136&lt;&gt;"",G136&lt;&gt;"",H136&lt;&gt;""),VLOOKUP(G136,通所介護費!$A$41:$B$45,2,0),0)</f>
        <v>0</v>
      </c>
      <c r="J136" s="37">
        <f t="shared" si="21"/>
        <v>0</v>
      </c>
    </row>
    <row r="137" spans="1:10" ht="18" customHeight="1" x14ac:dyDescent="0.4">
      <c r="A137" s="156"/>
      <c r="B137" s="45"/>
      <c r="C137" s="45"/>
      <c r="D137" s="45"/>
      <c r="E137" s="45"/>
      <c r="F137" s="45"/>
      <c r="G137" s="45"/>
      <c r="H137" s="46"/>
      <c r="I137" s="37">
        <f>IF(AND(B137&lt;&gt;"",C137&lt;&gt;"",D137&lt;&gt;"",E137&lt;&gt;"",F137&lt;&gt;"",G137&lt;&gt;"",H137&lt;&gt;""),VLOOKUP(G137,通所介護費!$A$41:$B$45,2,0),0)</f>
        <v>0</v>
      </c>
      <c r="J137" s="37">
        <f t="shared" si="21"/>
        <v>0</v>
      </c>
    </row>
    <row r="138" spans="1:10" ht="18" customHeight="1" x14ac:dyDescent="0.4">
      <c r="A138" s="156"/>
      <c r="B138" s="45"/>
      <c r="C138" s="45"/>
      <c r="D138" s="45"/>
      <c r="E138" s="45"/>
      <c r="F138" s="45"/>
      <c r="G138" s="45"/>
      <c r="H138" s="46"/>
      <c r="I138" s="37">
        <f>IF(AND(B138&lt;&gt;"",C138&lt;&gt;"",D138&lt;&gt;"",E138&lt;&gt;"",F138&lt;&gt;"",G138&lt;&gt;"",H138&lt;&gt;""),VLOOKUP(G138,通所介護費!$A$41:$B$45,2,0),0)</f>
        <v>0</v>
      </c>
      <c r="J138" s="37">
        <f t="shared" si="21"/>
        <v>0</v>
      </c>
    </row>
    <row r="139" spans="1:10" ht="18" customHeight="1" x14ac:dyDescent="0.4">
      <c r="A139" s="156"/>
      <c r="B139" s="45"/>
      <c r="C139" s="45"/>
      <c r="D139" s="45"/>
      <c r="E139" s="45"/>
      <c r="F139" s="45"/>
      <c r="G139" s="45"/>
      <c r="H139" s="46"/>
      <c r="I139" s="37">
        <f>IF(AND(B139&lt;&gt;"",C139&lt;&gt;"",D139&lt;&gt;"",E139&lt;&gt;"",F139&lt;&gt;"",G139&lt;&gt;"",H139&lt;&gt;""),VLOOKUP(G139,通所介護費!$A$41:$B$45,2,0),0)</f>
        <v>0</v>
      </c>
      <c r="J139" s="37">
        <f t="shared" si="21"/>
        <v>0</v>
      </c>
    </row>
    <row r="140" spans="1:10" ht="18" customHeight="1" x14ac:dyDescent="0.4">
      <c r="A140" s="156"/>
      <c r="B140" s="45"/>
      <c r="C140" s="45"/>
      <c r="D140" s="45"/>
      <c r="E140" s="45"/>
      <c r="F140" s="45"/>
      <c r="G140" s="45"/>
      <c r="H140" s="46"/>
      <c r="I140" s="37">
        <f>IF(AND(B140&lt;&gt;"",C140&lt;&gt;"",D140&lt;&gt;"",E140&lt;&gt;"",F140&lt;&gt;"",G140&lt;&gt;"",H140&lt;&gt;""),VLOOKUP(G140,通所介護費!$A$41:$B$45,2,0),0)</f>
        <v>0</v>
      </c>
      <c r="J140" s="37">
        <f t="shared" si="21"/>
        <v>0</v>
      </c>
    </row>
    <row r="141" spans="1:10" ht="18" customHeight="1" x14ac:dyDescent="0.4">
      <c r="A141" s="156"/>
      <c r="B141" s="45"/>
      <c r="C141" s="45"/>
      <c r="D141" s="45"/>
      <c r="E141" s="45"/>
      <c r="F141" s="45"/>
      <c r="G141" s="45"/>
      <c r="H141" s="46"/>
      <c r="I141" s="37">
        <f>IF(AND(B141&lt;&gt;"",C141&lt;&gt;"",D141&lt;&gt;"",E141&lt;&gt;"",F141&lt;&gt;"",G141&lt;&gt;"",H141&lt;&gt;""),VLOOKUP(G141,通所介護費!$A$41:$B$45,2,0),0)</f>
        <v>0</v>
      </c>
      <c r="J141" s="37">
        <f t="shared" si="21"/>
        <v>0</v>
      </c>
    </row>
    <row r="142" spans="1:10" ht="18" customHeight="1" x14ac:dyDescent="0.4">
      <c r="A142" s="157"/>
      <c r="B142" s="45"/>
      <c r="C142" s="45"/>
      <c r="D142" s="45"/>
      <c r="E142" s="45"/>
      <c r="F142" s="45"/>
      <c r="G142" s="45"/>
      <c r="H142" s="46"/>
      <c r="I142" s="37">
        <f>IF(AND(B142&lt;&gt;"",C142&lt;&gt;"",D142&lt;&gt;"",E142&lt;&gt;"",F142&lt;&gt;"",G142&lt;&gt;"",H142&lt;&gt;""),VLOOKUP(G142,通所介護費!$A$41:$B$45,2,0),0)</f>
        <v>0</v>
      </c>
      <c r="J142" s="37">
        <f t="shared" si="21"/>
        <v>0</v>
      </c>
    </row>
    <row r="143" spans="1:10" ht="22.15" customHeight="1" x14ac:dyDescent="0.4">
      <c r="A143" s="101" t="s">
        <v>40</v>
      </c>
      <c r="B143" s="102"/>
      <c r="C143" s="102"/>
      <c r="D143" s="102"/>
      <c r="E143" s="102"/>
      <c r="F143" s="102"/>
      <c r="G143" s="103"/>
      <c r="H143" s="39">
        <f>SUMIF(H123:H142,"&lt;&gt;#N/A")</f>
        <v>0</v>
      </c>
      <c r="I143" s="39">
        <f>SUMIF(I123:I142,"&lt;&gt;#N/A")</f>
        <v>0</v>
      </c>
      <c r="J143" s="39">
        <f>SUMIF(J123:J142,"&lt;&gt;#N/A")</f>
        <v>0</v>
      </c>
    </row>
    <row r="144" spans="1:10" ht="15" customHeight="1" x14ac:dyDescent="0.4">
      <c r="A144" s="24"/>
      <c r="B144" s="24"/>
      <c r="C144" s="24"/>
      <c r="D144" s="24"/>
      <c r="E144" s="24"/>
      <c r="F144" s="24"/>
      <c r="G144" s="44"/>
      <c r="H144" s="44"/>
      <c r="I144" s="44"/>
    </row>
    <row r="145" spans="1:10" ht="22.15" customHeight="1" x14ac:dyDescent="0.4">
      <c r="A145" s="51" t="s">
        <v>89</v>
      </c>
      <c r="B145" s="24"/>
      <c r="C145" s="24"/>
      <c r="D145" s="24"/>
      <c r="E145" s="24"/>
      <c r="F145" s="24"/>
      <c r="G145" s="44"/>
      <c r="H145" s="44"/>
      <c r="I145" s="44"/>
    </row>
    <row r="146" spans="1:10" ht="42.95" customHeight="1" x14ac:dyDescent="0.4">
      <c r="A146" s="158" t="s">
        <v>142</v>
      </c>
      <c r="B146" s="35" t="s">
        <v>49</v>
      </c>
      <c r="C146" s="35" t="s">
        <v>119</v>
      </c>
      <c r="D146" s="35" t="s">
        <v>34</v>
      </c>
      <c r="E146" s="36" t="s">
        <v>173</v>
      </c>
      <c r="F146" s="36" t="s">
        <v>174</v>
      </c>
      <c r="G146" s="35" t="s">
        <v>35</v>
      </c>
      <c r="H146" s="36" t="s">
        <v>134</v>
      </c>
      <c r="I146" s="36" t="s">
        <v>37</v>
      </c>
      <c r="J146" s="36" t="s">
        <v>120</v>
      </c>
    </row>
    <row r="147" spans="1:10" ht="18" customHeight="1" x14ac:dyDescent="0.4">
      <c r="A147" s="159"/>
      <c r="B147" s="45"/>
      <c r="C147" s="45"/>
      <c r="D147" s="45"/>
      <c r="E147" s="45"/>
      <c r="F147" s="45"/>
      <c r="G147" s="45"/>
      <c r="H147" s="46"/>
      <c r="I147" s="37">
        <f>IF(AND(B147&lt;&gt;"",C147&lt;&gt;"",D147&lt;&gt;"",E147&lt;&gt;"",F147&lt;&gt;"",G147&lt;&gt;"",H147&lt;&gt;""),VLOOKUP(G147,通所介護費!$A$41:$B$45,2,0),0)</f>
        <v>0</v>
      </c>
      <c r="J147" s="37">
        <f>((I147*H147)*0.1*10)/2</f>
        <v>0</v>
      </c>
    </row>
    <row r="148" spans="1:10" ht="18" customHeight="1" x14ac:dyDescent="0.4">
      <c r="A148" s="159"/>
      <c r="B148" s="45"/>
      <c r="C148" s="45"/>
      <c r="D148" s="45"/>
      <c r="E148" s="45"/>
      <c r="F148" s="45"/>
      <c r="G148" s="45"/>
      <c r="H148" s="46"/>
      <c r="I148" s="37">
        <f>IF(AND(B148&lt;&gt;"",C148&lt;&gt;"",D148&lt;&gt;"",E148&lt;&gt;"",F148&lt;&gt;"",G148&lt;&gt;"",H148&lt;&gt;""),VLOOKUP(G148,通所介護費!$A$41:$B$45,2,0),0)</f>
        <v>0</v>
      </c>
      <c r="J148" s="37">
        <f>((I148*H148)*0.1*10)/2</f>
        <v>0</v>
      </c>
    </row>
    <row r="149" spans="1:10" ht="18" customHeight="1" x14ac:dyDescent="0.4">
      <c r="A149" s="159"/>
      <c r="B149" s="45"/>
      <c r="C149" s="45"/>
      <c r="D149" s="45"/>
      <c r="E149" s="45"/>
      <c r="F149" s="45"/>
      <c r="G149" s="45"/>
      <c r="H149" s="46"/>
      <c r="I149" s="37">
        <f>IF(AND(B149&lt;&gt;"",C149&lt;&gt;"",D149&lt;&gt;"",E149&lt;&gt;"",F149&lt;&gt;"",G149&lt;&gt;"",H149&lt;&gt;""),VLOOKUP(G149,通所介護費!$A$41:$B$45,2,0),0)</f>
        <v>0</v>
      </c>
      <c r="J149" s="37">
        <f>((I149*H149)*0.1*10)/2</f>
        <v>0</v>
      </c>
    </row>
    <row r="150" spans="1:10" ht="18" customHeight="1" x14ac:dyDescent="0.4">
      <c r="A150" s="159"/>
      <c r="B150" s="45"/>
      <c r="C150" s="45"/>
      <c r="D150" s="45"/>
      <c r="E150" s="45"/>
      <c r="F150" s="45"/>
      <c r="G150" s="45"/>
      <c r="H150" s="46"/>
      <c r="I150" s="37">
        <f>IF(AND(B150&lt;&gt;"",C150&lt;&gt;"",D150&lt;&gt;"",E150&lt;&gt;"",F150&lt;&gt;"",G150&lt;&gt;"",H150&lt;&gt;""),VLOOKUP(G150,通所介護費!$A$41:$B$45,2,0),0)</f>
        <v>0</v>
      </c>
      <c r="J150" s="37">
        <f>((I150*H150)*0.1*10)/2</f>
        <v>0</v>
      </c>
    </row>
    <row r="151" spans="1:10" ht="18" customHeight="1" x14ac:dyDescent="0.4">
      <c r="A151" s="160"/>
      <c r="B151" s="45"/>
      <c r="C151" s="45"/>
      <c r="D151" s="45"/>
      <c r="E151" s="45"/>
      <c r="F151" s="45"/>
      <c r="G151" s="45"/>
      <c r="H151" s="46"/>
      <c r="I151" s="37">
        <f>IF(AND(B151&lt;&gt;"",C151&lt;&gt;"",D151&lt;&gt;"",E151&lt;&gt;"",F151&lt;&gt;"",G151&lt;&gt;"",H151&lt;&gt;""),VLOOKUP(G151,通所介護費!$A$41:$B$45,2,0),0)</f>
        <v>0</v>
      </c>
      <c r="J151" s="37">
        <f>((I151*H151)*0.1*10)/2</f>
        <v>0</v>
      </c>
    </row>
    <row r="152" spans="1:10" ht="22.15" customHeight="1" x14ac:dyDescent="0.4">
      <c r="A152" s="101" t="s">
        <v>40</v>
      </c>
      <c r="B152" s="102"/>
      <c r="C152" s="102"/>
      <c r="D152" s="102"/>
      <c r="E152" s="102"/>
      <c r="F152" s="102"/>
      <c r="G152" s="103"/>
      <c r="H152" s="39">
        <f>SUMIF(H147:H151,"&lt;&gt;#N/A")</f>
        <v>0</v>
      </c>
      <c r="I152" s="39">
        <f>SUMIF(I147:I151,"&lt;&gt;#N/A")</f>
        <v>0</v>
      </c>
      <c r="J152" s="39">
        <f>SUMIF(J147:J151,"&lt;&gt;#N/A")</f>
        <v>0</v>
      </c>
    </row>
    <row r="153" spans="1:10" ht="22.15" customHeight="1" x14ac:dyDescent="0.4"/>
    <row r="154" spans="1:10" ht="22.15" customHeight="1" x14ac:dyDescent="0.4">
      <c r="A154" s="34" t="s">
        <v>143</v>
      </c>
    </row>
    <row r="155" spans="1:10" ht="22.15" customHeight="1" x14ac:dyDescent="0.4">
      <c r="A155" s="50" t="s">
        <v>90</v>
      </c>
    </row>
    <row r="156" spans="1:10" ht="42.95" customHeight="1" x14ac:dyDescent="0.4">
      <c r="A156" s="155" t="s">
        <v>144</v>
      </c>
      <c r="B156" s="35" t="s">
        <v>49</v>
      </c>
      <c r="C156" s="35" t="s">
        <v>119</v>
      </c>
      <c r="D156" s="35" t="s">
        <v>34</v>
      </c>
      <c r="E156" s="36" t="s">
        <v>173</v>
      </c>
      <c r="F156" s="36" t="s">
        <v>174</v>
      </c>
      <c r="G156" s="35" t="s">
        <v>35</v>
      </c>
      <c r="H156" s="36" t="s">
        <v>51</v>
      </c>
      <c r="I156" s="36" t="s">
        <v>37</v>
      </c>
      <c r="J156" s="36" t="s">
        <v>120</v>
      </c>
    </row>
    <row r="157" spans="1:10" ht="18" customHeight="1" x14ac:dyDescent="0.4">
      <c r="A157" s="156"/>
      <c r="B157" s="45"/>
      <c r="C157" s="45"/>
      <c r="D157" s="45"/>
      <c r="E157" s="45"/>
      <c r="F157" s="45"/>
      <c r="G157" s="45"/>
      <c r="H157" s="46"/>
      <c r="I157" s="37">
        <f>IF(AND(B157&lt;&gt;"",C157&lt;&gt;"",D157&lt;&gt;"",E157&lt;&gt;"",F157&lt;&gt;"",G157&lt;&gt;"",H157&lt;&gt;""),VLOOKUP(G157,通所介護費!$A$48:$B$52,2,0),0)</f>
        <v>0</v>
      </c>
      <c r="J157" s="37">
        <f t="shared" ref="J157:J161" si="22">(I157*H157)*0.1*10</f>
        <v>0</v>
      </c>
    </row>
    <row r="158" spans="1:10" ht="18" customHeight="1" x14ac:dyDescent="0.4">
      <c r="A158" s="156"/>
      <c r="B158" s="45"/>
      <c r="C158" s="45"/>
      <c r="D158" s="45"/>
      <c r="E158" s="45"/>
      <c r="F158" s="45"/>
      <c r="G158" s="45"/>
      <c r="H158" s="46"/>
      <c r="I158" s="37">
        <f>IF(AND(B158&lt;&gt;"",C158&lt;&gt;"",D158&lt;&gt;"",E158&lt;&gt;"",F158&lt;&gt;"",G158&lt;&gt;"",H158&lt;&gt;""),VLOOKUP(G158,通所介護費!$A$48:$B$52,2,0),0)</f>
        <v>0</v>
      </c>
      <c r="J158" s="37">
        <f t="shared" si="22"/>
        <v>0</v>
      </c>
    </row>
    <row r="159" spans="1:10" ht="18" customHeight="1" x14ac:dyDescent="0.4">
      <c r="A159" s="156"/>
      <c r="B159" s="45"/>
      <c r="C159" s="45"/>
      <c r="D159" s="45"/>
      <c r="E159" s="45"/>
      <c r="F159" s="45"/>
      <c r="G159" s="45"/>
      <c r="H159" s="46"/>
      <c r="I159" s="37">
        <f>IF(AND(B159&lt;&gt;"",C159&lt;&gt;"",D159&lt;&gt;"",E159&lt;&gt;"",F159&lt;&gt;"",G159&lt;&gt;"",H159&lt;&gt;""),VLOOKUP(G159,通所介護費!$A$48:$B$52,2,0),0)</f>
        <v>0</v>
      </c>
      <c r="J159" s="37">
        <f t="shared" si="22"/>
        <v>0</v>
      </c>
    </row>
    <row r="160" spans="1:10" ht="18" customHeight="1" x14ac:dyDescent="0.4">
      <c r="A160" s="156"/>
      <c r="B160" s="45"/>
      <c r="C160" s="45"/>
      <c r="D160" s="45"/>
      <c r="E160" s="45"/>
      <c r="F160" s="45"/>
      <c r="G160" s="45"/>
      <c r="H160" s="46"/>
      <c r="I160" s="37">
        <f>IF(AND(B160&lt;&gt;"",C160&lt;&gt;"",D160&lt;&gt;"",E160&lt;&gt;"",F160&lt;&gt;"",G160&lt;&gt;"",H160&lt;&gt;""),VLOOKUP(G160,通所介護費!$A$48:$B$52,2,0),0)</f>
        <v>0</v>
      </c>
      <c r="J160" s="37">
        <f t="shared" si="22"/>
        <v>0</v>
      </c>
    </row>
    <row r="161" spans="1:10" ht="18" customHeight="1" x14ac:dyDescent="0.4">
      <c r="A161" s="156"/>
      <c r="B161" s="45"/>
      <c r="C161" s="45"/>
      <c r="D161" s="45"/>
      <c r="E161" s="45"/>
      <c r="F161" s="45"/>
      <c r="G161" s="45"/>
      <c r="H161" s="46"/>
      <c r="I161" s="37">
        <f>IF(AND(B161&lt;&gt;"",C161&lt;&gt;"",D161&lt;&gt;"",E161&lt;&gt;"",F161&lt;&gt;"",G161&lt;&gt;"",H161&lt;&gt;""),VLOOKUP(G161,通所介護費!$A$48:$B$52,2,0),0)</f>
        <v>0</v>
      </c>
      <c r="J161" s="37">
        <f t="shared" si="22"/>
        <v>0</v>
      </c>
    </row>
    <row r="162" spans="1:10" ht="18" customHeight="1" x14ac:dyDescent="0.4">
      <c r="A162" s="156"/>
      <c r="B162" s="45"/>
      <c r="C162" s="45"/>
      <c r="D162" s="45"/>
      <c r="E162" s="45"/>
      <c r="F162" s="45"/>
      <c r="G162" s="45"/>
      <c r="H162" s="46"/>
      <c r="I162" s="37">
        <f>IF(AND(B162&lt;&gt;"",C162&lt;&gt;"",D162&lt;&gt;"",E162&lt;&gt;"",F162&lt;&gt;"",G162&lt;&gt;"",H162&lt;&gt;""),VLOOKUP(G162,通所介護費!$A$48:$B$52,2,0),0)</f>
        <v>0</v>
      </c>
      <c r="J162" s="37">
        <f t="shared" ref="J162:J176" si="23">(I162*H162)*0.1*10</f>
        <v>0</v>
      </c>
    </row>
    <row r="163" spans="1:10" ht="18" customHeight="1" x14ac:dyDescent="0.4">
      <c r="A163" s="156"/>
      <c r="B163" s="45"/>
      <c r="C163" s="45"/>
      <c r="D163" s="45"/>
      <c r="E163" s="45"/>
      <c r="F163" s="45"/>
      <c r="G163" s="45"/>
      <c r="H163" s="46"/>
      <c r="I163" s="37">
        <f>IF(AND(B163&lt;&gt;"",C163&lt;&gt;"",D163&lt;&gt;"",E163&lt;&gt;"",F163&lt;&gt;"",G163&lt;&gt;"",H163&lt;&gt;""),VLOOKUP(G163,通所介護費!$A$48:$B$52,2,0),0)</f>
        <v>0</v>
      </c>
      <c r="J163" s="37">
        <f t="shared" si="23"/>
        <v>0</v>
      </c>
    </row>
    <row r="164" spans="1:10" ht="18" customHeight="1" x14ac:dyDescent="0.4">
      <c r="A164" s="156"/>
      <c r="B164" s="45"/>
      <c r="C164" s="45"/>
      <c r="D164" s="45"/>
      <c r="E164" s="45"/>
      <c r="F164" s="45"/>
      <c r="G164" s="45"/>
      <c r="H164" s="46"/>
      <c r="I164" s="37">
        <f>IF(AND(B164&lt;&gt;"",C164&lt;&gt;"",D164&lt;&gt;"",E164&lt;&gt;"",F164&lt;&gt;"",G164&lt;&gt;"",H164&lt;&gt;""),VLOOKUP(G164,通所介護費!$A$48:$B$52,2,0),0)</f>
        <v>0</v>
      </c>
      <c r="J164" s="37">
        <f t="shared" si="23"/>
        <v>0</v>
      </c>
    </row>
    <row r="165" spans="1:10" ht="18" customHeight="1" x14ac:dyDescent="0.4">
      <c r="A165" s="156"/>
      <c r="B165" s="45"/>
      <c r="C165" s="45"/>
      <c r="D165" s="45"/>
      <c r="E165" s="45"/>
      <c r="F165" s="45"/>
      <c r="G165" s="45"/>
      <c r="H165" s="46"/>
      <c r="I165" s="37">
        <f>IF(AND(B165&lt;&gt;"",C165&lt;&gt;"",D165&lt;&gt;"",E165&lt;&gt;"",F165&lt;&gt;"",G165&lt;&gt;"",H165&lt;&gt;""),VLOOKUP(G165,通所介護費!$A$48:$B$52,2,0),0)</f>
        <v>0</v>
      </c>
      <c r="J165" s="37">
        <f t="shared" si="23"/>
        <v>0</v>
      </c>
    </row>
    <row r="166" spans="1:10" ht="18" customHeight="1" x14ac:dyDescent="0.4">
      <c r="A166" s="156"/>
      <c r="B166" s="45"/>
      <c r="C166" s="45"/>
      <c r="D166" s="45"/>
      <c r="E166" s="45"/>
      <c r="F166" s="45"/>
      <c r="G166" s="45"/>
      <c r="H166" s="46"/>
      <c r="I166" s="37">
        <f>IF(AND(B166&lt;&gt;"",C166&lt;&gt;"",D166&lt;&gt;"",E166&lt;&gt;"",F166&lt;&gt;"",G166&lt;&gt;"",H166&lt;&gt;""),VLOOKUP(G166,通所介護費!$A$48:$B$52,2,0),0)</f>
        <v>0</v>
      </c>
      <c r="J166" s="37">
        <f t="shared" si="23"/>
        <v>0</v>
      </c>
    </row>
    <row r="167" spans="1:10" ht="18" customHeight="1" x14ac:dyDescent="0.4">
      <c r="A167" s="156"/>
      <c r="B167" s="45"/>
      <c r="C167" s="45"/>
      <c r="D167" s="45"/>
      <c r="E167" s="45"/>
      <c r="F167" s="45"/>
      <c r="G167" s="45"/>
      <c r="H167" s="46"/>
      <c r="I167" s="37">
        <f>IF(AND(B167&lt;&gt;"",C167&lt;&gt;"",D167&lt;&gt;"",E167&lt;&gt;"",F167&lt;&gt;"",G167&lt;&gt;"",H167&lt;&gt;""),VLOOKUP(G167,通所介護費!$A$48:$B$52,2,0),0)</f>
        <v>0</v>
      </c>
      <c r="J167" s="37">
        <f t="shared" si="23"/>
        <v>0</v>
      </c>
    </row>
    <row r="168" spans="1:10" ht="18" customHeight="1" x14ac:dyDescent="0.4">
      <c r="A168" s="156"/>
      <c r="B168" s="45"/>
      <c r="C168" s="45"/>
      <c r="D168" s="45"/>
      <c r="E168" s="45"/>
      <c r="F168" s="45"/>
      <c r="G168" s="45"/>
      <c r="H168" s="46"/>
      <c r="I168" s="37">
        <f>IF(AND(B168&lt;&gt;"",C168&lt;&gt;"",D168&lt;&gt;"",E168&lt;&gt;"",F168&lt;&gt;"",G168&lt;&gt;"",H168&lt;&gt;""),VLOOKUP(G168,通所介護費!$A$48:$B$52,2,0),0)</f>
        <v>0</v>
      </c>
      <c r="J168" s="37">
        <f t="shared" si="23"/>
        <v>0</v>
      </c>
    </row>
    <row r="169" spans="1:10" ht="18" customHeight="1" x14ac:dyDescent="0.4">
      <c r="A169" s="156"/>
      <c r="B169" s="45"/>
      <c r="C169" s="45"/>
      <c r="D169" s="45"/>
      <c r="E169" s="45"/>
      <c r="F169" s="45"/>
      <c r="G169" s="45"/>
      <c r="H169" s="46"/>
      <c r="I169" s="37">
        <f>IF(AND(B169&lt;&gt;"",C169&lt;&gt;"",D169&lt;&gt;"",E169&lt;&gt;"",F169&lt;&gt;"",G169&lt;&gt;"",H169&lt;&gt;""),VLOOKUP(G169,通所介護費!$A$48:$B$52,2,0),0)</f>
        <v>0</v>
      </c>
      <c r="J169" s="37">
        <f t="shared" si="23"/>
        <v>0</v>
      </c>
    </row>
    <row r="170" spans="1:10" ht="18" customHeight="1" x14ac:dyDescent="0.4">
      <c r="A170" s="156"/>
      <c r="B170" s="45"/>
      <c r="C170" s="45"/>
      <c r="D170" s="45"/>
      <c r="E170" s="45"/>
      <c r="F170" s="45"/>
      <c r="G170" s="45"/>
      <c r="H170" s="46"/>
      <c r="I170" s="37">
        <f>IF(AND(B170&lt;&gt;"",C170&lt;&gt;"",D170&lt;&gt;"",E170&lt;&gt;"",F170&lt;&gt;"",G170&lt;&gt;"",H170&lt;&gt;""),VLOOKUP(G170,通所介護費!$A$48:$B$52,2,0),0)</f>
        <v>0</v>
      </c>
      <c r="J170" s="37">
        <f t="shared" si="23"/>
        <v>0</v>
      </c>
    </row>
    <row r="171" spans="1:10" ht="18" customHeight="1" x14ac:dyDescent="0.4">
      <c r="A171" s="156"/>
      <c r="B171" s="45"/>
      <c r="C171" s="45"/>
      <c r="D171" s="45"/>
      <c r="E171" s="45"/>
      <c r="F171" s="45"/>
      <c r="G171" s="45"/>
      <c r="H171" s="46"/>
      <c r="I171" s="37">
        <f>IF(AND(B171&lt;&gt;"",C171&lt;&gt;"",D171&lt;&gt;"",E171&lt;&gt;"",F171&lt;&gt;"",G171&lt;&gt;"",H171&lt;&gt;""),VLOOKUP(G171,通所介護費!$A$48:$B$52,2,0),0)</f>
        <v>0</v>
      </c>
      <c r="J171" s="37">
        <f t="shared" si="23"/>
        <v>0</v>
      </c>
    </row>
    <row r="172" spans="1:10" ht="18" customHeight="1" x14ac:dyDescent="0.4">
      <c r="A172" s="156"/>
      <c r="B172" s="45"/>
      <c r="C172" s="45"/>
      <c r="D172" s="45"/>
      <c r="E172" s="45"/>
      <c r="F172" s="45"/>
      <c r="G172" s="45"/>
      <c r="H172" s="46"/>
      <c r="I172" s="37">
        <f>IF(AND(B172&lt;&gt;"",C172&lt;&gt;"",D172&lt;&gt;"",E172&lt;&gt;"",F172&lt;&gt;"",G172&lt;&gt;"",H172&lt;&gt;""),VLOOKUP(G172,通所介護費!$A$48:$B$52,2,0),0)</f>
        <v>0</v>
      </c>
      <c r="J172" s="37">
        <f t="shared" si="23"/>
        <v>0</v>
      </c>
    </row>
    <row r="173" spans="1:10" ht="18" customHeight="1" x14ac:dyDescent="0.4">
      <c r="A173" s="156"/>
      <c r="B173" s="45"/>
      <c r="C173" s="45"/>
      <c r="D173" s="45"/>
      <c r="E173" s="45"/>
      <c r="F173" s="45"/>
      <c r="G173" s="45"/>
      <c r="H173" s="46"/>
      <c r="I173" s="37">
        <f>IF(AND(B173&lt;&gt;"",C173&lt;&gt;"",D173&lt;&gt;"",E173&lt;&gt;"",F173&lt;&gt;"",G173&lt;&gt;"",H173&lt;&gt;""),VLOOKUP(G173,通所介護費!$A$48:$B$52,2,0),0)</f>
        <v>0</v>
      </c>
      <c r="J173" s="37">
        <f t="shared" si="23"/>
        <v>0</v>
      </c>
    </row>
    <row r="174" spans="1:10" ht="18" customHeight="1" x14ac:dyDescent="0.4">
      <c r="A174" s="156"/>
      <c r="B174" s="45"/>
      <c r="C174" s="45"/>
      <c r="D174" s="45"/>
      <c r="E174" s="45"/>
      <c r="F174" s="45"/>
      <c r="G174" s="45"/>
      <c r="H174" s="46"/>
      <c r="I174" s="37">
        <f>IF(AND(B174&lt;&gt;"",C174&lt;&gt;"",D174&lt;&gt;"",E174&lt;&gt;"",F174&lt;&gt;"",G174&lt;&gt;"",H174&lt;&gt;""),VLOOKUP(G174,通所介護費!$A$48:$B$52,2,0),0)</f>
        <v>0</v>
      </c>
      <c r="J174" s="37">
        <f t="shared" si="23"/>
        <v>0</v>
      </c>
    </row>
    <row r="175" spans="1:10" ht="18" customHeight="1" x14ac:dyDescent="0.4">
      <c r="A175" s="156"/>
      <c r="B175" s="45"/>
      <c r="C175" s="45"/>
      <c r="D175" s="45"/>
      <c r="E175" s="45"/>
      <c r="F175" s="45"/>
      <c r="G175" s="45"/>
      <c r="H175" s="46"/>
      <c r="I175" s="37">
        <f>IF(AND(B175&lt;&gt;"",C175&lt;&gt;"",D175&lt;&gt;"",E175&lt;&gt;"",F175&lt;&gt;"",G175&lt;&gt;"",H175&lt;&gt;""),VLOOKUP(G175,通所介護費!$A$48:$B$52,2,0),0)</f>
        <v>0</v>
      </c>
      <c r="J175" s="37">
        <f t="shared" si="23"/>
        <v>0</v>
      </c>
    </row>
    <row r="176" spans="1:10" ht="18" customHeight="1" x14ac:dyDescent="0.4">
      <c r="A176" s="157"/>
      <c r="B176" s="45"/>
      <c r="C176" s="45"/>
      <c r="D176" s="45"/>
      <c r="E176" s="45"/>
      <c r="F176" s="45"/>
      <c r="G176" s="45"/>
      <c r="H176" s="46"/>
      <c r="I176" s="37">
        <f>IF(AND(B176&lt;&gt;"",C176&lt;&gt;"",D176&lt;&gt;"",E176&lt;&gt;"",F176&lt;&gt;"",G176&lt;&gt;"",H176&lt;&gt;""),VLOOKUP(G176,通所介護費!$A$48:$B$52,2,0),0)</f>
        <v>0</v>
      </c>
      <c r="J176" s="37">
        <f t="shared" si="23"/>
        <v>0</v>
      </c>
    </row>
    <row r="177" spans="1:10" ht="22.15" customHeight="1" x14ac:dyDescent="0.4">
      <c r="A177" s="101" t="s">
        <v>40</v>
      </c>
      <c r="B177" s="102"/>
      <c r="C177" s="102"/>
      <c r="D177" s="102"/>
      <c r="E177" s="102"/>
      <c r="F177" s="102"/>
      <c r="G177" s="103"/>
      <c r="H177" s="39">
        <f>SUMIF(H157:H176,"&lt;&gt;#N/A")</f>
        <v>0</v>
      </c>
      <c r="I177" s="39">
        <f>SUMIF(I157:I176,"&lt;&gt;#N/A")</f>
        <v>0</v>
      </c>
      <c r="J177" s="39">
        <f>SUMIF(J157:J176,"&lt;&gt;#N/A")</f>
        <v>0</v>
      </c>
    </row>
    <row r="178" spans="1:10" ht="15" customHeight="1" x14ac:dyDescent="0.4">
      <c r="A178" s="24"/>
      <c r="B178" s="24"/>
      <c r="C178" s="24"/>
      <c r="D178" s="24"/>
      <c r="E178" s="24"/>
      <c r="F178" s="24"/>
      <c r="G178" s="44"/>
      <c r="H178" s="44"/>
      <c r="I178" s="44"/>
    </row>
    <row r="179" spans="1:10" ht="22.15" customHeight="1" x14ac:dyDescent="0.4">
      <c r="A179" s="51" t="s">
        <v>89</v>
      </c>
      <c r="B179" s="24"/>
      <c r="C179" s="24"/>
      <c r="D179" s="24"/>
      <c r="E179" s="24"/>
      <c r="F179" s="24"/>
      <c r="G179" s="44"/>
      <c r="H179" s="44"/>
      <c r="I179" s="44"/>
    </row>
    <row r="180" spans="1:10" ht="42.95" customHeight="1" x14ac:dyDescent="0.4">
      <c r="A180" s="158" t="s">
        <v>144</v>
      </c>
      <c r="B180" s="35" t="s">
        <v>49</v>
      </c>
      <c r="C180" s="35" t="s">
        <v>119</v>
      </c>
      <c r="D180" s="35" t="s">
        <v>34</v>
      </c>
      <c r="E180" s="36" t="s">
        <v>173</v>
      </c>
      <c r="F180" s="36" t="s">
        <v>174</v>
      </c>
      <c r="G180" s="35" t="s">
        <v>35</v>
      </c>
      <c r="H180" s="36" t="s">
        <v>134</v>
      </c>
      <c r="I180" s="36" t="s">
        <v>37</v>
      </c>
      <c r="J180" s="36" t="s">
        <v>120</v>
      </c>
    </row>
    <row r="181" spans="1:10" ht="18" customHeight="1" x14ac:dyDescent="0.4">
      <c r="A181" s="159"/>
      <c r="B181" s="45"/>
      <c r="C181" s="45"/>
      <c r="D181" s="45"/>
      <c r="E181" s="45"/>
      <c r="F181" s="45"/>
      <c r="G181" s="45"/>
      <c r="H181" s="46"/>
      <c r="I181" s="37">
        <f>IF(AND(B181&lt;&gt;"",C181&lt;&gt;"",D181&lt;&gt;"",E181&lt;&gt;"",F181&lt;&gt;"",G181&lt;&gt;"",H181&lt;&gt;""),VLOOKUP(G181,通所介護費!$A$48:$B$52,2,0),0)</f>
        <v>0</v>
      </c>
      <c r="J181" s="37">
        <f>((I181*H181)*0.1*10)/2</f>
        <v>0</v>
      </c>
    </row>
    <row r="182" spans="1:10" ht="18" customHeight="1" x14ac:dyDescent="0.4">
      <c r="A182" s="159"/>
      <c r="B182" s="45"/>
      <c r="C182" s="45"/>
      <c r="D182" s="45"/>
      <c r="E182" s="45"/>
      <c r="F182" s="45"/>
      <c r="G182" s="45"/>
      <c r="H182" s="46"/>
      <c r="I182" s="37">
        <f>IF(AND(B182&lt;&gt;"",C182&lt;&gt;"",D182&lt;&gt;"",E182&lt;&gt;"",F182&lt;&gt;"",G182&lt;&gt;"",H182&lt;&gt;""),VLOOKUP(G182,通所介護費!$A$48:$B$52,2,0),0)</f>
        <v>0</v>
      </c>
      <c r="J182" s="37">
        <f>((I182*H182)*0.1*10)/2</f>
        <v>0</v>
      </c>
    </row>
    <row r="183" spans="1:10" ht="18" customHeight="1" x14ac:dyDescent="0.4">
      <c r="A183" s="159"/>
      <c r="B183" s="45"/>
      <c r="C183" s="45"/>
      <c r="D183" s="45"/>
      <c r="E183" s="45"/>
      <c r="F183" s="45"/>
      <c r="G183" s="45"/>
      <c r="H183" s="46"/>
      <c r="I183" s="37">
        <f>IF(AND(B183&lt;&gt;"",C183&lt;&gt;"",D183&lt;&gt;"",E183&lt;&gt;"",F183&lt;&gt;"",G183&lt;&gt;"",H183&lt;&gt;""),VLOOKUP(G183,通所介護費!$A$48:$B$52,2,0),0)</f>
        <v>0</v>
      </c>
      <c r="J183" s="37">
        <f>((I183*H183)*0.1*10)/2</f>
        <v>0</v>
      </c>
    </row>
    <row r="184" spans="1:10" ht="18" customHeight="1" x14ac:dyDescent="0.4">
      <c r="A184" s="159"/>
      <c r="B184" s="45"/>
      <c r="C184" s="45"/>
      <c r="D184" s="45"/>
      <c r="E184" s="45"/>
      <c r="F184" s="45"/>
      <c r="G184" s="45"/>
      <c r="H184" s="46"/>
      <c r="I184" s="37">
        <f>IF(AND(B184&lt;&gt;"",C184&lt;&gt;"",D184&lt;&gt;"",E184&lt;&gt;"",F184&lt;&gt;"",G184&lt;&gt;"",H184&lt;&gt;""),VLOOKUP(G184,通所介護費!$A$48:$B$52,2,0),0)</f>
        <v>0</v>
      </c>
      <c r="J184" s="37">
        <f>((I184*H184)*0.1*10)/2</f>
        <v>0</v>
      </c>
    </row>
    <row r="185" spans="1:10" ht="18" customHeight="1" x14ac:dyDescent="0.4">
      <c r="A185" s="160"/>
      <c r="B185" s="45"/>
      <c r="C185" s="45"/>
      <c r="D185" s="45"/>
      <c r="E185" s="45"/>
      <c r="F185" s="45"/>
      <c r="G185" s="45"/>
      <c r="H185" s="46"/>
      <c r="I185" s="37">
        <f>IF(AND(B185&lt;&gt;"",C185&lt;&gt;"",D185&lt;&gt;"",E185&lt;&gt;"",F185&lt;&gt;"",G185&lt;&gt;"",H185&lt;&gt;""),VLOOKUP(G185,通所介護費!$A$48:$B$52,2,0),0)</f>
        <v>0</v>
      </c>
      <c r="J185" s="37">
        <f>((I185*H185)*0.1*10)/2</f>
        <v>0</v>
      </c>
    </row>
    <row r="186" spans="1:10" ht="22.15" customHeight="1" x14ac:dyDescent="0.4">
      <c r="A186" s="101" t="s">
        <v>40</v>
      </c>
      <c r="B186" s="102"/>
      <c r="C186" s="102"/>
      <c r="D186" s="102"/>
      <c r="E186" s="102"/>
      <c r="F186" s="102"/>
      <c r="G186" s="103"/>
      <c r="H186" s="39">
        <f>SUMIF(H181:H185,"&lt;&gt;#N/A")</f>
        <v>0</v>
      </c>
      <c r="I186" s="39">
        <f>SUMIF(I181:I185,"&lt;&gt;#N/A")</f>
        <v>0</v>
      </c>
      <c r="J186" s="39">
        <f>SUMIF(J181:J185,"&lt;&gt;#N/A")</f>
        <v>0</v>
      </c>
    </row>
    <row r="187" spans="1:10" ht="22.15" customHeight="1" x14ac:dyDescent="0.4"/>
    <row r="188" spans="1:10" ht="22.15" customHeight="1" x14ac:dyDescent="0.4">
      <c r="A188" s="34" t="s">
        <v>175</v>
      </c>
    </row>
    <row r="189" spans="1:10" ht="22.15" customHeight="1" x14ac:dyDescent="0.4">
      <c r="A189" s="50" t="s">
        <v>90</v>
      </c>
    </row>
    <row r="190" spans="1:10" ht="42.95" customHeight="1" x14ac:dyDescent="0.4">
      <c r="A190" s="155" t="s">
        <v>176</v>
      </c>
      <c r="B190" s="35" t="s">
        <v>49</v>
      </c>
      <c r="C190" s="35" t="s">
        <v>119</v>
      </c>
      <c r="D190" s="35" t="s">
        <v>34</v>
      </c>
      <c r="E190" s="36" t="s">
        <v>173</v>
      </c>
      <c r="F190" s="36" t="s">
        <v>174</v>
      </c>
      <c r="G190" s="35" t="s">
        <v>35</v>
      </c>
      <c r="H190" s="36" t="s">
        <v>51</v>
      </c>
      <c r="I190" s="36" t="s">
        <v>37</v>
      </c>
      <c r="J190" s="36" t="s">
        <v>120</v>
      </c>
    </row>
    <row r="191" spans="1:10" ht="18" customHeight="1" x14ac:dyDescent="0.4">
      <c r="A191" s="156"/>
      <c r="B191" s="45"/>
      <c r="C191" s="45"/>
      <c r="D191" s="45"/>
      <c r="E191" s="45"/>
      <c r="F191" s="45"/>
      <c r="G191" s="45"/>
      <c r="H191" s="46"/>
      <c r="I191" s="37">
        <f>IF(AND(B191&lt;&gt;"",C191&lt;&gt;"",D191&lt;&gt;"",E191&lt;&gt;"",F191&lt;&gt;"",G191&lt;&gt;"",H191&lt;&gt;""),VLOOKUP(G191,通所介護費!$A$55:$B$59,2,0),0)</f>
        <v>0</v>
      </c>
      <c r="J191" s="37">
        <f t="shared" ref="J191:J195" si="24">(I191*H191)*0.1*10</f>
        <v>0</v>
      </c>
    </row>
    <row r="192" spans="1:10" ht="18" customHeight="1" x14ac:dyDescent="0.4">
      <c r="A192" s="156"/>
      <c r="B192" s="45"/>
      <c r="C192" s="45"/>
      <c r="D192" s="45"/>
      <c r="E192" s="45"/>
      <c r="F192" s="45"/>
      <c r="G192" s="45"/>
      <c r="H192" s="46"/>
      <c r="I192" s="37">
        <f>IF(AND(B192&lt;&gt;"",C192&lt;&gt;"",D192&lt;&gt;"",E192&lt;&gt;"",F192&lt;&gt;"",G192&lt;&gt;"",H192&lt;&gt;""),VLOOKUP(G192,通所介護費!$A$55:$B$59,2,0),0)</f>
        <v>0</v>
      </c>
      <c r="J192" s="37">
        <f t="shared" si="24"/>
        <v>0</v>
      </c>
    </row>
    <row r="193" spans="1:10" ht="18" customHeight="1" x14ac:dyDescent="0.4">
      <c r="A193" s="156"/>
      <c r="B193" s="45"/>
      <c r="C193" s="45"/>
      <c r="D193" s="45"/>
      <c r="E193" s="45"/>
      <c r="F193" s="45"/>
      <c r="G193" s="45"/>
      <c r="H193" s="46"/>
      <c r="I193" s="37">
        <f>IF(AND(B193&lt;&gt;"",C193&lt;&gt;"",D193&lt;&gt;"",E193&lt;&gt;"",F193&lt;&gt;"",G193&lt;&gt;"",H193&lt;&gt;""),VLOOKUP(G193,通所介護費!$A$55:$B$59,2,0),0)</f>
        <v>0</v>
      </c>
      <c r="J193" s="37">
        <f t="shared" si="24"/>
        <v>0</v>
      </c>
    </row>
    <row r="194" spans="1:10" ht="18" customHeight="1" x14ac:dyDescent="0.4">
      <c r="A194" s="156"/>
      <c r="B194" s="45"/>
      <c r="C194" s="45"/>
      <c r="D194" s="45"/>
      <c r="E194" s="45"/>
      <c r="F194" s="45"/>
      <c r="G194" s="45"/>
      <c r="H194" s="46"/>
      <c r="I194" s="37">
        <f>IF(AND(B194&lt;&gt;"",C194&lt;&gt;"",D194&lt;&gt;"",E194&lt;&gt;"",F194&lt;&gt;"",G194&lt;&gt;"",H194&lt;&gt;""),VLOOKUP(G194,通所介護費!$A$55:$B$59,2,0),0)</f>
        <v>0</v>
      </c>
      <c r="J194" s="37">
        <f t="shared" si="24"/>
        <v>0</v>
      </c>
    </row>
    <row r="195" spans="1:10" ht="18" customHeight="1" x14ac:dyDescent="0.4">
      <c r="A195" s="156"/>
      <c r="B195" s="45"/>
      <c r="C195" s="45"/>
      <c r="D195" s="45"/>
      <c r="E195" s="45"/>
      <c r="F195" s="45"/>
      <c r="G195" s="45"/>
      <c r="H195" s="46"/>
      <c r="I195" s="37">
        <f>IF(AND(B195&lt;&gt;"",C195&lt;&gt;"",D195&lt;&gt;"",E195&lt;&gt;"",F195&lt;&gt;"",G195&lt;&gt;"",H195&lt;&gt;""),VLOOKUP(G195,通所介護費!$A$55:$B$59,2,0),0)</f>
        <v>0</v>
      </c>
      <c r="J195" s="37">
        <f t="shared" si="24"/>
        <v>0</v>
      </c>
    </row>
    <row r="196" spans="1:10" ht="18" customHeight="1" x14ac:dyDescent="0.4">
      <c r="A196" s="156"/>
      <c r="B196" s="45"/>
      <c r="C196" s="45"/>
      <c r="D196" s="45"/>
      <c r="E196" s="45"/>
      <c r="F196" s="45"/>
      <c r="G196" s="45"/>
      <c r="H196" s="46"/>
      <c r="I196" s="37">
        <f>IF(AND(B196&lt;&gt;"",C196&lt;&gt;"",D196&lt;&gt;"",E196&lt;&gt;"",F196&lt;&gt;"",G196&lt;&gt;"",H196&lt;&gt;""),VLOOKUP(G196,通所介護費!$A$55:$B$59,2,0),0)</f>
        <v>0</v>
      </c>
      <c r="J196" s="37">
        <f t="shared" ref="J196:J210" si="25">(I196*H196)*0.1*10</f>
        <v>0</v>
      </c>
    </row>
    <row r="197" spans="1:10" ht="18" customHeight="1" x14ac:dyDescent="0.4">
      <c r="A197" s="156"/>
      <c r="B197" s="45"/>
      <c r="C197" s="45"/>
      <c r="D197" s="45"/>
      <c r="E197" s="45"/>
      <c r="F197" s="45"/>
      <c r="G197" s="45"/>
      <c r="H197" s="46"/>
      <c r="I197" s="37">
        <f>IF(AND(B197&lt;&gt;"",C197&lt;&gt;"",D197&lt;&gt;"",E197&lt;&gt;"",F197&lt;&gt;"",G197&lt;&gt;"",H197&lt;&gt;""),VLOOKUP(G197,通所介護費!$A$55:$B$59,2,0),0)</f>
        <v>0</v>
      </c>
      <c r="J197" s="37">
        <f t="shared" si="25"/>
        <v>0</v>
      </c>
    </row>
    <row r="198" spans="1:10" ht="18" customHeight="1" x14ac:dyDescent="0.4">
      <c r="A198" s="156"/>
      <c r="B198" s="45"/>
      <c r="C198" s="45"/>
      <c r="D198" s="45"/>
      <c r="E198" s="45"/>
      <c r="F198" s="45"/>
      <c r="G198" s="45"/>
      <c r="H198" s="46"/>
      <c r="I198" s="37">
        <f>IF(AND(B198&lt;&gt;"",C198&lt;&gt;"",D198&lt;&gt;"",E198&lt;&gt;"",F198&lt;&gt;"",G198&lt;&gt;"",H198&lt;&gt;""),VLOOKUP(G198,通所介護費!$A$55:$B$59,2,0),0)</f>
        <v>0</v>
      </c>
      <c r="J198" s="37">
        <f t="shared" si="25"/>
        <v>0</v>
      </c>
    </row>
    <row r="199" spans="1:10" ht="18" customHeight="1" x14ac:dyDescent="0.4">
      <c r="A199" s="156"/>
      <c r="B199" s="45"/>
      <c r="C199" s="45"/>
      <c r="D199" s="45"/>
      <c r="E199" s="45"/>
      <c r="F199" s="45"/>
      <c r="G199" s="45"/>
      <c r="H199" s="46"/>
      <c r="I199" s="37">
        <f>IF(AND(B199&lt;&gt;"",C199&lt;&gt;"",D199&lt;&gt;"",E199&lt;&gt;"",F199&lt;&gt;"",G199&lt;&gt;"",H199&lt;&gt;""),VLOOKUP(G199,通所介護費!$A$55:$B$59,2,0),0)</f>
        <v>0</v>
      </c>
      <c r="J199" s="37">
        <f t="shared" si="25"/>
        <v>0</v>
      </c>
    </row>
    <row r="200" spans="1:10" ht="18" customHeight="1" x14ac:dyDescent="0.4">
      <c r="A200" s="156"/>
      <c r="B200" s="45"/>
      <c r="C200" s="45"/>
      <c r="D200" s="45"/>
      <c r="E200" s="45"/>
      <c r="F200" s="45"/>
      <c r="G200" s="45"/>
      <c r="H200" s="46"/>
      <c r="I200" s="37">
        <f>IF(AND(B200&lt;&gt;"",C200&lt;&gt;"",D200&lt;&gt;"",E200&lt;&gt;"",F200&lt;&gt;"",G200&lt;&gt;"",H200&lt;&gt;""),VLOOKUP(G200,通所介護費!$A$55:$B$59,2,0),0)</f>
        <v>0</v>
      </c>
      <c r="J200" s="37">
        <f t="shared" si="25"/>
        <v>0</v>
      </c>
    </row>
    <row r="201" spans="1:10" ht="18" customHeight="1" x14ac:dyDescent="0.4">
      <c r="A201" s="156"/>
      <c r="B201" s="45"/>
      <c r="C201" s="45"/>
      <c r="D201" s="45"/>
      <c r="E201" s="45"/>
      <c r="F201" s="45"/>
      <c r="G201" s="45"/>
      <c r="H201" s="46"/>
      <c r="I201" s="37">
        <f>IF(AND(B201&lt;&gt;"",C201&lt;&gt;"",D201&lt;&gt;"",E201&lt;&gt;"",F201&lt;&gt;"",G201&lt;&gt;"",H201&lt;&gt;""),VLOOKUP(G201,通所介護費!$A$55:$B$59,2,0),0)</f>
        <v>0</v>
      </c>
      <c r="J201" s="37">
        <f t="shared" si="25"/>
        <v>0</v>
      </c>
    </row>
    <row r="202" spans="1:10" ht="18" customHeight="1" x14ac:dyDescent="0.4">
      <c r="A202" s="156"/>
      <c r="B202" s="45"/>
      <c r="C202" s="45"/>
      <c r="D202" s="45"/>
      <c r="E202" s="45"/>
      <c r="F202" s="45"/>
      <c r="G202" s="45"/>
      <c r="H202" s="46"/>
      <c r="I202" s="37">
        <f>IF(AND(B202&lt;&gt;"",C202&lt;&gt;"",D202&lt;&gt;"",E202&lt;&gt;"",F202&lt;&gt;"",G202&lt;&gt;"",H202&lt;&gt;""),VLOOKUP(G202,通所介護費!$A$55:$B$59,2,0),0)</f>
        <v>0</v>
      </c>
      <c r="J202" s="37">
        <f t="shared" si="25"/>
        <v>0</v>
      </c>
    </row>
    <row r="203" spans="1:10" ht="18" customHeight="1" x14ac:dyDescent="0.4">
      <c r="A203" s="156"/>
      <c r="B203" s="45"/>
      <c r="C203" s="45"/>
      <c r="D203" s="45"/>
      <c r="E203" s="45"/>
      <c r="F203" s="45"/>
      <c r="G203" s="45"/>
      <c r="H203" s="46"/>
      <c r="I203" s="37">
        <f>IF(AND(B203&lt;&gt;"",C203&lt;&gt;"",D203&lt;&gt;"",E203&lt;&gt;"",F203&lt;&gt;"",G203&lt;&gt;"",H203&lt;&gt;""),VLOOKUP(G203,通所介護費!$A$55:$B$59,2,0),0)</f>
        <v>0</v>
      </c>
      <c r="J203" s="37">
        <f t="shared" si="25"/>
        <v>0</v>
      </c>
    </row>
    <row r="204" spans="1:10" ht="18" customHeight="1" x14ac:dyDescent="0.4">
      <c r="A204" s="156"/>
      <c r="B204" s="45"/>
      <c r="C204" s="45"/>
      <c r="D204" s="45"/>
      <c r="E204" s="45"/>
      <c r="F204" s="45"/>
      <c r="G204" s="45"/>
      <c r="H204" s="46"/>
      <c r="I204" s="37">
        <f>IF(AND(B204&lt;&gt;"",C204&lt;&gt;"",D204&lt;&gt;"",E204&lt;&gt;"",F204&lt;&gt;"",G204&lt;&gt;"",H204&lt;&gt;""),VLOOKUP(G204,通所介護費!$A$55:$B$59,2,0),0)</f>
        <v>0</v>
      </c>
      <c r="J204" s="37">
        <f t="shared" si="25"/>
        <v>0</v>
      </c>
    </row>
    <row r="205" spans="1:10" ht="18" customHeight="1" x14ac:dyDescent="0.4">
      <c r="A205" s="156"/>
      <c r="B205" s="45"/>
      <c r="C205" s="45"/>
      <c r="D205" s="45"/>
      <c r="E205" s="45"/>
      <c r="F205" s="45"/>
      <c r="G205" s="45"/>
      <c r="H205" s="46"/>
      <c r="I205" s="37">
        <f>IF(AND(B205&lt;&gt;"",C205&lt;&gt;"",D205&lt;&gt;"",E205&lt;&gt;"",F205&lt;&gt;"",G205&lt;&gt;"",H205&lt;&gt;""),VLOOKUP(G205,通所介護費!$A$55:$B$59,2,0),0)</f>
        <v>0</v>
      </c>
      <c r="J205" s="37">
        <f t="shared" si="25"/>
        <v>0</v>
      </c>
    </row>
    <row r="206" spans="1:10" ht="18" customHeight="1" x14ac:dyDescent="0.4">
      <c r="A206" s="156"/>
      <c r="B206" s="45"/>
      <c r="C206" s="45"/>
      <c r="D206" s="45"/>
      <c r="E206" s="45"/>
      <c r="F206" s="45"/>
      <c r="G206" s="45"/>
      <c r="H206" s="46"/>
      <c r="I206" s="37">
        <f>IF(AND(B206&lt;&gt;"",C206&lt;&gt;"",D206&lt;&gt;"",E206&lt;&gt;"",F206&lt;&gt;"",G206&lt;&gt;"",H206&lt;&gt;""),VLOOKUP(G206,通所介護費!$A$55:$B$59,2,0),0)</f>
        <v>0</v>
      </c>
      <c r="J206" s="37">
        <f t="shared" si="25"/>
        <v>0</v>
      </c>
    </row>
    <row r="207" spans="1:10" ht="18" customHeight="1" x14ac:dyDescent="0.4">
      <c r="A207" s="156"/>
      <c r="B207" s="45"/>
      <c r="C207" s="45"/>
      <c r="D207" s="45"/>
      <c r="E207" s="45"/>
      <c r="F207" s="45"/>
      <c r="G207" s="45"/>
      <c r="H207" s="46"/>
      <c r="I207" s="37">
        <f>IF(AND(B207&lt;&gt;"",C207&lt;&gt;"",D207&lt;&gt;"",E207&lt;&gt;"",F207&lt;&gt;"",G207&lt;&gt;"",H207&lt;&gt;""),VLOOKUP(G207,通所介護費!$A$55:$B$59,2,0),0)</f>
        <v>0</v>
      </c>
      <c r="J207" s="37">
        <f t="shared" si="25"/>
        <v>0</v>
      </c>
    </row>
    <row r="208" spans="1:10" ht="18" customHeight="1" x14ac:dyDescent="0.4">
      <c r="A208" s="156"/>
      <c r="B208" s="45"/>
      <c r="C208" s="45"/>
      <c r="D208" s="45"/>
      <c r="E208" s="45"/>
      <c r="F208" s="45"/>
      <c r="G208" s="45"/>
      <c r="H208" s="46"/>
      <c r="I208" s="37">
        <f>IF(AND(B208&lt;&gt;"",C208&lt;&gt;"",D208&lt;&gt;"",E208&lt;&gt;"",F208&lt;&gt;"",G208&lt;&gt;"",H208&lt;&gt;""),VLOOKUP(G208,通所介護費!$A$55:$B$59,2,0),0)</f>
        <v>0</v>
      </c>
      <c r="J208" s="37">
        <f t="shared" si="25"/>
        <v>0</v>
      </c>
    </row>
    <row r="209" spans="1:10" ht="18" customHeight="1" x14ac:dyDescent="0.4">
      <c r="A209" s="156"/>
      <c r="B209" s="45"/>
      <c r="C209" s="45"/>
      <c r="D209" s="45"/>
      <c r="E209" s="45"/>
      <c r="F209" s="45"/>
      <c r="G209" s="45"/>
      <c r="H209" s="46"/>
      <c r="I209" s="37">
        <f>IF(AND(B209&lt;&gt;"",C209&lt;&gt;"",D209&lt;&gt;"",E209&lt;&gt;"",F209&lt;&gt;"",G209&lt;&gt;"",H209&lt;&gt;""),VLOOKUP(G209,通所介護費!$A$55:$B$59,2,0),0)</f>
        <v>0</v>
      </c>
      <c r="J209" s="37">
        <f t="shared" si="25"/>
        <v>0</v>
      </c>
    </row>
    <row r="210" spans="1:10" ht="18" customHeight="1" x14ac:dyDescent="0.4">
      <c r="A210" s="157"/>
      <c r="B210" s="45"/>
      <c r="C210" s="45"/>
      <c r="D210" s="45"/>
      <c r="E210" s="45"/>
      <c r="F210" s="45"/>
      <c r="G210" s="45"/>
      <c r="H210" s="46"/>
      <c r="I210" s="37">
        <f>IF(AND(B210&lt;&gt;"",C210&lt;&gt;"",D210&lt;&gt;"",E210&lt;&gt;"",F210&lt;&gt;"",G210&lt;&gt;"",H210&lt;&gt;""),VLOOKUP(G210,通所介護費!$A$55:$B$59,2,0),0)</f>
        <v>0</v>
      </c>
      <c r="J210" s="37">
        <f t="shared" si="25"/>
        <v>0</v>
      </c>
    </row>
    <row r="211" spans="1:10" ht="22.15" customHeight="1" x14ac:dyDescent="0.4">
      <c r="A211" s="101" t="s">
        <v>40</v>
      </c>
      <c r="B211" s="102"/>
      <c r="C211" s="102"/>
      <c r="D211" s="102"/>
      <c r="E211" s="102"/>
      <c r="F211" s="102"/>
      <c r="G211" s="103"/>
      <c r="H211" s="39">
        <f>SUMIF(H191:H210,"&lt;&gt;#N/A")</f>
        <v>0</v>
      </c>
      <c r="I211" s="39">
        <f>SUMIF(I191:I210,"&lt;&gt;#N/A")</f>
        <v>0</v>
      </c>
      <c r="J211" s="39">
        <f>SUMIF(J191:J210,"&lt;&gt;#N/A")</f>
        <v>0</v>
      </c>
    </row>
    <row r="212" spans="1:10" ht="15" customHeight="1" x14ac:dyDescent="0.4">
      <c r="A212" s="24"/>
      <c r="B212" s="24"/>
      <c r="C212" s="24"/>
      <c r="D212" s="24"/>
      <c r="E212" s="24"/>
      <c r="F212" s="24"/>
      <c r="G212" s="44"/>
      <c r="H212" s="44"/>
      <c r="I212" s="44"/>
    </row>
    <row r="213" spans="1:10" ht="22.15" customHeight="1" x14ac:dyDescent="0.4">
      <c r="A213" s="51" t="s">
        <v>89</v>
      </c>
      <c r="B213" s="24"/>
      <c r="C213" s="24"/>
      <c r="D213" s="24"/>
      <c r="E213" s="24"/>
      <c r="F213" s="24"/>
      <c r="G213" s="44"/>
      <c r="H213" s="44"/>
      <c r="I213" s="44"/>
    </row>
    <row r="214" spans="1:10" ht="42.95" customHeight="1" x14ac:dyDescent="0.4">
      <c r="A214" s="158" t="s">
        <v>176</v>
      </c>
      <c r="B214" s="35" t="s">
        <v>49</v>
      </c>
      <c r="C214" s="35" t="s">
        <v>119</v>
      </c>
      <c r="D214" s="35" t="s">
        <v>34</v>
      </c>
      <c r="E214" s="36" t="s">
        <v>173</v>
      </c>
      <c r="F214" s="36" t="s">
        <v>174</v>
      </c>
      <c r="G214" s="35" t="s">
        <v>35</v>
      </c>
      <c r="H214" s="36" t="s">
        <v>134</v>
      </c>
      <c r="I214" s="36" t="s">
        <v>37</v>
      </c>
      <c r="J214" s="36" t="s">
        <v>120</v>
      </c>
    </row>
    <row r="215" spans="1:10" ht="18" customHeight="1" x14ac:dyDescent="0.4">
      <c r="A215" s="159"/>
      <c r="B215" s="45"/>
      <c r="C215" s="45"/>
      <c r="D215" s="45"/>
      <c r="E215" s="45"/>
      <c r="F215" s="45"/>
      <c r="G215" s="45"/>
      <c r="H215" s="46"/>
      <c r="I215" s="37">
        <f>IF(AND(B215&lt;&gt;"",C215&lt;&gt;"",D215&lt;&gt;"",E215&lt;&gt;"",F215&lt;&gt;"",G215&lt;&gt;"",H215&lt;&gt;""),VLOOKUP(G215,通所介護費!$A$55:$B$59,2,0),0)</f>
        <v>0</v>
      </c>
      <c r="J215" s="37">
        <f>((I215*H215)*0.1*10)/2</f>
        <v>0</v>
      </c>
    </row>
    <row r="216" spans="1:10" ht="18" customHeight="1" x14ac:dyDescent="0.4">
      <c r="A216" s="159"/>
      <c r="B216" s="45"/>
      <c r="C216" s="45"/>
      <c r="D216" s="45"/>
      <c r="E216" s="45"/>
      <c r="F216" s="45"/>
      <c r="G216" s="45"/>
      <c r="H216" s="46"/>
      <c r="I216" s="37">
        <f>IF(AND(B216&lt;&gt;"",C216&lt;&gt;"",D216&lt;&gt;"",E216&lt;&gt;"",F216&lt;&gt;"",G216&lt;&gt;"",H216&lt;&gt;""),VLOOKUP(G216,通所介護費!$A$55:$B$59,2,0),0)</f>
        <v>0</v>
      </c>
      <c r="J216" s="37">
        <f>((I216*H216)*0.1*10)/2</f>
        <v>0</v>
      </c>
    </row>
    <row r="217" spans="1:10" ht="18" customHeight="1" x14ac:dyDescent="0.4">
      <c r="A217" s="159"/>
      <c r="B217" s="45"/>
      <c r="C217" s="45"/>
      <c r="D217" s="45"/>
      <c r="E217" s="45"/>
      <c r="F217" s="45"/>
      <c r="G217" s="45"/>
      <c r="H217" s="46"/>
      <c r="I217" s="37">
        <f>IF(AND(B217&lt;&gt;"",C217&lt;&gt;"",D217&lt;&gt;"",E217&lt;&gt;"",F217&lt;&gt;"",G217&lt;&gt;"",H217&lt;&gt;""),VLOOKUP(G217,通所介護費!$A$55:$B$59,2,0),0)</f>
        <v>0</v>
      </c>
      <c r="J217" s="37">
        <f>((I217*H217)*0.1*10)/2</f>
        <v>0</v>
      </c>
    </row>
    <row r="218" spans="1:10" ht="18" customHeight="1" x14ac:dyDescent="0.4">
      <c r="A218" s="159"/>
      <c r="B218" s="45"/>
      <c r="C218" s="45"/>
      <c r="D218" s="45"/>
      <c r="E218" s="45"/>
      <c r="F218" s="45"/>
      <c r="G218" s="45"/>
      <c r="H218" s="46"/>
      <c r="I218" s="37">
        <f>IF(AND(B218&lt;&gt;"",C218&lt;&gt;"",D218&lt;&gt;"",E218&lt;&gt;"",F218&lt;&gt;"",G218&lt;&gt;"",H218&lt;&gt;""),VLOOKUP(G218,通所介護費!$A$55:$B$59,2,0),0)</f>
        <v>0</v>
      </c>
      <c r="J218" s="37">
        <f>((I218*H218)*0.1*10)/2</f>
        <v>0</v>
      </c>
    </row>
    <row r="219" spans="1:10" ht="18" customHeight="1" x14ac:dyDescent="0.4">
      <c r="A219" s="160"/>
      <c r="B219" s="45"/>
      <c r="C219" s="45"/>
      <c r="D219" s="45"/>
      <c r="E219" s="45"/>
      <c r="F219" s="45"/>
      <c r="G219" s="45"/>
      <c r="H219" s="46"/>
      <c r="I219" s="37">
        <f>IF(AND(B219&lt;&gt;"",C219&lt;&gt;"",D219&lt;&gt;"",E219&lt;&gt;"",F219&lt;&gt;"",G219&lt;&gt;"",H219&lt;&gt;""),VLOOKUP(G219,通所介護費!$A$55:$B$59,2,0),0)</f>
        <v>0</v>
      </c>
      <c r="J219" s="37">
        <f>((I219*H219)*0.1*10)/2</f>
        <v>0</v>
      </c>
    </row>
    <row r="220" spans="1:10" ht="22.15" customHeight="1" x14ac:dyDescent="0.4">
      <c r="A220" s="101" t="s">
        <v>40</v>
      </c>
      <c r="B220" s="102"/>
      <c r="C220" s="102"/>
      <c r="D220" s="102"/>
      <c r="E220" s="102"/>
      <c r="F220" s="102"/>
      <c r="G220" s="103"/>
      <c r="H220" s="39">
        <f>SUMIF(H215:H219,"&lt;&gt;#N/A")</f>
        <v>0</v>
      </c>
      <c r="I220" s="39">
        <f>SUMIF(I215:I219,"&lt;&gt;#N/A")</f>
        <v>0</v>
      </c>
      <c r="J220" s="39">
        <f>SUMIF(J215:J219,"&lt;&gt;#N/A")</f>
        <v>0</v>
      </c>
    </row>
    <row r="221" spans="1:10" ht="22.15" customHeight="1" x14ac:dyDescent="0.4"/>
    <row r="222" spans="1:10" ht="22.15" customHeight="1" x14ac:dyDescent="0.4">
      <c r="A222" s="34" t="s">
        <v>46</v>
      </c>
    </row>
    <row r="223" spans="1:10" ht="28.5" x14ac:dyDescent="0.4">
      <c r="A223" s="164" t="s">
        <v>47</v>
      </c>
      <c r="B223" s="164"/>
      <c r="C223" s="41" t="s">
        <v>48</v>
      </c>
      <c r="D223" s="41" t="s">
        <v>51</v>
      </c>
      <c r="E223" s="41" t="s">
        <v>120</v>
      </c>
    </row>
    <row r="224" spans="1:10" ht="22.15" customHeight="1" x14ac:dyDescent="0.4">
      <c r="A224" s="165">
        <f>COUNTA(D21:D40,D45:D49,D55:D74,D79:D83,D89:D108,D113:D117,D123:D142,D147:D151,D157:D176,D181:D185,D191:D210,D215:D219)</f>
        <v>0</v>
      </c>
      <c r="B224" s="165"/>
      <c r="C224" s="42">
        <f>COUNTA(C21:C40,C45:C49,C55:C74,C79:C83,C89:C108,C113:C117,C123:C142,C147:C151,C157:C176,C181:C185,C191:C210,C215:C219)</f>
        <v>0</v>
      </c>
      <c r="D224" s="43">
        <f>SUM(H41,H50,H75,H84,H109,H118,H143,H152,H177,H186,H211,H220)</f>
        <v>0</v>
      </c>
      <c r="E224" s="43">
        <f>SUM(J41,J50,J75,J84,J109,J118,J143,J152,J177,J186,J211,J220)</f>
        <v>0</v>
      </c>
    </row>
    <row r="225" ht="42.95" customHeight="1" x14ac:dyDescent="0.4"/>
    <row r="226" ht="20.100000000000001" customHeight="1" x14ac:dyDescent="0.4"/>
    <row r="227" ht="20.100000000000001" customHeight="1" x14ac:dyDescent="0.4"/>
    <row r="228" ht="20.100000000000001" customHeight="1" x14ac:dyDescent="0.4"/>
    <row r="229" ht="20.100000000000001" customHeight="1" x14ac:dyDescent="0.4"/>
    <row r="230" ht="20.100000000000001" customHeight="1" x14ac:dyDescent="0.4"/>
    <row r="231" ht="20.100000000000001" customHeight="1" x14ac:dyDescent="0.4"/>
    <row r="232" ht="20.100000000000001" customHeight="1" x14ac:dyDescent="0.4"/>
    <row r="233" ht="20.100000000000001" customHeight="1" x14ac:dyDescent="0.4"/>
    <row r="234" ht="20.100000000000001" customHeight="1" x14ac:dyDescent="0.4"/>
    <row r="235" ht="42.95" customHeight="1" x14ac:dyDescent="0.4"/>
    <row r="236" ht="20.100000000000001" customHeight="1" x14ac:dyDescent="0.4"/>
    <row r="237" ht="20.100000000000001" customHeight="1" x14ac:dyDescent="0.4"/>
    <row r="238" ht="20.100000000000001" customHeight="1" x14ac:dyDescent="0.4"/>
    <row r="239" ht="20.100000000000001" customHeight="1" x14ac:dyDescent="0.4"/>
    <row r="240" ht="20.100000000000001" customHeight="1" x14ac:dyDescent="0.4"/>
    <row r="241" ht="20.100000000000001" customHeight="1" x14ac:dyDescent="0.4"/>
    <row r="242" ht="20.100000000000001" customHeight="1" x14ac:dyDescent="0.4"/>
    <row r="243" ht="20.100000000000001" customHeight="1" x14ac:dyDescent="0.4"/>
    <row r="244" ht="20.100000000000001" customHeight="1" x14ac:dyDescent="0.4"/>
    <row r="245" ht="20.100000000000001" customHeight="1" x14ac:dyDescent="0.4"/>
    <row r="246" ht="20.100000000000001" customHeight="1" x14ac:dyDescent="0.4"/>
    <row r="247" ht="20.100000000000001" customHeight="1" x14ac:dyDescent="0.4"/>
    <row r="248" ht="20.100000000000001" customHeight="1" x14ac:dyDescent="0.4"/>
    <row r="249" ht="20.100000000000001" customHeight="1" x14ac:dyDescent="0.4"/>
    <row r="250" ht="20.100000000000001" customHeight="1" x14ac:dyDescent="0.4"/>
    <row r="251" ht="20.100000000000001" customHeight="1" x14ac:dyDescent="0.4"/>
    <row r="252" ht="20.100000000000001" customHeight="1" x14ac:dyDescent="0.4"/>
    <row r="253" ht="20.100000000000001" customHeight="1" x14ac:dyDescent="0.4"/>
    <row r="254" ht="20.100000000000001" customHeight="1" x14ac:dyDescent="0.4"/>
    <row r="255" ht="20.100000000000001" customHeight="1" x14ac:dyDescent="0.4"/>
    <row r="256" ht="20.100000000000001" customHeight="1" x14ac:dyDescent="0.4"/>
    <row r="257" ht="20.100000000000001" customHeight="1" x14ac:dyDescent="0.4"/>
    <row r="258" ht="20.100000000000001" customHeight="1" x14ac:dyDescent="0.4"/>
    <row r="259" ht="42.95" customHeight="1" x14ac:dyDescent="0.4"/>
    <row r="260" ht="20.100000000000001" customHeight="1" x14ac:dyDescent="0.4"/>
    <row r="261" ht="20.100000000000001" customHeight="1" x14ac:dyDescent="0.4"/>
    <row r="262" ht="20.100000000000001" customHeight="1" x14ac:dyDescent="0.4"/>
    <row r="263" ht="20.100000000000001" customHeight="1" x14ac:dyDescent="0.4"/>
    <row r="264" ht="20.100000000000001" customHeight="1" x14ac:dyDescent="0.4"/>
    <row r="265" ht="20.100000000000001" customHeight="1" x14ac:dyDescent="0.4"/>
    <row r="266" ht="20.100000000000001" customHeight="1" x14ac:dyDescent="0.4"/>
    <row r="267" ht="20.100000000000001" customHeight="1" x14ac:dyDescent="0.4"/>
    <row r="268" ht="42.95" customHeight="1" x14ac:dyDescent="0.4"/>
    <row r="269" ht="20.100000000000001" customHeight="1" x14ac:dyDescent="0.4"/>
    <row r="270" ht="20.100000000000001" customHeight="1" x14ac:dyDescent="0.4"/>
    <row r="271" ht="20.100000000000001" customHeight="1" x14ac:dyDescent="0.4"/>
    <row r="272" ht="20.100000000000001" customHeight="1" x14ac:dyDescent="0.4"/>
    <row r="273" ht="20.100000000000001" customHeight="1" x14ac:dyDescent="0.4"/>
    <row r="274" ht="20.100000000000001" customHeight="1" x14ac:dyDescent="0.4"/>
    <row r="275" ht="20.100000000000001" customHeight="1" x14ac:dyDescent="0.4"/>
    <row r="276" ht="20.100000000000001" customHeight="1" x14ac:dyDescent="0.4"/>
    <row r="277" ht="14.25" x14ac:dyDescent="0.4"/>
    <row r="278" ht="20.100000000000001" customHeight="1" x14ac:dyDescent="0.4"/>
  </sheetData>
  <sheetProtection sheet="1" objects="1" scenarios="1"/>
  <mergeCells count="46">
    <mergeCell ref="A224:B224"/>
    <mergeCell ref="H1:J1"/>
    <mergeCell ref="A88:A108"/>
    <mergeCell ref="A109:G109"/>
    <mergeCell ref="A112:A117"/>
    <mergeCell ref="A118:G118"/>
    <mergeCell ref="A122:A142"/>
    <mergeCell ref="A20:A40"/>
    <mergeCell ref="A41:G41"/>
    <mergeCell ref="A44:A49"/>
    <mergeCell ref="A50:G50"/>
    <mergeCell ref="A84:G84"/>
    <mergeCell ref="A54:A74"/>
    <mergeCell ref="A75:G75"/>
    <mergeCell ref="A78:A83"/>
    <mergeCell ref="A13:B13"/>
    <mergeCell ref="C13:I13"/>
    <mergeCell ref="A14:B14"/>
    <mergeCell ref="C14:I14"/>
    <mergeCell ref="A15:B15"/>
    <mergeCell ref="C15:I15"/>
    <mergeCell ref="A10:B10"/>
    <mergeCell ref="C10:I10"/>
    <mergeCell ref="A11:B11"/>
    <mergeCell ref="C11:I11"/>
    <mergeCell ref="A12:B12"/>
    <mergeCell ref="C12:I12"/>
    <mergeCell ref="A9:B9"/>
    <mergeCell ref="C9:I9"/>
    <mergeCell ref="A4:J4"/>
    <mergeCell ref="A7:B7"/>
    <mergeCell ref="C7:I7"/>
    <mergeCell ref="A8:B8"/>
    <mergeCell ref="C8:I8"/>
    <mergeCell ref="A220:G220"/>
    <mergeCell ref="A223:B223"/>
    <mergeCell ref="A143:G143"/>
    <mergeCell ref="A146:A151"/>
    <mergeCell ref="A156:A176"/>
    <mergeCell ref="A177:G177"/>
    <mergeCell ref="A180:A185"/>
    <mergeCell ref="A186:G186"/>
    <mergeCell ref="A152:G152"/>
    <mergeCell ref="A190:A210"/>
    <mergeCell ref="A211:G211"/>
    <mergeCell ref="A214:A219"/>
  </mergeCells>
  <phoneticPr fontId="3"/>
  <printOptions horizontalCentered="1"/>
  <pageMargins left="0.70866141732283472" right="0.70866141732283472" top="0.74803149606299213" bottom="0.74803149606299213" header="0.31496062992125984" footer="0.31496062992125984"/>
  <pageSetup paperSize="9" scale="64" fitToWidth="0" orientation="portrait" r:id="rId1"/>
  <rowBreaks count="8" manualBreakCount="8">
    <brk id="50" max="9" man="1"/>
    <brk id="84" max="9" man="1"/>
    <brk id="118" max="9" man="1"/>
    <brk id="152" max="9" man="1"/>
    <brk id="186" max="9" man="1"/>
    <brk id="220" max="16383" man="1"/>
    <brk id="231" max="9" man="1"/>
    <brk id="274" max="16383"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88AC2179-24DB-40CD-A0A2-B8F39DE9AB89}">
          <x14:formula1>
            <xm:f>対象地域一覧!$A$2:$A$45</xm:f>
          </x14:formula1>
          <xm:sqref>D21:D40 D191:D210 D45:D49 D181:D185 D157:D176 D147:D151 D123:D142 D113:D117 D89:D108 D79:D83 D55:D74 D215:D219</xm:sqref>
        </x14:dataValidation>
        <x14:dataValidation type="list" allowBlank="1" showInputMessage="1" showErrorMessage="1" xr:uid="{1B4187E1-EE37-429F-B7AE-B215E2CB9CD8}">
          <x14:formula1>
            <xm:f>通所介護費!$C$2:$C$7</xm:f>
          </x14:formula1>
          <xm:sqref>G21:G40 G191:G210 G45:G49 G181:G185 G157:G176 G147:G151 G123:G142 G113:G117 G89:G108 G79:G83 G55:G74 G215:G219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200D86-BC7C-48DB-845C-63B0129AFE98}">
  <sheetPr>
    <tabColor theme="7" tint="0.59999389629810485"/>
  </sheetPr>
  <dimension ref="A1:AH278"/>
  <sheetViews>
    <sheetView view="pageBreakPreview" zoomScale="85" zoomScaleNormal="100" zoomScaleSheetLayoutView="85" workbookViewId="0">
      <selection activeCell="C14" sqref="C14:I14"/>
    </sheetView>
  </sheetViews>
  <sheetFormatPr defaultColWidth="8.75" defaultRowHeight="24.95" customHeight="1" x14ac:dyDescent="0.4"/>
  <cols>
    <col min="1" max="1" width="5.625" style="27" customWidth="1"/>
    <col min="2" max="2" width="14.625" style="27" bestFit="1" customWidth="1"/>
    <col min="3" max="3" width="14.125" style="27" bestFit="1" customWidth="1"/>
    <col min="4" max="4" width="9.875" style="27" bestFit="1" customWidth="1"/>
    <col min="5" max="6" width="16.375" style="27" bestFit="1" customWidth="1"/>
    <col min="7" max="7" width="9.875" style="27" bestFit="1" customWidth="1"/>
    <col min="8" max="9" width="12.125" style="27" bestFit="1" customWidth="1"/>
    <col min="10" max="10" width="12" style="27" customWidth="1"/>
    <col min="11" max="32" width="8.75" style="27"/>
    <col min="33" max="33" width="8.75" style="28"/>
    <col min="34" max="34" width="9" style="28" bestFit="1" customWidth="1"/>
    <col min="35" max="16384" width="8.75" style="27"/>
  </cols>
  <sheetData>
    <row r="1" spans="1:34" ht="24.95" customHeight="1" x14ac:dyDescent="0.4">
      <c r="A1" s="27" t="s">
        <v>131</v>
      </c>
      <c r="H1" s="108" t="s">
        <v>26</v>
      </c>
      <c r="I1" s="108"/>
      <c r="J1" s="108"/>
      <c r="U1" s="27" t="s">
        <v>112</v>
      </c>
      <c r="W1" s="27" t="s">
        <v>113</v>
      </c>
      <c r="Y1" s="27" t="s">
        <v>114</v>
      </c>
      <c r="AA1" s="27" t="s">
        <v>115</v>
      </c>
      <c r="AC1" s="27" t="s">
        <v>116</v>
      </c>
      <c r="AE1" s="27" t="s">
        <v>117</v>
      </c>
      <c r="AG1" s="28" t="s">
        <v>40</v>
      </c>
    </row>
    <row r="2" spans="1:34" ht="24.95" customHeight="1" x14ac:dyDescent="0.4">
      <c r="A2" s="29" t="s">
        <v>177</v>
      </c>
      <c r="T2" s="30"/>
      <c r="U2" s="31" t="s">
        <v>79</v>
      </c>
      <c r="V2" s="31" t="s">
        <v>50</v>
      </c>
      <c r="W2" s="31" t="s">
        <v>79</v>
      </c>
      <c r="X2" s="31" t="s">
        <v>50</v>
      </c>
      <c r="Y2" s="31" t="s">
        <v>79</v>
      </c>
      <c r="Z2" s="31" t="s">
        <v>50</v>
      </c>
      <c r="AA2" s="31" t="s">
        <v>79</v>
      </c>
      <c r="AB2" s="31" t="s">
        <v>50</v>
      </c>
      <c r="AC2" s="31" t="s">
        <v>79</v>
      </c>
      <c r="AD2" s="31" t="s">
        <v>50</v>
      </c>
      <c r="AE2" s="31" t="s">
        <v>79</v>
      </c>
      <c r="AF2" s="31" t="s">
        <v>50</v>
      </c>
      <c r="AG2" s="31" t="s">
        <v>79</v>
      </c>
      <c r="AH2" s="31" t="s">
        <v>50</v>
      </c>
    </row>
    <row r="3" spans="1:34" ht="15" customHeight="1" x14ac:dyDescent="0.4">
      <c r="T3" s="30" t="str">
        <f>対象地域一覧!A3</f>
        <v>広面</v>
      </c>
      <c r="U3" s="32">
        <f>COUNTIF($D$21:$D$40,$T3)+COUNTIF($D$45:$D$49,$T3)</f>
        <v>0</v>
      </c>
      <c r="V3" s="32">
        <f>SUMIF($D$21:$D$40,$T3,$H$21:$H$40)+SUMIF($D$45:$D$49,$T3,$H$45:$H$49)</f>
        <v>0</v>
      </c>
      <c r="W3" s="32">
        <f>COUNTIF($D$55:$D$74,$T3)+COUNTIF($D$79:$D$83,$T3)</f>
        <v>0</v>
      </c>
      <c r="X3" s="32">
        <f>SUMIF($D$55:$D$74,$T3,$H$55:$H$74)+SUMIF($D$79:$D$83,$T3,$H$79:$H$83)</f>
        <v>0</v>
      </c>
      <c r="Y3" s="32">
        <f>COUNTIF($D$89:$D$108,$T3)+COUNTIF($D$113:$D$117,$T3)</f>
        <v>0</v>
      </c>
      <c r="Z3" s="32">
        <f>SUMIF($D$89:$D$108,$T3,$H$89:$H$108)+SUMIF($D$113:$D$117,$T3,$H$113:$H$117)</f>
        <v>0</v>
      </c>
      <c r="AA3" s="32">
        <f>COUNTIF($D$123:$D$142,$T3)+COUNTIF($D$147:$D$151,$T3)</f>
        <v>0</v>
      </c>
      <c r="AB3" s="32">
        <f>SUMIF($D$123:$D$142,$T3,$H$123:$H$142)+SUMIF($D$147:$D$151,$T3,$H$147:$H$151)</f>
        <v>0</v>
      </c>
      <c r="AC3" s="32">
        <f>COUNTIF($D$157:$D$176,$T3)+COUNTIF($D$181:$D$185,$T3)</f>
        <v>0</v>
      </c>
      <c r="AD3" s="32">
        <f>SUMIF($D$157:$D$176,$T3,$H$157:$H$176)+SUMIF($D$181:$D$185,$T3,$H$181:$H$185)</f>
        <v>0</v>
      </c>
      <c r="AE3" s="32">
        <f>COUNTIF($D$191:$D$210,$T3)+COUNTIF($D$215:$D$219,$T3)</f>
        <v>0</v>
      </c>
      <c r="AF3" s="32">
        <f>SUMIF($D$191:$D$210,$T3,$H$191:$H$210)+SUMIF($D$215:$D$219,$T3,$H$215:$H$219)</f>
        <v>0</v>
      </c>
      <c r="AG3" s="32">
        <f>SUM(U3,W3,Y3,AA3,AC3,AE3)</f>
        <v>0</v>
      </c>
      <c r="AH3" s="32">
        <f>SUM(V3,X3,Z3,AB3,AD3,AF3)</f>
        <v>0</v>
      </c>
    </row>
    <row r="4" spans="1:34" ht="24.95" customHeight="1" x14ac:dyDescent="0.4">
      <c r="A4" s="106" t="s">
        <v>167</v>
      </c>
      <c r="B4" s="106"/>
      <c r="C4" s="106"/>
      <c r="D4" s="106"/>
      <c r="E4" s="106"/>
      <c r="F4" s="106"/>
      <c r="G4" s="106"/>
      <c r="H4" s="106"/>
      <c r="I4" s="106"/>
      <c r="J4" s="106"/>
      <c r="T4" s="30" t="str">
        <f>対象地域一覧!A4</f>
        <v>上加茂</v>
      </c>
      <c r="U4" s="32">
        <f t="shared" ref="U4:U45" si="0">COUNTIF($D$21:$D$40,$T4)+COUNTIF($D$45:$D$49,$T4)</f>
        <v>0</v>
      </c>
      <c r="V4" s="32">
        <f t="shared" ref="V4:V45" si="1">SUMIF($D$21:$D$40,$T4,$H$21:$H$40)+SUMIF($D$45:$D$49,$T4,$H$45:$H$49)</f>
        <v>0</v>
      </c>
      <c r="W4" s="32">
        <f t="shared" ref="W4:W45" si="2">COUNTIF($D$55:$D$74,$T4)+COUNTIF($D$79:$D$83,$T4)</f>
        <v>0</v>
      </c>
      <c r="X4" s="32">
        <f t="shared" ref="X4:X45" si="3">SUMIF($D$55:$D$74,$T4,$H$55:$H$74)+SUMIF($D$79:$D$83,$T4,$H$79:$H$83)</f>
        <v>0</v>
      </c>
      <c r="Y4" s="32">
        <f t="shared" ref="Y4:Y45" si="4">COUNTIF($D$89:$D$108,$T4)+COUNTIF($D$113:$D$117,$T4)</f>
        <v>0</v>
      </c>
      <c r="Z4" s="32">
        <f t="shared" ref="Z4:Z45" si="5">SUMIF($D$89:$D$108,$T4,$H$89:$H$108)+SUMIF($D$113:$D$117,$T4,$H$113:$H$117)</f>
        <v>0</v>
      </c>
      <c r="AA4" s="32">
        <f t="shared" ref="AA4:AA45" si="6">COUNTIF($D$123:$D$142,$T4)+COUNTIF($D$147:$D$151,$T4)</f>
        <v>0</v>
      </c>
      <c r="AB4" s="32">
        <f t="shared" ref="AB4:AB45" si="7">SUMIF($D$123:$D$142,$T4,$H$123:$H$142)+SUMIF($D$147:$D$151,$T4,$H$147:$H$151)</f>
        <v>0</v>
      </c>
      <c r="AC4" s="32">
        <f t="shared" ref="AC4:AC45" si="8">COUNTIF($D$157:$D$176,$T4)+COUNTIF($D$181:$D$185,$T4)</f>
        <v>0</v>
      </c>
      <c r="AD4" s="32">
        <f t="shared" ref="AD4:AD45" si="9">SUMIF($D$157:$D$176,$T4,$H$157:$H$176)+SUMIF($D$181:$D$185,$T4,$H$181:$H$185)</f>
        <v>0</v>
      </c>
      <c r="AE4" s="32">
        <f t="shared" ref="AE4:AE45" si="10">COUNTIF($D$191:$D$210,$T4)+COUNTIF($D$215:$D$219,$T4)</f>
        <v>0</v>
      </c>
      <c r="AF4" s="32">
        <f t="shared" ref="AF4:AF45" si="11">SUMIF($D$191:$D$210,$T4,$H$191:$H$210)+SUMIF($D$215:$D$219,$T4,$H$215:$H$219)</f>
        <v>0</v>
      </c>
      <c r="AG4" s="32">
        <f t="shared" ref="AG4:AH45" si="12">SUM(U4,W4,Y4,AA4,AC4,AE4)</f>
        <v>0</v>
      </c>
      <c r="AH4" s="32">
        <f t="shared" si="12"/>
        <v>0</v>
      </c>
    </row>
    <row r="5" spans="1:34" ht="15" customHeight="1" x14ac:dyDescent="0.4">
      <c r="T5" s="30" t="str">
        <f>対象地域一覧!A5</f>
        <v>下加茂</v>
      </c>
      <c r="U5" s="32">
        <f t="shared" si="0"/>
        <v>0</v>
      </c>
      <c r="V5" s="32">
        <f t="shared" si="1"/>
        <v>0</v>
      </c>
      <c r="W5" s="32">
        <f t="shared" si="2"/>
        <v>0</v>
      </c>
      <c r="X5" s="32">
        <f t="shared" si="3"/>
        <v>0</v>
      </c>
      <c r="Y5" s="32">
        <f t="shared" si="4"/>
        <v>0</v>
      </c>
      <c r="Z5" s="32">
        <f t="shared" si="5"/>
        <v>0</v>
      </c>
      <c r="AA5" s="32">
        <f t="shared" si="6"/>
        <v>0</v>
      </c>
      <c r="AB5" s="32">
        <f t="shared" si="7"/>
        <v>0</v>
      </c>
      <c r="AC5" s="32">
        <f t="shared" si="8"/>
        <v>0</v>
      </c>
      <c r="AD5" s="32">
        <f t="shared" si="9"/>
        <v>0</v>
      </c>
      <c r="AE5" s="32">
        <f t="shared" si="10"/>
        <v>0</v>
      </c>
      <c r="AF5" s="32">
        <f t="shared" si="11"/>
        <v>0</v>
      </c>
      <c r="AG5" s="32">
        <f t="shared" si="12"/>
        <v>0</v>
      </c>
      <c r="AH5" s="32">
        <f t="shared" si="12"/>
        <v>0</v>
      </c>
    </row>
    <row r="6" spans="1:34" ht="24.95" customHeight="1" x14ac:dyDescent="0.4">
      <c r="A6" s="33" t="s">
        <v>27</v>
      </c>
      <c r="T6" s="30" t="str">
        <f>対象地域一覧!A6</f>
        <v>美原</v>
      </c>
      <c r="U6" s="32">
        <f t="shared" si="0"/>
        <v>0</v>
      </c>
      <c r="V6" s="32">
        <f t="shared" si="1"/>
        <v>0</v>
      </c>
      <c r="W6" s="32">
        <f t="shared" si="2"/>
        <v>0</v>
      </c>
      <c r="X6" s="32">
        <f t="shared" si="3"/>
        <v>0</v>
      </c>
      <c r="Y6" s="32">
        <f t="shared" si="4"/>
        <v>0</v>
      </c>
      <c r="Z6" s="32">
        <f t="shared" si="5"/>
        <v>0</v>
      </c>
      <c r="AA6" s="32">
        <f t="shared" si="6"/>
        <v>0</v>
      </c>
      <c r="AB6" s="32">
        <f t="shared" si="7"/>
        <v>0</v>
      </c>
      <c r="AC6" s="32">
        <f t="shared" si="8"/>
        <v>0</v>
      </c>
      <c r="AD6" s="32">
        <f t="shared" si="9"/>
        <v>0</v>
      </c>
      <c r="AE6" s="32">
        <f t="shared" si="10"/>
        <v>0</v>
      </c>
      <c r="AF6" s="32">
        <f t="shared" si="11"/>
        <v>0</v>
      </c>
      <c r="AG6" s="32">
        <f t="shared" si="12"/>
        <v>0</v>
      </c>
      <c r="AH6" s="32">
        <f t="shared" si="12"/>
        <v>0</v>
      </c>
    </row>
    <row r="7" spans="1:34" ht="24.95" customHeight="1" x14ac:dyDescent="0.4">
      <c r="A7" s="57" t="s">
        <v>19</v>
      </c>
      <c r="B7" s="57"/>
      <c r="C7" s="65" t="str">
        <f>IF(基本情報入力シート!V8="","",基本情報入力シート!V8)</f>
        <v/>
      </c>
      <c r="D7" s="66"/>
      <c r="E7" s="66"/>
      <c r="F7" s="66"/>
      <c r="G7" s="66"/>
      <c r="H7" s="66"/>
      <c r="I7" s="67"/>
      <c r="T7" s="30" t="str">
        <f>対象地域一覧!A7</f>
        <v>加茂市場</v>
      </c>
      <c r="U7" s="32">
        <f t="shared" si="0"/>
        <v>0</v>
      </c>
      <c r="V7" s="32">
        <f t="shared" si="1"/>
        <v>0</v>
      </c>
      <c r="W7" s="32">
        <f t="shared" si="2"/>
        <v>0</v>
      </c>
      <c r="X7" s="32">
        <f t="shared" si="3"/>
        <v>0</v>
      </c>
      <c r="Y7" s="32">
        <f t="shared" si="4"/>
        <v>0</v>
      </c>
      <c r="Z7" s="32">
        <f t="shared" si="5"/>
        <v>0</v>
      </c>
      <c r="AA7" s="32">
        <f t="shared" si="6"/>
        <v>0</v>
      </c>
      <c r="AB7" s="32">
        <f t="shared" si="7"/>
        <v>0</v>
      </c>
      <c r="AC7" s="32">
        <f t="shared" si="8"/>
        <v>0</v>
      </c>
      <c r="AD7" s="32">
        <f t="shared" si="9"/>
        <v>0</v>
      </c>
      <c r="AE7" s="32">
        <f t="shared" si="10"/>
        <v>0</v>
      </c>
      <c r="AF7" s="32">
        <f t="shared" si="11"/>
        <v>0</v>
      </c>
      <c r="AG7" s="32">
        <f t="shared" si="12"/>
        <v>0</v>
      </c>
      <c r="AH7" s="32">
        <f t="shared" si="12"/>
        <v>0</v>
      </c>
    </row>
    <row r="8" spans="1:34" ht="24.95" customHeight="1" x14ac:dyDescent="0.4">
      <c r="A8" s="57" t="s">
        <v>19</v>
      </c>
      <c r="B8" s="57"/>
      <c r="C8" s="65" t="str">
        <f>IF(基本情報入力シート!V19="","",基本情報入力シート!V19)</f>
        <v/>
      </c>
      <c r="D8" s="66"/>
      <c r="E8" s="66"/>
      <c r="F8" s="66"/>
      <c r="G8" s="66"/>
      <c r="H8" s="66"/>
      <c r="I8" s="67"/>
      <c r="T8" s="30" t="str">
        <f>対象地域一覧!A8</f>
        <v>高谷</v>
      </c>
      <c r="U8" s="32">
        <f t="shared" si="0"/>
        <v>0</v>
      </c>
      <c r="V8" s="32">
        <f t="shared" si="1"/>
        <v>0</v>
      </c>
      <c r="W8" s="32">
        <f t="shared" si="2"/>
        <v>0</v>
      </c>
      <c r="X8" s="32">
        <f t="shared" si="3"/>
        <v>0</v>
      </c>
      <c r="Y8" s="32">
        <f t="shared" si="4"/>
        <v>0</v>
      </c>
      <c r="Z8" s="32">
        <f t="shared" si="5"/>
        <v>0</v>
      </c>
      <c r="AA8" s="32">
        <f t="shared" si="6"/>
        <v>0</v>
      </c>
      <c r="AB8" s="32">
        <f t="shared" si="7"/>
        <v>0</v>
      </c>
      <c r="AC8" s="32">
        <f t="shared" si="8"/>
        <v>0</v>
      </c>
      <c r="AD8" s="32">
        <f t="shared" si="9"/>
        <v>0</v>
      </c>
      <c r="AE8" s="32">
        <f t="shared" si="10"/>
        <v>0</v>
      </c>
      <c r="AF8" s="32">
        <f t="shared" si="11"/>
        <v>0</v>
      </c>
      <c r="AG8" s="32">
        <f t="shared" si="12"/>
        <v>0</v>
      </c>
      <c r="AH8" s="32">
        <f t="shared" si="12"/>
        <v>0</v>
      </c>
    </row>
    <row r="9" spans="1:34" ht="24.95" customHeight="1" x14ac:dyDescent="0.4">
      <c r="A9" s="57" t="s">
        <v>20</v>
      </c>
      <c r="B9" s="57"/>
      <c r="C9" s="65" t="str">
        <f>IF(基本情報入力シート!V20="","",基本情報入力シート!V20)</f>
        <v/>
      </c>
      <c r="D9" s="66"/>
      <c r="E9" s="66"/>
      <c r="F9" s="66"/>
      <c r="G9" s="66"/>
      <c r="H9" s="66"/>
      <c r="I9" s="67"/>
      <c r="T9" s="30" t="str">
        <f>対象地域一覧!A9</f>
        <v>平岡</v>
      </c>
      <c r="U9" s="32">
        <f t="shared" si="0"/>
        <v>0</v>
      </c>
      <c r="V9" s="32">
        <f t="shared" si="1"/>
        <v>0</v>
      </c>
      <c r="W9" s="32">
        <f t="shared" si="2"/>
        <v>0</v>
      </c>
      <c r="X9" s="32">
        <f t="shared" si="3"/>
        <v>0</v>
      </c>
      <c r="Y9" s="32">
        <f t="shared" si="4"/>
        <v>0</v>
      </c>
      <c r="Z9" s="32">
        <f t="shared" si="5"/>
        <v>0</v>
      </c>
      <c r="AA9" s="32">
        <f t="shared" si="6"/>
        <v>0</v>
      </c>
      <c r="AB9" s="32">
        <f t="shared" si="7"/>
        <v>0</v>
      </c>
      <c r="AC9" s="32">
        <f t="shared" si="8"/>
        <v>0</v>
      </c>
      <c r="AD9" s="32">
        <f t="shared" si="9"/>
        <v>0</v>
      </c>
      <c r="AE9" s="32">
        <f t="shared" si="10"/>
        <v>0</v>
      </c>
      <c r="AF9" s="32">
        <f t="shared" si="11"/>
        <v>0</v>
      </c>
      <c r="AG9" s="32">
        <f t="shared" si="12"/>
        <v>0</v>
      </c>
      <c r="AH9" s="32">
        <f t="shared" si="12"/>
        <v>0</v>
      </c>
    </row>
    <row r="10" spans="1:34" ht="42.95" customHeight="1" x14ac:dyDescent="0.4">
      <c r="A10" s="57" t="s">
        <v>21</v>
      </c>
      <c r="B10" s="57"/>
      <c r="C10" s="65" t="str">
        <f>IF(基本情報入力シート!V21="","",基本情報入力シート!V21)</f>
        <v>通所介護</v>
      </c>
      <c r="D10" s="66"/>
      <c r="E10" s="66"/>
      <c r="F10" s="66"/>
      <c r="G10" s="66"/>
      <c r="H10" s="66"/>
      <c r="I10" s="67"/>
      <c r="T10" s="30" t="str">
        <f>対象地域一覧!A10</f>
        <v>上野</v>
      </c>
      <c r="U10" s="32">
        <f t="shared" si="0"/>
        <v>0</v>
      </c>
      <c r="V10" s="32">
        <f t="shared" si="1"/>
        <v>0</v>
      </c>
      <c r="W10" s="32">
        <f t="shared" si="2"/>
        <v>0</v>
      </c>
      <c r="X10" s="32">
        <f t="shared" si="3"/>
        <v>0</v>
      </c>
      <c r="Y10" s="32">
        <f t="shared" si="4"/>
        <v>0</v>
      </c>
      <c r="Z10" s="32">
        <f t="shared" si="5"/>
        <v>0</v>
      </c>
      <c r="AA10" s="32">
        <f t="shared" si="6"/>
        <v>0</v>
      </c>
      <c r="AB10" s="32">
        <f t="shared" si="7"/>
        <v>0</v>
      </c>
      <c r="AC10" s="32">
        <f t="shared" si="8"/>
        <v>0</v>
      </c>
      <c r="AD10" s="32">
        <f t="shared" si="9"/>
        <v>0</v>
      </c>
      <c r="AE10" s="32">
        <f t="shared" si="10"/>
        <v>0</v>
      </c>
      <c r="AF10" s="32">
        <f t="shared" si="11"/>
        <v>0</v>
      </c>
      <c r="AG10" s="32">
        <f t="shared" si="12"/>
        <v>0</v>
      </c>
      <c r="AH10" s="32">
        <f t="shared" si="12"/>
        <v>0</v>
      </c>
    </row>
    <row r="11" spans="1:34" ht="24.95" customHeight="1" x14ac:dyDescent="0.4">
      <c r="A11" s="57" t="s">
        <v>110</v>
      </c>
      <c r="B11" s="57"/>
      <c r="C11" s="161" t="str">
        <f>IF(基本情報入力シート!V22="","",基本情報入力シート!V22)</f>
        <v>別表第1の1　区分1　移動に片道20分以上の時間を要するサービス（特別地域加算対象地域内に居住する利用者を対象に行う場合）</v>
      </c>
      <c r="D11" s="162"/>
      <c r="E11" s="162"/>
      <c r="F11" s="162"/>
      <c r="G11" s="162"/>
      <c r="H11" s="162"/>
      <c r="I11" s="163"/>
      <c r="T11" s="30" t="str">
        <f>対象地域一覧!A11</f>
        <v>竹部</v>
      </c>
      <c r="U11" s="32">
        <f t="shared" si="0"/>
        <v>0</v>
      </c>
      <c r="V11" s="32">
        <f t="shared" si="1"/>
        <v>0</v>
      </c>
      <c r="W11" s="32">
        <f t="shared" si="2"/>
        <v>0</v>
      </c>
      <c r="X11" s="32">
        <f t="shared" si="3"/>
        <v>0</v>
      </c>
      <c r="Y11" s="32">
        <f t="shared" si="4"/>
        <v>0</v>
      </c>
      <c r="Z11" s="32">
        <f t="shared" si="5"/>
        <v>0</v>
      </c>
      <c r="AA11" s="32">
        <f t="shared" si="6"/>
        <v>0</v>
      </c>
      <c r="AB11" s="32">
        <f t="shared" si="7"/>
        <v>0</v>
      </c>
      <c r="AC11" s="32">
        <f t="shared" si="8"/>
        <v>0</v>
      </c>
      <c r="AD11" s="32">
        <f t="shared" si="9"/>
        <v>0</v>
      </c>
      <c r="AE11" s="32">
        <f t="shared" si="10"/>
        <v>0</v>
      </c>
      <c r="AF11" s="32">
        <f t="shared" si="11"/>
        <v>0</v>
      </c>
      <c r="AG11" s="32">
        <f t="shared" si="12"/>
        <v>0</v>
      </c>
      <c r="AH11" s="32">
        <f t="shared" si="12"/>
        <v>0</v>
      </c>
    </row>
    <row r="12" spans="1:34" ht="24.95" customHeight="1" x14ac:dyDescent="0.4">
      <c r="A12" s="57" t="s">
        <v>28</v>
      </c>
      <c r="B12" s="57"/>
      <c r="C12" s="65" t="s">
        <v>29</v>
      </c>
      <c r="D12" s="66"/>
      <c r="E12" s="66"/>
      <c r="F12" s="66"/>
      <c r="G12" s="66"/>
      <c r="H12" s="66"/>
      <c r="I12" s="67"/>
      <c r="T12" s="30" t="str">
        <f>対象地域一覧!A12</f>
        <v>上田東</v>
      </c>
      <c r="U12" s="32">
        <f t="shared" si="0"/>
        <v>0</v>
      </c>
      <c r="V12" s="32">
        <f t="shared" si="1"/>
        <v>0</v>
      </c>
      <c r="W12" s="32">
        <f t="shared" si="2"/>
        <v>0</v>
      </c>
      <c r="X12" s="32">
        <f t="shared" si="3"/>
        <v>0</v>
      </c>
      <c r="Y12" s="32">
        <f t="shared" si="4"/>
        <v>0</v>
      </c>
      <c r="Z12" s="32">
        <f t="shared" si="5"/>
        <v>0</v>
      </c>
      <c r="AA12" s="32">
        <f t="shared" si="6"/>
        <v>0</v>
      </c>
      <c r="AB12" s="32">
        <f t="shared" si="7"/>
        <v>0</v>
      </c>
      <c r="AC12" s="32">
        <f t="shared" si="8"/>
        <v>0</v>
      </c>
      <c r="AD12" s="32">
        <f t="shared" si="9"/>
        <v>0</v>
      </c>
      <c r="AE12" s="32">
        <f t="shared" si="10"/>
        <v>0</v>
      </c>
      <c r="AF12" s="32">
        <f t="shared" si="11"/>
        <v>0</v>
      </c>
      <c r="AG12" s="32">
        <f t="shared" si="12"/>
        <v>0</v>
      </c>
      <c r="AH12" s="32">
        <f t="shared" si="12"/>
        <v>0</v>
      </c>
    </row>
    <row r="13" spans="1:34" ht="36" customHeight="1" x14ac:dyDescent="0.4">
      <c r="A13" s="107"/>
      <c r="B13" s="107"/>
      <c r="C13" s="107"/>
      <c r="D13" s="107"/>
      <c r="E13" s="107"/>
      <c r="F13" s="107"/>
      <c r="G13" s="107"/>
      <c r="H13" s="107"/>
      <c r="I13" s="107"/>
      <c r="J13" s="55"/>
      <c r="T13" s="30" t="str">
        <f>対象地域一覧!A13</f>
        <v>細田</v>
      </c>
      <c r="U13" s="32">
        <f t="shared" si="0"/>
        <v>0</v>
      </c>
      <c r="V13" s="32">
        <f t="shared" si="1"/>
        <v>0</v>
      </c>
      <c r="W13" s="32">
        <f t="shared" si="2"/>
        <v>0</v>
      </c>
      <c r="X13" s="32">
        <f t="shared" si="3"/>
        <v>0</v>
      </c>
      <c r="Y13" s="32">
        <f t="shared" si="4"/>
        <v>0</v>
      </c>
      <c r="Z13" s="32">
        <f t="shared" si="5"/>
        <v>0</v>
      </c>
      <c r="AA13" s="32">
        <f t="shared" si="6"/>
        <v>0</v>
      </c>
      <c r="AB13" s="32">
        <f t="shared" si="7"/>
        <v>0</v>
      </c>
      <c r="AC13" s="32">
        <f t="shared" si="8"/>
        <v>0</v>
      </c>
      <c r="AD13" s="32">
        <f t="shared" si="9"/>
        <v>0</v>
      </c>
      <c r="AE13" s="32">
        <f t="shared" si="10"/>
        <v>0</v>
      </c>
      <c r="AF13" s="32">
        <f t="shared" si="11"/>
        <v>0</v>
      </c>
      <c r="AG13" s="32">
        <f t="shared" si="12"/>
        <v>0</v>
      </c>
      <c r="AH13" s="32">
        <f t="shared" si="12"/>
        <v>0</v>
      </c>
    </row>
    <row r="14" spans="1:34" ht="36" customHeight="1" x14ac:dyDescent="0.4">
      <c r="A14" s="166"/>
      <c r="B14" s="166"/>
      <c r="C14" s="105"/>
      <c r="D14" s="105"/>
      <c r="E14" s="105"/>
      <c r="F14" s="105"/>
      <c r="G14" s="105"/>
      <c r="H14" s="105"/>
      <c r="I14" s="105"/>
      <c r="J14" s="55"/>
      <c r="T14" s="30" t="str">
        <f>対象地域一覧!A14</f>
        <v>三納谷</v>
      </c>
      <c r="U14" s="32">
        <f t="shared" si="0"/>
        <v>0</v>
      </c>
      <c r="V14" s="32">
        <f t="shared" si="1"/>
        <v>0</v>
      </c>
      <c r="W14" s="32">
        <f t="shared" si="2"/>
        <v>0</v>
      </c>
      <c r="X14" s="32">
        <f t="shared" si="3"/>
        <v>0</v>
      </c>
      <c r="Y14" s="32">
        <f t="shared" si="4"/>
        <v>0</v>
      </c>
      <c r="Z14" s="32">
        <f t="shared" si="5"/>
        <v>0</v>
      </c>
      <c r="AA14" s="32">
        <f t="shared" si="6"/>
        <v>0</v>
      </c>
      <c r="AB14" s="32">
        <f t="shared" si="7"/>
        <v>0</v>
      </c>
      <c r="AC14" s="32">
        <f t="shared" si="8"/>
        <v>0</v>
      </c>
      <c r="AD14" s="32">
        <f t="shared" si="9"/>
        <v>0</v>
      </c>
      <c r="AE14" s="32">
        <f t="shared" si="10"/>
        <v>0</v>
      </c>
      <c r="AF14" s="32">
        <f t="shared" si="11"/>
        <v>0</v>
      </c>
      <c r="AG14" s="32">
        <f t="shared" si="12"/>
        <v>0</v>
      </c>
      <c r="AH14" s="32">
        <f t="shared" si="12"/>
        <v>0</v>
      </c>
    </row>
    <row r="15" spans="1:34" ht="36" customHeight="1" x14ac:dyDescent="0.4">
      <c r="A15" s="166"/>
      <c r="B15" s="166"/>
      <c r="C15" s="105"/>
      <c r="D15" s="105"/>
      <c r="E15" s="105"/>
      <c r="F15" s="105"/>
      <c r="G15" s="105"/>
      <c r="H15" s="105"/>
      <c r="I15" s="105"/>
      <c r="J15" s="55"/>
      <c r="T15" s="30" t="str">
        <f>対象地域一覧!A15</f>
        <v>上田西</v>
      </c>
      <c r="U15" s="32">
        <f t="shared" si="0"/>
        <v>0</v>
      </c>
      <c r="V15" s="32">
        <f t="shared" si="1"/>
        <v>0</v>
      </c>
      <c r="W15" s="32">
        <f t="shared" si="2"/>
        <v>0</v>
      </c>
      <c r="X15" s="32">
        <f t="shared" si="3"/>
        <v>0</v>
      </c>
      <c r="Y15" s="32">
        <f t="shared" si="4"/>
        <v>0</v>
      </c>
      <c r="Z15" s="32">
        <f t="shared" si="5"/>
        <v>0</v>
      </c>
      <c r="AA15" s="32">
        <f t="shared" si="6"/>
        <v>0</v>
      </c>
      <c r="AB15" s="32">
        <f t="shared" si="7"/>
        <v>0</v>
      </c>
      <c r="AC15" s="32">
        <f t="shared" si="8"/>
        <v>0</v>
      </c>
      <c r="AD15" s="32">
        <f t="shared" si="9"/>
        <v>0</v>
      </c>
      <c r="AE15" s="32">
        <f t="shared" si="10"/>
        <v>0</v>
      </c>
      <c r="AF15" s="32">
        <f t="shared" si="11"/>
        <v>0</v>
      </c>
      <c r="AG15" s="32">
        <f t="shared" si="12"/>
        <v>0</v>
      </c>
      <c r="AH15" s="32">
        <f t="shared" si="12"/>
        <v>0</v>
      </c>
    </row>
    <row r="16" spans="1:34" ht="20.100000000000001" customHeight="1" x14ac:dyDescent="0.4">
      <c r="T16" s="30" t="str">
        <f>対象地域一覧!A16</f>
        <v>円城</v>
      </c>
      <c r="U16" s="32">
        <f t="shared" si="0"/>
        <v>0</v>
      </c>
      <c r="V16" s="32">
        <f t="shared" si="1"/>
        <v>0</v>
      </c>
      <c r="W16" s="32">
        <f t="shared" si="2"/>
        <v>0</v>
      </c>
      <c r="X16" s="32">
        <f t="shared" si="3"/>
        <v>0</v>
      </c>
      <c r="Y16" s="32">
        <f t="shared" si="4"/>
        <v>0</v>
      </c>
      <c r="Z16" s="32">
        <f t="shared" si="5"/>
        <v>0</v>
      </c>
      <c r="AA16" s="32">
        <f t="shared" si="6"/>
        <v>0</v>
      </c>
      <c r="AB16" s="32">
        <f t="shared" si="7"/>
        <v>0</v>
      </c>
      <c r="AC16" s="32">
        <f t="shared" si="8"/>
        <v>0</v>
      </c>
      <c r="AD16" s="32">
        <f t="shared" si="9"/>
        <v>0</v>
      </c>
      <c r="AE16" s="32">
        <f t="shared" si="10"/>
        <v>0</v>
      </c>
      <c r="AF16" s="32">
        <f t="shared" si="11"/>
        <v>0</v>
      </c>
      <c r="AG16" s="32">
        <f t="shared" si="12"/>
        <v>0</v>
      </c>
      <c r="AH16" s="32">
        <f t="shared" si="12"/>
        <v>0</v>
      </c>
    </row>
    <row r="17" spans="1:34" ht="20.100000000000001" customHeight="1" x14ac:dyDescent="0.4">
      <c r="A17" s="34" t="s">
        <v>88</v>
      </c>
      <c r="T17" s="30" t="str">
        <f>対象地域一覧!A17</f>
        <v>案田</v>
      </c>
      <c r="U17" s="32">
        <f t="shared" si="0"/>
        <v>0</v>
      </c>
      <c r="V17" s="32">
        <f t="shared" si="1"/>
        <v>0</v>
      </c>
      <c r="W17" s="32">
        <f t="shared" si="2"/>
        <v>0</v>
      </c>
      <c r="X17" s="32">
        <f t="shared" si="3"/>
        <v>0</v>
      </c>
      <c r="Y17" s="32">
        <f t="shared" si="4"/>
        <v>0</v>
      </c>
      <c r="Z17" s="32">
        <f t="shared" si="5"/>
        <v>0</v>
      </c>
      <c r="AA17" s="32">
        <f t="shared" si="6"/>
        <v>0</v>
      </c>
      <c r="AB17" s="32">
        <f t="shared" si="7"/>
        <v>0</v>
      </c>
      <c r="AC17" s="32">
        <f t="shared" si="8"/>
        <v>0</v>
      </c>
      <c r="AD17" s="32">
        <f t="shared" si="9"/>
        <v>0</v>
      </c>
      <c r="AE17" s="32">
        <f t="shared" si="10"/>
        <v>0</v>
      </c>
      <c r="AF17" s="32">
        <f t="shared" si="11"/>
        <v>0</v>
      </c>
      <c r="AG17" s="32">
        <f t="shared" si="12"/>
        <v>0</v>
      </c>
      <c r="AH17" s="32">
        <f t="shared" si="12"/>
        <v>0</v>
      </c>
    </row>
    <row r="18" spans="1:34" ht="20.100000000000001" customHeight="1" x14ac:dyDescent="0.4">
      <c r="A18" s="34" t="s">
        <v>67</v>
      </c>
      <c r="T18" s="30" t="str">
        <f>対象地域一覧!A18</f>
        <v>高富</v>
      </c>
      <c r="U18" s="32">
        <f t="shared" si="0"/>
        <v>0</v>
      </c>
      <c r="V18" s="32">
        <f t="shared" si="1"/>
        <v>0</v>
      </c>
      <c r="W18" s="32">
        <f t="shared" si="2"/>
        <v>0</v>
      </c>
      <c r="X18" s="32">
        <f t="shared" si="3"/>
        <v>0</v>
      </c>
      <c r="Y18" s="32">
        <f t="shared" si="4"/>
        <v>0</v>
      </c>
      <c r="Z18" s="32">
        <f t="shared" si="5"/>
        <v>0</v>
      </c>
      <c r="AA18" s="32">
        <f t="shared" si="6"/>
        <v>0</v>
      </c>
      <c r="AB18" s="32">
        <f t="shared" si="7"/>
        <v>0</v>
      </c>
      <c r="AC18" s="32">
        <f t="shared" si="8"/>
        <v>0</v>
      </c>
      <c r="AD18" s="32">
        <f t="shared" si="9"/>
        <v>0</v>
      </c>
      <c r="AE18" s="32">
        <f t="shared" si="10"/>
        <v>0</v>
      </c>
      <c r="AF18" s="32">
        <f t="shared" si="11"/>
        <v>0</v>
      </c>
      <c r="AG18" s="32">
        <f t="shared" si="12"/>
        <v>0</v>
      </c>
      <c r="AH18" s="32">
        <f t="shared" si="12"/>
        <v>0</v>
      </c>
    </row>
    <row r="19" spans="1:34" ht="20.100000000000001" customHeight="1" x14ac:dyDescent="0.4">
      <c r="A19" s="50" t="s">
        <v>90</v>
      </c>
      <c r="T19" s="30" t="str">
        <f>対象地域一覧!A19</f>
        <v>神瀬</v>
      </c>
      <c r="U19" s="32">
        <f t="shared" si="0"/>
        <v>0</v>
      </c>
      <c r="V19" s="32">
        <f t="shared" si="1"/>
        <v>0</v>
      </c>
      <c r="W19" s="32">
        <f t="shared" si="2"/>
        <v>0</v>
      </c>
      <c r="X19" s="32">
        <f t="shared" si="3"/>
        <v>0</v>
      </c>
      <c r="Y19" s="32">
        <f t="shared" si="4"/>
        <v>0</v>
      </c>
      <c r="Z19" s="32">
        <f t="shared" si="5"/>
        <v>0</v>
      </c>
      <c r="AA19" s="32">
        <f t="shared" si="6"/>
        <v>0</v>
      </c>
      <c r="AB19" s="32">
        <f t="shared" si="7"/>
        <v>0</v>
      </c>
      <c r="AC19" s="32">
        <f t="shared" si="8"/>
        <v>0</v>
      </c>
      <c r="AD19" s="32">
        <f t="shared" si="9"/>
        <v>0</v>
      </c>
      <c r="AE19" s="32">
        <f t="shared" si="10"/>
        <v>0</v>
      </c>
      <c r="AF19" s="32">
        <f t="shared" si="11"/>
        <v>0</v>
      </c>
      <c r="AG19" s="32">
        <f t="shared" si="12"/>
        <v>0</v>
      </c>
      <c r="AH19" s="32">
        <f t="shared" si="12"/>
        <v>0</v>
      </c>
    </row>
    <row r="20" spans="1:34" ht="42.95" customHeight="1" x14ac:dyDescent="0.4">
      <c r="A20" s="155" t="s">
        <v>132</v>
      </c>
      <c r="B20" s="35" t="s">
        <v>49</v>
      </c>
      <c r="C20" s="35" t="s">
        <v>119</v>
      </c>
      <c r="D20" s="35" t="s">
        <v>34</v>
      </c>
      <c r="E20" s="36" t="s">
        <v>173</v>
      </c>
      <c r="F20" s="36" t="s">
        <v>174</v>
      </c>
      <c r="G20" s="35" t="s">
        <v>35</v>
      </c>
      <c r="H20" s="36" t="s">
        <v>51</v>
      </c>
      <c r="I20" s="36" t="s">
        <v>37</v>
      </c>
      <c r="J20" s="36" t="s">
        <v>120</v>
      </c>
      <c r="T20" s="30" t="str">
        <f>対象地域一覧!A20</f>
        <v>小森</v>
      </c>
      <c r="U20" s="32">
        <f t="shared" si="0"/>
        <v>0</v>
      </c>
      <c r="V20" s="32">
        <f t="shared" si="1"/>
        <v>0</v>
      </c>
      <c r="W20" s="32">
        <f t="shared" si="2"/>
        <v>0</v>
      </c>
      <c r="X20" s="32">
        <f t="shared" si="3"/>
        <v>0</v>
      </c>
      <c r="Y20" s="32">
        <f t="shared" si="4"/>
        <v>0</v>
      </c>
      <c r="Z20" s="32">
        <f t="shared" si="5"/>
        <v>0</v>
      </c>
      <c r="AA20" s="32">
        <f t="shared" si="6"/>
        <v>0</v>
      </c>
      <c r="AB20" s="32">
        <f t="shared" si="7"/>
        <v>0</v>
      </c>
      <c r="AC20" s="32">
        <f t="shared" si="8"/>
        <v>0</v>
      </c>
      <c r="AD20" s="32">
        <f t="shared" si="9"/>
        <v>0</v>
      </c>
      <c r="AE20" s="32">
        <f t="shared" si="10"/>
        <v>0</v>
      </c>
      <c r="AF20" s="32">
        <f t="shared" si="11"/>
        <v>0</v>
      </c>
      <c r="AG20" s="32">
        <f t="shared" si="12"/>
        <v>0</v>
      </c>
      <c r="AH20" s="32">
        <f t="shared" si="12"/>
        <v>0</v>
      </c>
    </row>
    <row r="21" spans="1:34" ht="18" customHeight="1" x14ac:dyDescent="0.4">
      <c r="A21" s="156"/>
      <c r="B21" s="45"/>
      <c r="C21" s="45"/>
      <c r="D21" s="45"/>
      <c r="E21" s="45"/>
      <c r="F21" s="45"/>
      <c r="G21" s="45"/>
      <c r="H21" s="46"/>
      <c r="I21" s="37">
        <f>IF(AND(B21&lt;&gt;"",C21&lt;&gt;"",D21&lt;&gt;"",E21&lt;&gt;"",F21&lt;&gt;"",G21&lt;&gt;"",H21&lt;&gt;""),VLOOKUP(G21,通所介護費!$A$20:$B$24,2,0),0)</f>
        <v>0</v>
      </c>
      <c r="J21" s="37">
        <f t="shared" ref="J21:J25" si="13">(I21*H21)*0.1*10</f>
        <v>0</v>
      </c>
      <c r="T21" s="30" t="str">
        <f>対象地域一覧!A21</f>
        <v>尾原</v>
      </c>
      <c r="U21" s="32">
        <f t="shared" si="0"/>
        <v>0</v>
      </c>
      <c r="V21" s="32">
        <f t="shared" si="1"/>
        <v>0</v>
      </c>
      <c r="W21" s="32">
        <f t="shared" si="2"/>
        <v>0</v>
      </c>
      <c r="X21" s="32">
        <f t="shared" si="3"/>
        <v>0</v>
      </c>
      <c r="Y21" s="32">
        <f t="shared" si="4"/>
        <v>0</v>
      </c>
      <c r="Z21" s="32">
        <f t="shared" si="5"/>
        <v>0</v>
      </c>
      <c r="AA21" s="32">
        <f t="shared" si="6"/>
        <v>0</v>
      </c>
      <c r="AB21" s="32">
        <f t="shared" si="7"/>
        <v>0</v>
      </c>
      <c r="AC21" s="32">
        <f t="shared" si="8"/>
        <v>0</v>
      </c>
      <c r="AD21" s="32">
        <f t="shared" si="9"/>
        <v>0</v>
      </c>
      <c r="AE21" s="32">
        <f t="shared" si="10"/>
        <v>0</v>
      </c>
      <c r="AF21" s="32">
        <f t="shared" si="11"/>
        <v>0</v>
      </c>
      <c r="AG21" s="32">
        <f t="shared" si="12"/>
        <v>0</v>
      </c>
      <c r="AH21" s="32">
        <f t="shared" si="12"/>
        <v>0</v>
      </c>
    </row>
    <row r="22" spans="1:34" ht="18" customHeight="1" x14ac:dyDescent="0.4">
      <c r="A22" s="156"/>
      <c r="B22" s="45"/>
      <c r="C22" s="45"/>
      <c r="D22" s="45"/>
      <c r="E22" s="45"/>
      <c r="F22" s="45"/>
      <c r="G22" s="45"/>
      <c r="H22" s="46"/>
      <c r="I22" s="37">
        <f>IF(AND(B22&lt;&gt;"",C22&lt;&gt;"",D22&lt;&gt;"",E22&lt;&gt;"",F22&lt;&gt;"",G22&lt;&gt;"",H22&lt;&gt;""),VLOOKUP(G22,通所介護費!$A$20:$B$24,2,0),0)</f>
        <v>0</v>
      </c>
      <c r="J22" s="37">
        <f t="shared" si="13"/>
        <v>0</v>
      </c>
      <c r="T22" s="30" t="str">
        <f>対象地域一覧!A22</f>
        <v>笹目</v>
      </c>
      <c r="U22" s="32">
        <f t="shared" si="0"/>
        <v>0</v>
      </c>
      <c r="V22" s="32">
        <f t="shared" si="1"/>
        <v>0</v>
      </c>
      <c r="W22" s="32">
        <f t="shared" si="2"/>
        <v>0</v>
      </c>
      <c r="X22" s="32">
        <f t="shared" si="3"/>
        <v>0</v>
      </c>
      <c r="Y22" s="32">
        <f t="shared" si="4"/>
        <v>0</v>
      </c>
      <c r="Z22" s="32">
        <f t="shared" si="5"/>
        <v>0</v>
      </c>
      <c r="AA22" s="32">
        <f t="shared" si="6"/>
        <v>0</v>
      </c>
      <c r="AB22" s="32">
        <f t="shared" si="7"/>
        <v>0</v>
      </c>
      <c r="AC22" s="32">
        <f t="shared" si="8"/>
        <v>0</v>
      </c>
      <c r="AD22" s="32">
        <f t="shared" si="9"/>
        <v>0</v>
      </c>
      <c r="AE22" s="32">
        <f t="shared" si="10"/>
        <v>0</v>
      </c>
      <c r="AF22" s="32">
        <f t="shared" si="11"/>
        <v>0</v>
      </c>
      <c r="AG22" s="32">
        <f t="shared" si="12"/>
        <v>0</v>
      </c>
      <c r="AH22" s="32">
        <f t="shared" si="12"/>
        <v>0</v>
      </c>
    </row>
    <row r="23" spans="1:34" ht="18" customHeight="1" x14ac:dyDescent="0.4">
      <c r="A23" s="156"/>
      <c r="B23" s="45"/>
      <c r="C23" s="45"/>
      <c r="D23" s="45"/>
      <c r="E23" s="45"/>
      <c r="F23" s="45"/>
      <c r="G23" s="45"/>
      <c r="H23" s="46"/>
      <c r="I23" s="37">
        <f>IF(AND(B23&lt;&gt;"",C23&lt;&gt;"",D23&lt;&gt;"",E23&lt;&gt;"",F23&lt;&gt;"",G23&lt;&gt;"",H23&lt;&gt;""),VLOOKUP(G23,通所介護費!$A$20:$B$24,2,0),0)</f>
        <v>0</v>
      </c>
      <c r="J23" s="37">
        <f t="shared" si="13"/>
        <v>0</v>
      </c>
      <c r="T23" s="30" t="str">
        <f>対象地域一覧!A23</f>
        <v>福沢</v>
      </c>
      <c r="U23" s="32">
        <f t="shared" si="0"/>
        <v>0</v>
      </c>
      <c r="V23" s="32">
        <f t="shared" si="1"/>
        <v>0</v>
      </c>
      <c r="W23" s="32">
        <f t="shared" si="2"/>
        <v>0</v>
      </c>
      <c r="X23" s="32">
        <f t="shared" si="3"/>
        <v>0</v>
      </c>
      <c r="Y23" s="32">
        <f t="shared" si="4"/>
        <v>0</v>
      </c>
      <c r="Z23" s="32">
        <f t="shared" si="5"/>
        <v>0</v>
      </c>
      <c r="AA23" s="32">
        <f t="shared" si="6"/>
        <v>0</v>
      </c>
      <c r="AB23" s="32">
        <f t="shared" si="7"/>
        <v>0</v>
      </c>
      <c r="AC23" s="32">
        <f t="shared" si="8"/>
        <v>0</v>
      </c>
      <c r="AD23" s="32">
        <f t="shared" si="9"/>
        <v>0</v>
      </c>
      <c r="AE23" s="32">
        <f t="shared" si="10"/>
        <v>0</v>
      </c>
      <c r="AF23" s="32">
        <f t="shared" si="11"/>
        <v>0</v>
      </c>
      <c r="AG23" s="32">
        <f t="shared" si="12"/>
        <v>0</v>
      </c>
      <c r="AH23" s="32">
        <f t="shared" si="12"/>
        <v>0</v>
      </c>
    </row>
    <row r="24" spans="1:34" ht="18" customHeight="1" x14ac:dyDescent="0.4">
      <c r="A24" s="156"/>
      <c r="B24" s="45"/>
      <c r="C24" s="45"/>
      <c r="D24" s="45"/>
      <c r="E24" s="45"/>
      <c r="F24" s="45"/>
      <c r="G24" s="45"/>
      <c r="H24" s="46"/>
      <c r="I24" s="37">
        <f>IF(AND(B24&lt;&gt;"",C24&lt;&gt;"",D24&lt;&gt;"",E24&lt;&gt;"",F24&lt;&gt;"",G24&lt;&gt;"",H24&lt;&gt;""),VLOOKUP(G24,通所介護費!$A$20:$B$24,2,0),0)</f>
        <v>0</v>
      </c>
      <c r="J24" s="37">
        <f t="shared" si="13"/>
        <v>0</v>
      </c>
      <c r="T24" s="30" t="str">
        <f>対象地域一覧!A24</f>
        <v>溝部</v>
      </c>
      <c r="U24" s="32">
        <f t="shared" si="0"/>
        <v>0</v>
      </c>
      <c r="V24" s="32">
        <f t="shared" si="1"/>
        <v>0</v>
      </c>
      <c r="W24" s="32">
        <f t="shared" si="2"/>
        <v>0</v>
      </c>
      <c r="X24" s="32">
        <f t="shared" si="3"/>
        <v>0</v>
      </c>
      <c r="Y24" s="32">
        <f t="shared" si="4"/>
        <v>0</v>
      </c>
      <c r="Z24" s="32">
        <f t="shared" si="5"/>
        <v>0</v>
      </c>
      <c r="AA24" s="32">
        <f t="shared" si="6"/>
        <v>0</v>
      </c>
      <c r="AB24" s="32">
        <f t="shared" si="7"/>
        <v>0</v>
      </c>
      <c r="AC24" s="32">
        <f t="shared" si="8"/>
        <v>0</v>
      </c>
      <c r="AD24" s="32">
        <f t="shared" si="9"/>
        <v>0</v>
      </c>
      <c r="AE24" s="32">
        <f t="shared" si="10"/>
        <v>0</v>
      </c>
      <c r="AF24" s="32">
        <f t="shared" si="11"/>
        <v>0</v>
      </c>
      <c r="AG24" s="32">
        <f t="shared" si="12"/>
        <v>0</v>
      </c>
      <c r="AH24" s="32">
        <f t="shared" si="12"/>
        <v>0</v>
      </c>
    </row>
    <row r="25" spans="1:34" ht="18" customHeight="1" x14ac:dyDescent="0.4">
      <c r="A25" s="156"/>
      <c r="B25" s="45"/>
      <c r="C25" s="45"/>
      <c r="D25" s="45"/>
      <c r="E25" s="45"/>
      <c r="F25" s="45"/>
      <c r="G25" s="45"/>
      <c r="H25" s="46"/>
      <c r="I25" s="37">
        <f>IF(AND(B25&lt;&gt;"",C25&lt;&gt;"",D25&lt;&gt;"",E25&lt;&gt;"",F25&lt;&gt;"",G25&lt;&gt;"",H25&lt;&gt;""),VLOOKUP(G25,通所介護費!$A$20:$B$24,2,0),0)</f>
        <v>0</v>
      </c>
      <c r="J25" s="37">
        <f t="shared" si="13"/>
        <v>0</v>
      </c>
      <c r="T25" s="30">
        <f>対象地域一覧!A25</f>
        <v>0</v>
      </c>
      <c r="U25" s="32">
        <f t="shared" si="0"/>
        <v>0</v>
      </c>
      <c r="V25" s="32">
        <f t="shared" si="1"/>
        <v>0</v>
      </c>
      <c r="W25" s="32">
        <f t="shared" si="2"/>
        <v>0</v>
      </c>
      <c r="X25" s="32">
        <f t="shared" si="3"/>
        <v>0</v>
      </c>
      <c r="Y25" s="32">
        <f t="shared" si="4"/>
        <v>0</v>
      </c>
      <c r="Z25" s="32">
        <f t="shared" si="5"/>
        <v>0</v>
      </c>
      <c r="AA25" s="32">
        <f t="shared" si="6"/>
        <v>0</v>
      </c>
      <c r="AB25" s="32">
        <f t="shared" si="7"/>
        <v>0</v>
      </c>
      <c r="AC25" s="32">
        <f t="shared" si="8"/>
        <v>0</v>
      </c>
      <c r="AD25" s="32">
        <f t="shared" si="9"/>
        <v>0</v>
      </c>
      <c r="AE25" s="32">
        <f t="shared" si="10"/>
        <v>0</v>
      </c>
      <c r="AF25" s="32">
        <f t="shared" si="11"/>
        <v>0</v>
      </c>
      <c r="AG25" s="32">
        <f t="shared" si="12"/>
        <v>0</v>
      </c>
      <c r="AH25" s="32">
        <f t="shared" si="12"/>
        <v>0</v>
      </c>
    </row>
    <row r="26" spans="1:34" ht="18" customHeight="1" x14ac:dyDescent="0.4">
      <c r="A26" s="156"/>
      <c r="B26" s="45"/>
      <c r="C26" s="45"/>
      <c r="D26" s="45"/>
      <c r="E26" s="45"/>
      <c r="F26" s="45"/>
      <c r="G26" s="45"/>
      <c r="H26" s="46"/>
      <c r="I26" s="37">
        <f>IF(AND(B26&lt;&gt;"",C26&lt;&gt;"",D26&lt;&gt;"",E26&lt;&gt;"",F26&lt;&gt;"",G26&lt;&gt;"",H26&lt;&gt;""),VLOOKUP(G26,通所介護費!$A$20:$B$24,2,0),0)</f>
        <v>0</v>
      </c>
      <c r="J26" s="37">
        <f t="shared" ref="J26:J40" si="14">(I26*H26)*0.1*10</f>
        <v>0</v>
      </c>
      <c r="T26" s="30">
        <f>対象地域一覧!A26</f>
        <v>0</v>
      </c>
      <c r="U26" s="32">
        <f t="shared" si="0"/>
        <v>0</v>
      </c>
      <c r="V26" s="32">
        <f t="shared" si="1"/>
        <v>0</v>
      </c>
      <c r="W26" s="32">
        <f t="shared" si="2"/>
        <v>0</v>
      </c>
      <c r="X26" s="32">
        <f t="shared" si="3"/>
        <v>0</v>
      </c>
      <c r="Y26" s="32">
        <f t="shared" si="4"/>
        <v>0</v>
      </c>
      <c r="Z26" s="32">
        <f t="shared" si="5"/>
        <v>0</v>
      </c>
      <c r="AA26" s="32">
        <f t="shared" si="6"/>
        <v>0</v>
      </c>
      <c r="AB26" s="32">
        <f t="shared" si="7"/>
        <v>0</v>
      </c>
      <c r="AC26" s="32">
        <f t="shared" si="8"/>
        <v>0</v>
      </c>
      <c r="AD26" s="32">
        <f t="shared" si="9"/>
        <v>0</v>
      </c>
      <c r="AE26" s="32">
        <f t="shared" si="10"/>
        <v>0</v>
      </c>
      <c r="AF26" s="32">
        <f t="shared" si="11"/>
        <v>0</v>
      </c>
      <c r="AG26" s="32">
        <f t="shared" si="12"/>
        <v>0</v>
      </c>
      <c r="AH26" s="32">
        <f t="shared" si="12"/>
        <v>0</v>
      </c>
    </row>
    <row r="27" spans="1:34" ht="18" customHeight="1" x14ac:dyDescent="0.4">
      <c r="A27" s="156"/>
      <c r="B27" s="45"/>
      <c r="C27" s="45"/>
      <c r="D27" s="45"/>
      <c r="E27" s="45"/>
      <c r="F27" s="45"/>
      <c r="G27" s="45"/>
      <c r="H27" s="46"/>
      <c r="I27" s="37">
        <f>IF(AND(B27&lt;&gt;"",C27&lt;&gt;"",D27&lt;&gt;"",E27&lt;&gt;"",F27&lt;&gt;"",G27&lt;&gt;"",H27&lt;&gt;""),VLOOKUP(G27,通所介護費!$A$20:$B$24,2,0),0)</f>
        <v>0</v>
      </c>
      <c r="J27" s="37">
        <f t="shared" si="14"/>
        <v>0</v>
      </c>
      <c r="T27" s="30">
        <f>対象地域一覧!A27</f>
        <v>0</v>
      </c>
      <c r="U27" s="32">
        <f t="shared" si="0"/>
        <v>0</v>
      </c>
      <c r="V27" s="32">
        <f t="shared" si="1"/>
        <v>0</v>
      </c>
      <c r="W27" s="32">
        <f t="shared" si="2"/>
        <v>0</v>
      </c>
      <c r="X27" s="32">
        <f t="shared" si="3"/>
        <v>0</v>
      </c>
      <c r="Y27" s="32">
        <f t="shared" si="4"/>
        <v>0</v>
      </c>
      <c r="Z27" s="32">
        <f t="shared" si="5"/>
        <v>0</v>
      </c>
      <c r="AA27" s="32">
        <f t="shared" si="6"/>
        <v>0</v>
      </c>
      <c r="AB27" s="32">
        <f t="shared" si="7"/>
        <v>0</v>
      </c>
      <c r="AC27" s="32">
        <f t="shared" si="8"/>
        <v>0</v>
      </c>
      <c r="AD27" s="32">
        <f t="shared" si="9"/>
        <v>0</v>
      </c>
      <c r="AE27" s="32">
        <f t="shared" si="10"/>
        <v>0</v>
      </c>
      <c r="AF27" s="32">
        <f t="shared" si="11"/>
        <v>0</v>
      </c>
      <c r="AG27" s="32">
        <f t="shared" si="12"/>
        <v>0</v>
      </c>
      <c r="AH27" s="32">
        <f t="shared" si="12"/>
        <v>0</v>
      </c>
    </row>
    <row r="28" spans="1:34" ht="18" customHeight="1" x14ac:dyDescent="0.4">
      <c r="A28" s="156"/>
      <c r="B28" s="45"/>
      <c r="C28" s="45"/>
      <c r="D28" s="45"/>
      <c r="E28" s="45"/>
      <c r="F28" s="45"/>
      <c r="G28" s="45"/>
      <c r="H28" s="46"/>
      <c r="I28" s="37">
        <f>IF(AND(B28&lt;&gt;"",C28&lt;&gt;"",D28&lt;&gt;"",E28&lt;&gt;"",F28&lt;&gt;"",G28&lt;&gt;"",H28&lt;&gt;""),VLOOKUP(G28,通所介護費!$A$20:$B$24,2,0),0)</f>
        <v>0</v>
      </c>
      <c r="J28" s="37">
        <f t="shared" si="14"/>
        <v>0</v>
      </c>
      <c r="T28" s="30">
        <f>対象地域一覧!A28</f>
        <v>0</v>
      </c>
      <c r="U28" s="32">
        <f t="shared" si="0"/>
        <v>0</v>
      </c>
      <c r="V28" s="32">
        <f t="shared" si="1"/>
        <v>0</v>
      </c>
      <c r="W28" s="32">
        <f t="shared" si="2"/>
        <v>0</v>
      </c>
      <c r="X28" s="32">
        <f t="shared" si="3"/>
        <v>0</v>
      </c>
      <c r="Y28" s="32">
        <f t="shared" si="4"/>
        <v>0</v>
      </c>
      <c r="Z28" s="32">
        <f t="shared" si="5"/>
        <v>0</v>
      </c>
      <c r="AA28" s="32">
        <f t="shared" si="6"/>
        <v>0</v>
      </c>
      <c r="AB28" s="32">
        <f t="shared" si="7"/>
        <v>0</v>
      </c>
      <c r="AC28" s="32">
        <f t="shared" si="8"/>
        <v>0</v>
      </c>
      <c r="AD28" s="32">
        <f t="shared" si="9"/>
        <v>0</v>
      </c>
      <c r="AE28" s="32">
        <f t="shared" si="10"/>
        <v>0</v>
      </c>
      <c r="AF28" s="32">
        <f t="shared" si="11"/>
        <v>0</v>
      </c>
      <c r="AG28" s="32">
        <f t="shared" si="12"/>
        <v>0</v>
      </c>
      <c r="AH28" s="32">
        <f t="shared" si="12"/>
        <v>0</v>
      </c>
    </row>
    <row r="29" spans="1:34" ht="18" customHeight="1" x14ac:dyDescent="0.4">
      <c r="A29" s="156"/>
      <c r="B29" s="45"/>
      <c r="C29" s="45"/>
      <c r="D29" s="45"/>
      <c r="E29" s="45"/>
      <c r="F29" s="45"/>
      <c r="G29" s="45"/>
      <c r="H29" s="46"/>
      <c r="I29" s="37">
        <f>IF(AND(B29&lt;&gt;"",C29&lt;&gt;"",D29&lt;&gt;"",E29&lt;&gt;"",F29&lt;&gt;"",G29&lt;&gt;"",H29&lt;&gt;""),VLOOKUP(G29,通所介護費!$A$20:$B$24,2,0),0)</f>
        <v>0</v>
      </c>
      <c r="J29" s="37">
        <f t="shared" si="14"/>
        <v>0</v>
      </c>
      <c r="T29" s="30">
        <f>対象地域一覧!A29</f>
        <v>0</v>
      </c>
      <c r="U29" s="32">
        <f t="shared" si="0"/>
        <v>0</v>
      </c>
      <c r="V29" s="32">
        <f t="shared" si="1"/>
        <v>0</v>
      </c>
      <c r="W29" s="32">
        <f t="shared" si="2"/>
        <v>0</v>
      </c>
      <c r="X29" s="32">
        <f t="shared" si="3"/>
        <v>0</v>
      </c>
      <c r="Y29" s="32">
        <f t="shared" si="4"/>
        <v>0</v>
      </c>
      <c r="Z29" s="32">
        <f t="shared" si="5"/>
        <v>0</v>
      </c>
      <c r="AA29" s="32">
        <f t="shared" si="6"/>
        <v>0</v>
      </c>
      <c r="AB29" s="32">
        <f t="shared" si="7"/>
        <v>0</v>
      </c>
      <c r="AC29" s="32">
        <f t="shared" si="8"/>
        <v>0</v>
      </c>
      <c r="AD29" s="32">
        <f t="shared" si="9"/>
        <v>0</v>
      </c>
      <c r="AE29" s="32">
        <f t="shared" si="10"/>
        <v>0</v>
      </c>
      <c r="AF29" s="32">
        <f t="shared" si="11"/>
        <v>0</v>
      </c>
      <c r="AG29" s="32">
        <f t="shared" si="12"/>
        <v>0</v>
      </c>
      <c r="AH29" s="32">
        <f t="shared" si="12"/>
        <v>0</v>
      </c>
    </row>
    <row r="30" spans="1:34" ht="18" customHeight="1" x14ac:dyDescent="0.4">
      <c r="A30" s="156"/>
      <c r="B30" s="45"/>
      <c r="C30" s="45"/>
      <c r="D30" s="45"/>
      <c r="E30" s="45"/>
      <c r="F30" s="45"/>
      <c r="G30" s="45"/>
      <c r="H30" s="46"/>
      <c r="I30" s="37">
        <f>IF(AND(B30&lt;&gt;"",C30&lt;&gt;"",D30&lt;&gt;"",E30&lt;&gt;"",F30&lt;&gt;"",G30&lt;&gt;"",H30&lt;&gt;""),VLOOKUP(G30,通所介護費!$A$20:$B$24,2,0),0)</f>
        <v>0</v>
      </c>
      <c r="J30" s="37">
        <f t="shared" si="14"/>
        <v>0</v>
      </c>
      <c r="T30" s="30">
        <f>対象地域一覧!A30</f>
        <v>0</v>
      </c>
      <c r="U30" s="32">
        <f t="shared" si="0"/>
        <v>0</v>
      </c>
      <c r="V30" s="32">
        <f t="shared" si="1"/>
        <v>0</v>
      </c>
      <c r="W30" s="32">
        <f t="shared" si="2"/>
        <v>0</v>
      </c>
      <c r="X30" s="32">
        <f t="shared" si="3"/>
        <v>0</v>
      </c>
      <c r="Y30" s="32">
        <f t="shared" si="4"/>
        <v>0</v>
      </c>
      <c r="Z30" s="32">
        <f t="shared" si="5"/>
        <v>0</v>
      </c>
      <c r="AA30" s="32">
        <f t="shared" si="6"/>
        <v>0</v>
      </c>
      <c r="AB30" s="32">
        <f t="shared" si="7"/>
        <v>0</v>
      </c>
      <c r="AC30" s="32">
        <f t="shared" si="8"/>
        <v>0</v>
      </c>
      <c r="AD30" s="32">
        <f t="shared" si="9"/>
        <v>0</v>
      </c>
      <c r="AE30" s="32">
        <f t="shared" si="10"/>
        <v>0</v>
      </c>
      <c r="AF30" s="32">
        <f t="shared" si="11"/>
        <v>0</v>
      </c>
      <c r="AG30" s="32">
        <f t="shared" si="12"/>
        <v>0</v>
      </c>
      <c r="AH30" s="32">
        <f t="shared" si="12"/>
        <v>0</v>
      </c>
    </row>
    <row r="31" spans="1:34" ht="18" customHeight="1" x14ac:dyDescent="0.4">
      <c r="A31" s="156"/>
      <c r="B31" s="45"/>
      <c r="C31" s="45"/>
      <c r="D31" s="45"/>
      <c r="E31" s="45"/>
      <c r="F31" s="45"/>
      <c r="G31" s="45"/>
      <c r="H31" s="46"/>
      <c r="I31" s="37">
        <f>IF(AND(B31&lt;&gt;"",C31&lt;&gt;"",D31&lt;&gt;"",E31&lt;&gt;"",F31&lt;&gt;"",G31&lt;&gt;"",H31&lt;&gt;""),VLOOKUP(G31,通所介護費!$A$20:$B$24,2,0),0)</f>
        <v>0</v>
      </c>
      <c r="J31" s="37">
        <f t="shared" si="14"/>
        <v>0</v>
      </c>
      <c r="T31" s="30">
        <f>対象地域一覧!A31</f>
        <v>0</v>
      </c>
      <c r="U31" s="32">
        <f t="shared" si="0"/>
        <v>0</v>
      </c>
      <c r="V31" s="32">
        <f t="shared" si="1"/>
        <v>0</v>
      </c>
      <c r="W31" s="32">
        <f t="shared" si="2"/>
        <v>0</v>
      </c>
      <c r="X31" s="32">
        <f t="shared" si="3"/>
        <v>0</v>
      </c>
      <c r="Y31" s="32">
        <f t="shared" si="4"/>
        <v>0</v>
      </c>
      <c r="Z31" s="32">
        <f t="shared" si="5"/>
        <v>0</v>
      </c>
      <c r="AA31" s="32">
        <f t="shared" si="6"/>
        <v>0</v>
      </c>
      <c r="AB31" s="32">
        <f t="shared" si="7"/>
        <v>0</v>
      </c>
      <c r="AC31" s="32">
        <f t="shared" si="8"/>
        <v>0</v>
      </c>
      <c r="AD31" s="32">
        <f t="shared" si="9"/>
        <v>0</v>
      </c>
      <c r="AE31" s="32">
        <f t="shared" si="10"/>
        <v>0</v>
      </c>
      <c r="AF31" s="32">
        <f t="shared" si="11"/>
        <v>0</v>
      </c>
      <c r="AG31" s="32">
        <f t="shared" si="12"/>
        <v>0</v>
      </c>
      <c r="AH31" s="32">
        <f t="shared" si="12"/>
        <v>0</v>
      </c>
    </row>
    <row r="32" spans="1:34" ht="18" customHeight="1" x14ac:dyDescent="0.4">
      <c r="A32" s="156"/>
      <c r="B32" s="45"/>
      <c r="C32" s="45"/>
      <c r="D32" s="45"/>
      <c r="E32" s="45"/>
      <c r="F32" s="45"/>
      <c r="G32" s="45"/>
      <c r="H32" s="46"/>
      <c r="I32" s="37">
        <f>IF(AND(B32&lt;&gt;"",C32&lt;&gt;"",D32&lt;&gt;"",E32&lt;&gt;"",F32&lt;&gt;"",G32&lt;&gt;"",H32&lt;&gt;""),VLOOKUP(G32,通所介護費!$A$20:$B$24,2,0),0)</f>
        <v>0</v>
      </c>
      <c r="J32" s="37">
        <f t="shared" si="14"/>
        <v>0</v>
      </c>
      <c r="T32" s="30">
        <f>対象地域一覧!A32</f>
        <v>0</v>
      </c>
      <c r="U32" s="32">
        <f t="shared" si="0"/>
        <v>0</v>
      </c>
      <c r="V32" s="32">
        <f t="shared" si="1"/>
        <v>0</v>
      </c>
      <c r="W32" s="32">
        <f t="shared" si="2"/>
        <v>0</v>
      </c>
      <c r="X32" s="32">
        <f t="shared" si="3"/>
        <v>0</v>
      </c>
      <c r="Y32" s="32">
        <f t="shared" si="4"/>
        <v>0</v>
      </c>
      <c r="Z32" s="32">
        <f t="shared" si="5"/>
        <v>0</v>
      </c>
      <c r="AA32" s="32">
        <f t="shared" si="6"/>
        <v>0</v>
      </c>
      <c r="AB32" s="32">
        <f t="shared" si="7"/>
        <v>0</v>
      </c>
      <c r="AC32" s="32">
        <f t="shared" si="8"/>
        <v>0</v>
      </c>
      <c r="AD32" s="32">
        <f t="shared" si="9"/>
        <v>0</v>
      </c>
      <c r="AE32" s="32">
        <f t="shared" si="10"/>
        <v>0</v>
      </c>
      <c r="AF32" s="32">
        <f t="shared" si="11"/>
        <v>0</v>
      </c>
      <c r="AG32" s="32">
        <f t="shared" si="12"/>
        <v>0</v>
      </c>
      <c r="AH32" s="32">
        <f t="shared" si="12"/>
        <v>0</v>
      </c>
    </row>
    <row r="33" spans="1:34" ht="18" customHeight="1" x14ac:dyDescent="0.4">
      <c r="A33" s="156"/>
      <c r="B33" s="45"/>
      <c r="C33" s="45"/>
      <c r="D33" s="45"/>
      <c r="E33" s="45"/>
      <c r="F33" s="45"/>
      <c r="G33" s="45"/>
      <c r="H33" s="46"/>
      <c r="I33" s="37">
        <f>IF(AND(B33&lt;&gt;"",C33&lt;&gt;"",D33&lt;&gt;"",E33&lt;&gt;"",F33&lt;&gt;"",G33&lt;&gt;"",H33&lt;&gt;""),VLOOKUP(G33,通所介護費!$A$20:$B$24,2,0),0)</f>
        <v>0</v>
      </c>
      <c r="J33" s="37">
        <f t="shared" si="14"/>
        <v>0</v>
      </c>
      <c r="T33" s="30">
        <f>対象地域一覧!A33</f>
        <v>0</v>
      </c>
      <c r="U33" s="32">
        <f t="shared" si="0"/>
        <v>0</v>
      </c>
      <c r="V33" s="32">
        <f t="shared" si="1"/>
        <v>0</v>
      </c>
      <c r="W33" s="32">
        <f t="shared" si="2"/>
        <v>0</v>
      </c>
      <c r="X33" s="32">
        <f t="shared" si="3"/>
        <v>0</v>
      </c>
      <c r="Y33" s="32">
        <f t="shared" si="4"/>
        <v>0</v>
      </c>
      <c r="Z33" s="32">
        <f t="shared" si="5"/>
        <v>0</v>
      </c>
      <c r="AA33" s="32">
        <f t="shared" si="6"/>
        <v>0</v>
      </c>
      <c r="AB33" s="32">
        <f t="shared" si="7"/>
        <v>0</v>
      </c>
      <c r="AC33" s="32">
        <f t="shared" si="8"/>
        <v>0</v>
      </c>
      <c r="AD33" s="32">
        <f t="shared" si="9"/>
        <v>0</v>
      </c>
      <c r="AE33" s="32">
        <f t="shared" si="10"/>
        <v>0</v>
      </c>
      <c r="AF33" s="32">
        <f t="shared" si="11"/>
        <v>0</v>
      </c>
      <c r="AG33" s="32">
        <f t="shared" si="12"/>
        <v>0</v>
      </c>
      <c r="AH33" s="32">
        <f t="shared" si="12"/>
        <v>0</v>
      </c>
    </row>
    <row r="34" spans="1:34" ht="18" customHeight="1" x14ac:dyDescent="0.4">
      <c r="A34" s="156"/>
      <c r="B34" s="45"/>
      <c r="C34" s="45"/>
      <c r="D34" s="45"/>
      <c r="E34" s="45"/>
      <c r="F34" s="45"/>
      <c r="G34" s="45"/>
      <c r="H34" s="46"/>
      <c r="I34" s="37">
        <f>IF(AND(B34&lt;&gt;"",C34&lt;&gt;"",D34&lt;&gt;"",E34&lt;&gt;"",F34&lt;&gt;"",G34&lt;&gt;"",H34&lt;&gt;""),VLOOKUP(G34,通所介護費!$A$20:$B$24,2,0),0)</f>
        <v>0</v>
      </c>
      <c r="J34" s="37">
        <f t="shared" si="14"/>
        <v>0</v>
      </c>
      <c r="T34" s="30">
        <f>対象地域一覧!A34</f>
        <v>0</v>
      </c>
      <c r="U34" s="32">
        <f t="shared" si="0"/>
        <v>0</v>
      </c>
      <c r="V34" s="32">
        <f t="shared" si="1"/>
        <v>0</v>
      </c>
      <c r="W34" s="32">
        <f t="shared" si="2"/>
        <v>0</v>
      </c>
      <c r="X34" s="32">
        <f t="shared" si="3"/>
        <v>0</v>
      </c>
      <c r="Y34" s="32">
        <f t="shared" si="4"/>
        <v>0</v>
      </c>
      <c r="Z34" s="32">
        <f t="shared" si="5"/>
        <v>0</v>
      </c>
      <c r="AA34" s="32">
        <f t="shared" si="6"/>
        <v>0</v>
      </c>
      <c r="AB34" s="32">
        <f t="shared" si="7"/>
        <v>0</v>
      </c>
      <c r="AC34" s="32">
        <f t="shared" si="8"/>
        <v>0</v>
      </c>
      <c r="AD34" s="32">
        <f t="shared" si="9"/>
        <v>0</v>
      </c>
      <c r="AE34" s="32">
        <f t="shared" si="10"/>
        <v>0</v>
      </c>
      <c r="AF34" s="32">
        <f t="shared" si="11"/>
        <v>0</v>
      </c>
      <c r="AG34" s="32">
        <f t="shared" si="12"/>
        <v>0</v>
      </c>
      <c r="AH34" s="32">
        <f t="shared" si="12"/>
        <v>0</v>
      </c>
    </row>
    <row r="35" spans="1:34" ht="18" customHeight="1" x14ac:dyDescent="0.4">
      <c r="A35" s="156"/>
      <c r="B35" s="45"/>
      <c r="C35" s="45"/>
      <c r="D35" s="45"/>
      <c r="E35" s="45"/>
      <c r="F35" s="45"/>
      <c r="G35" s="45"/>
      <c r="H35" s="46"/>
      <c r="I35" s="37">
        <f>IF(AND(B35&lt;&gt;"",C35&lt;&gt;"",D35&lt;&gt;"",E35&lt;&gt;"",F35&lt;&gt;"",G35&lt;&gt;"",H35&lt;&gt;""),VLOOKUP(G35,通所介護費!$A$20:$B$24,2,0),0)</f>
        <v>0</v>
      </c>
      <c r="J35" s="37">
        <f t="shared" si="14"/>
        <v>0</v>
      </c>
      <c r="T35" s="30">
        <f>対象地域一覧!A35</f>
        <v>0</v>
      </c>
      <c r="U35" s="32">
        <f t="shared" si="0"/>
        <v>0</v>
      </c>
      <c r="V35" s="32">
        <f t="shared" si="1"/>
        <v>0</v>
      </c>
      <c r="W35" s="32">
        <f t="shared" si="2"/>
        <v>0</v>
      </c>
      <c r="X35" s="32">
        <f t="shared" si="3"/>
        <v>0</v>
      </c>
      <c r="Y35" s="32">
        <f t="shared" si="4"/>
        <v>0</v>
      </c>
      <c r="Z35" s="32">
        <f t="shared" si="5"/>
        <v>0</v>
      </c>
      <c r="AA35" s="32">
        <f t="shared" si="6"/>
        <v>0</v>
      </c>
      <c r="AB35" s="32">
        <f t="shared" si="7"/>
        <v>0</v>
      </c>
      <c r="AC35" s="32">
        <f t="shared" si="8"/>
        <v>0</v>
      </c>
      <c r="AD35" s="32">
        <f t="shared" si="9"/>
        <v>0</v>
      </c>
      <c r="AE35" s="32">
        <f t="shared" si="10"/>
        <v>0</v>
      </c>
      <c r="AF35" s="32">
        <f t="shared" si="11"/>
        <v>0</v>
      </c>
      <c r="AG35" s="32">
        <f t="shared" si="12"/>
        <v>0</v>
      </c>
      <c r="AH35" s="32">
        <f t="shared" si="12"/>
        <v>0</v>
      </c>
    </row>
    <row r="36" spans="1:34" ht="18" customHeight="1" x14ac:dyDescent="0.4">
      <c r="A36" s="156"/>
      <c r="B36" s="45"/>
      <c r="C36" s="45"/>
      <c r="D36" s="45"/>
      <c r="E36" s="45"/>
      <c r="F36" s="45"/>
      <c r="G36" s="45"/>
      <c r="H36" s="46"/>
      <c r="I36" s="37">
        <f>IF(AND(B36&lt;&gt;"",C36&lt;&gt;"",D36&lt;&gt;"",E36&lt;&gt;"",F36&lt;&gt;"",G36&lt;&gt;"",H36&lt;&gt;""),VLOOKUP(G36,通所介護費!$A$20:$B$24,2,0),0)</f>
        <v>0</v>
      </c>
      <c r="J36" s="37">
        <f t="shared" si="14"/>
        <v>0</v>
      </c>
      <c r="T36" s="30">
        <f>対象地域一覧!A36</f>
        <v>0</v>
      </c>
      <c r="U36" s="32">
        <f t="shared" si="0"/>
        <v>0</v>
      </c>
      <c r="V36" s="32">
        <f t="shared" si="1"/>
        <v>0</v>
      </c>
      <c r="W36" s="32">
        <f t="shared" si="2"/>
        <v>0</v>
      </c>
      <c r="X36" s="32">
        <f t="shared" si="3"/>
        <v>0</v>
      </c>
      <c r="Y36" s="32">
        <f t="shared" si="4"/>
        <v>0</v>
      </c>
      <c r="Z36" s="32">
        <f t="shared" si="5"/>
        <v>0</v>
      </c>
      <c r="AA36" s="32">
        <f t="shared" si="6"/>
        <v>0</v>
      </c>
      <c r="AB36" s="32">
        <f t="shared" si="7"/>
        <v>0</v>
      </c>
      <c r="AC36" s="32">
        <f t="shared" si="8"/>
        <v>0</v>
      </c>
      <c r="AD36" s="32">
        <f t="shared" si="9"/>
        <v>0</v>
      </c>
      <c r="AE36" s="32">
        <f t="shared" si="10"/>
        <v>0</v>
      </c>
      <c r="AF36" s="32">
        <f t="shared" si="11"/>
        <v>0</v>
      </c>
      <c r="AG36" s="32">
        <f t="shared" si="12"/>
        <v>0</v>
      </c>
      <c r="AH36" s="32">
        <f t="shared" si="12"/>
        <v>0</v>
      </c>
    </row>
    <row r="37" spans="1:34" ht="18" customHeight="1" x14ac:dyDescent="0.4">
      <c r="A37" s="156"/>
      <c r="B37" s="45"/>
      <c r="C37" s="45"/>
      <c r="D37" s="45"/>
      <c r="E37" s="45"/>
      <c r="F37" s="45"/>
      <c r="G37" s="45"/>
      <c r="H37" s="46"/>
      <c r="I37" s="37">
        <f>IF(AND(B37&lt;&gt;"",C37&lt;&gt;"",D37&lt;&gt;"",E37&lt;&gt;"",F37&lt;&gt;"",G37&lt;&gt;"",H37&lt;&gt;""),VLOOKUP(G37,通所介護費!$A$20:$B$24,2,0),0)</f>
        <v>0</v>
      </c>
      <c r="J37" s="37">
        <f t="shared" si="14"/>
        <v>0</v>
      </c>
      <c r="T37" s="30">
        <f>対象地域一覧!A37</f>
        <v>0</v>
      </c>
      <c r="U37" s="32">
        <f t="shared" si="0"/>
        <v>0</v>
      </c>
      <c r="V37" s="32">
        <f t="shared" si="1"/>
        <v>0</v>
      </c>
      <c r="W37" s="32">
        <f t="shared" si="2"/>
        <v>0</v>
      </c>
      <c r="X37" s="32">
        <f t="shared" si="3"/>
        <v>0</v>
      </c>
      <c r="Y37" s="32">
        <f t="shared" si="4"/>
        <v>0</v>
      </c>
      <c r="Z37" s="32">
        <f t="shared" si="5"/>
        <v>0</v>
      </c>
      <c r="AA37" s="32">
        <f t="shared" si="6"/>
        <v>0</v>
      </c>
      <c r="AB37" s="32">
        <f t="shared" si="7"/>
        <v>0</v>
      </c>
      <c r="AC37" s="32">
        <f t="shared" si="8"/>
        <v>0</v>
      </c>
      <c r="AD37" s="32">
        <f t="shared" si="9"/>
        <v>0</v>
      </c>
      <c r="AE37" s="32">
        <f t="shared" si="10"/>
        <v>0</v>
      </c>
      <c r="AF37" s="32">
        <f t="shared" si="11"/>
        <v>0</v>
      </c>
      <c r="AG37" s="32">
        <f t="shared" si="12"/>
        <v>0</v>
      </c>
      <c r="AH37" s="32">
        <f t="shared" si="12"/>
        <v>0</v>
      </c>
    </row>
    <row r="38" spans="1:34" ht="18" customHeight="1" x14ac:dyDescent="0.4">
      <c r="A38" s="156"/>
      <c r="B38" s="45"/>
      <c r="C38" s="45"/>
      <c r="D38" s="45"/>
      <c r="E38" s="45"/>
      <c r="F38" s="45"/>
      <c r="G38" s="45"/>
      <c r="H38" s="46"/>
      <c r="I38" s="37">
        <f>IF(AND(B38&lt;&gt;"",C38&lt;&gt;"",D38&lt;&gt;"",E38&lt;&gt;"",F38&lt;&gt;"",G38&lt;&gt;"",H38&lt;&gt;""),VLOOKUP(G38,通所介護費!$A$20:$B$24,2,0),0)</f>
        <v>0</v>
      </c>
      <c r="J38" s="37">
        <f t="shared" si="14"/>
        <v>0</v>
      </c>
      <c r="T38" s="30">
        <f>対象地域一覧!A38</f>
        <v>0</v>
      </c>
      <c r="U38" s="32">
        <f t="shared" si="0"/>
        <v>0</v>
      </c>
      <c r="V38" s="32">
        <f t="shared" si="1"/>
        <v>0</v>
      </c>
      <c r="W38" s="32">
        <f t="shared" si="2"/>
        <v>0</v>
      </c>
      <c r="X38" s="32">
        <f t="shared" si="3"/>
        <v>0</v>
      </c>
      <c r="Y38" s="32">
        <f t="shared" si="4"/>
        <v>0</v>
      </c>
      <c r="Z38" s="32">
        <f t="shared" si="5"/>
        <v>0</v>
      </c>
      <c r="AA38" s="32">
        <f t="shared" si="6"/>
        <v>0</v>
      </c>
      <c r="AB38" s="32">
        <f t="shared" si="7"/>
        <v>0</v>
      </c>
      <c r="AC38" s="32">
        <f t="shared" si="8"/>
        <v>0</v>
      </c>
      <c r="AD38" s="32">
        <f t="shared" si="9"/>
        <v>0</v>
      </c>
      <c r="AE38" s="32">
        <f t="shared" si="10"/>
        <v>0</v>
      </c>
      <c r="AF38" s="32">
        <f t="shared" si="11"/>
        <v>0</v>
      </c>
      <c r="AG38" s="32">
        <f t="shared" si="12"/>
        <v>0</v>
      </c>
      <c r="AH38" s="32">
        <f t="shared" si="12"/>
        <v>0</v>
      </c>
    </row>
    <row r="39" spans="1:34" ht="18" customHeight="1" x14ac:dyDescent="0.4">
      <c r="A39" s="156"/>
      <c r="B39" s="45"/>
      <c r="C39" s="45"/>
      <c r="D39" s="45"/>
      <c r="E39" s="45"/>
      <c r="F39" s="45"/>
      <c r="G39" s="45"/>
      <c r="H39" s="46"/>
      <c r="I39" s="37">
        <f>IF(AND(B39&lt;&gt;"",C39&lt;&gt;"",D39&lt;&gt;"",E39&lt;&gt;"",F39&lt;&gt;"",G39&lt;&gt;"",H39&lt;&gt;""),VLOOKUP(G39,通所介護費!$A$20:$B$24,2,0),0)</f>
        <v>0</v>
      </c>
      <c r="J39" s="37">
        <f t="shared" si="14"/>
        <v>0</v>
      </c>
      <c r="T39" s="30">
        <f>対象地域一覧!A39</f>
        <v>0</v>
      </c>
      <c r="U39" s="32">
        <f t="shared" si="0"/>
        <v>0</v>
      </c>
      <c r="V39" s="32">
        <f t="shared" si="1"/>
        <v>0</v>
      </c>
      <c r="W39" s="32">
        <f t="shared" si="2"/>
        <v>0</v>
      </c>
      <c r="X39" s="32">
        <f t="shared" si="3"/>
        <v>0</v>
      </c>
      <c r="Y39" s="32">
        <f t="shared" si="4"/>
        <v>0</v>
      </c>
      <c r="Z39" s="32">
        <f t="shared" si="5"/>
        <v>0</v>
      </c>
      <c r="AA39" s="32">
        <f t="shared" si="6"/>
        <v>0</v>
      </c>
      <c r="AB39" s="32">
        <f t="shared" si="7"/>
        <v>0</v>
      </c>
      <c r="AC39" s="32">
        <f t="shared" si="8"/>
        <v>0</v>
      </c>
      <c r="AD39" s="32">
        <f t="shared" si="9"/>
        <v>0</v>
      </c>
      <c r="AE39" s="32">
        <f t="shared" si="10"/>
        <v>0</v>
      </c>
      <c r="AF39" s="32">
        <f t="shared" si="11"/>
        <v>0</v>
      </c>
      <c r="AG39" s="32">
        <f t="shared" si="12"/>
        <v>0</v>
      </c>
      <c r="AH39" s="32">
        <f t="shared" si="12"/>
        <v>0</v>
      </c>
    </row>
    <row r="40" spans="1:34" ht="18" customHeight="1" x14ac:dyDescent="0.4">
      <c r="A40" s="157"/>
      <c r="B40" s="45"/>
      <c r="C40" s="45"/>
      <c r="D40" s="45"/>
      <c r="E40" s="45"/>
      <c r="F40" s="45"/>
      <c r="G40" s="45"/>
      <c r="H40" s="46"/>
      <c r="I40" s="37">
        <f>IF(AND(B40&lt;&gt;"",C40&lt;&gt;"",D40&lt;&gt;"",E40&lt;&gt;"",F40&lt;&gt;"",G40&lt;&gt;"",H40&lt;&gt;""),VLOOKUP(G40,通所介護費!$A$20:$B$24,2,0),0)</f>
        <v>0</v>
      </c>
      <c r="J40" s="37">
        <f t="shared" si="14"/>
        <v>0</v>
      </c>
      <c r="T40" s="30">
        <f>対象地域一覧!A40</f>
        <v>0</v>
      </c>
      <c r="U40" s="32">
        <f t="shared" si="0"/>
        <v>0</v>
      </c>
      <c r="V40" s="32">
        <f t="shared" si="1"/>
        <v>0</v>
      </c>
      <c r="W40" s="32">
        <f t="shared" si="2"/>
        <v>0</v>
      </c>
      <c r="X40" s="32">
        <f t="shared" si="3"/>
        <v>0</v>
      </c>
      <c r="Y40" s="32">
        <f t="shared" si="4"/>
        <v>0</v>
      </c>
      <c r="Z40" s="32">
        <f t="shared" si="5"/>
        <v>0</v>
      </c>
      <c r="AA40" s="32">
        <f t="shared" si="6"/>
        <v>0</v>
      </c>
      <c r="AB40" s="32">
        <f t="shared" si="7"/>
        <v>0</v>
      </c>
      <c r="AC40" s="32">
        <f t="shared" si="8"/>
        <v>0</v>
      </c>
      <c r="AD40" s="32">
        <f t="shared" si="9"/>
        <v>0</v>
      </c>
      <c r="AE40" s="32">
        <f t="shared" si="10"/>
        <v>0</v>
      </c>
      <c r="AF40" s="32">
        <f t="shared" si="11"/>
        <v>0</v>
      </c>
      <c r="AG40" s="32">
        <f t="shared" si="12"/>
        <v>0</v>
      </c>
      <c r="AH40" s="32">
        <f t="shared" si="12"/>
        <v>0</v>
      </c>
    </row>
    <row r="41" spans="1:34" ht="22.15" customHeight="1" x14ac:dyDescent="0.4">
      <c r="A41" s="101" t="s">
        <v>40</v>
      </c>
      <c r="B41" s="102"/>
      <c r="C41" s="102"/>
      <c r="D41" s="102"/>
      <c r="E41" s="102"/>
      <c r="F41" s="102"/>
      <c r="G41" s="103"/>
      <c r="H41" s="39">
        <f>SUMIF(H21:H40,"&lt;&gt;#N/A")</f>
        <v>0</v>
      </c>
      <c r="I41" s="39">
        <f>SUMIF(I21:I40,"&lt;&gt;#N/A")</f>
        <v>0</v>
      </c>
      <c r="J41" s="39">
        <f>SUMIF(J21:J40,"&lt;&gt;#N/A")</f>
        <v>0</v>
      </c>
      <c r="T41" s="30"/>
      <c r="U41" s="32">
        <f t="shared" si="0"/>
        <v>0</v>
      </c>
      <c r="V41" s="32">
        <f t="shared" si="1"/>
        <v>0</v>
      </c>
      <c r="W41" s="32">
        <f t="shared" si="2"/>
        <v>0</v>
      </c>
      <c r="X41" s="32">
        <f t="shared" si="3"/>
        <v>0</v>
      </c>
      <c r="Y41" s="32">
        <f t="shared" si="4"/>
        <v>0</v>
      </c>
      <c r="Z41" s="32">
        <f t="shared" si="5"/>
        <v>0</v>
      </c>
      <c r="AA41" s="32">
        <f t="shared" si="6"/>
        <v>0</v>
      </c>
      <c r="AB41" s="32">
        <f t="shared" si="7"/>
        <v>0</v>
      </c>
      <c r="AC41" s="32">
        <f t="shared" si="8"/>
        <v>0</v>
      </c>
      <c r="AD41" s="32">
        <f t="shared" si="9"/>
        <v>0</v>
      </c>
      <c r="AE41" s="32">
        <f t="shared" si="10"/>
        <v>0</v>
      </c>
      <c r="AF41" s="32">
        <f t="shared" si="11"/>
        <v>0</v>
      </c>
      <c r="AG41" s="32">
        <f t="shared" si="12"/>
        <v>0</v>
      </c>
      <c r="AH41" s="32">
        <f t="shared" si="12"/>
        <v>0</v>
      </c>
    </row>
    <row r="42" spans="1:34" ht="15" customHeight="1" x14ac:dyDescent="0.4">
      <c r="A42" s="24"/>
      <c r="B42" s="24"/>
      <c r="C42" s="24"/>
      <c r="D42" s="24"/>
      <c r="E42" s="24"/>
      <c r="F42" s="24"/>
      <c r="G42" s="44"/>
      <c r="H42" s="44"/>
      <c r="I42" s="44"/>
      <c r="T42" s="30"/>
      <c r="U42" s="32">
        <f t="shared" si="0"/>
        <v>0</v>
      </c>
      <c r="V42" s="32">
        <f t="shared" si="1"/>
        <v>0</v>
      </c>
      <c r="W42" s="32">
        <f t="shared" si="2"/>
        <v>0</v>
      </c>
      <c r="X42" s="32">
        <f t="shared" si="3"/>
        <v>0</v>
      </c>
      <c r="Y42" s="32">
        <f t="shared" si="4"/>
        <v>0</v>
      </c>
      <c r="Z42" s="32">
        <f t="shared" si="5"/>
        <v>0</v>
      </c>
      <c r="AA42" s="32">
        <f t="shared" si="6"/>
        <v>0</v>
      </c>
      <c r="AB42" s="32">
        <f t="shared" si="7"/>
        <v>0</v>
      </c>
      <c r="AC42" s="32">
        <f t="shared" si="8"/>
        <v>0</v>
      </c>
      <c r="AD42" s="32">
        <f t="shared" si="9"/>
        <v>0</v>
      </c>
      <c r="AE42" s="32">
        <f t="shared" si="10"/>
        <v>0</v>
      </c>
      <c r="AF42" s="32">
        <f t="shared" si="11"/>
        <v>0</v>
      </c>
      <c r="AG42" s="32">
        <f t="shared" si="12"/>
        <v>0</v>
      </c>
      <c r="AH42" s="32">
        <f t="shared" si="12"/>
        <v>0</v>
      </c>
    </row>
    <row r="43" spans="1:34" ht="22.15" customHeight="1" x14ac:dyDescent="0.4">
      <c r="A43" s="51" t="s">
        <v>89</v>
      </c>
      <c r="B43" s="24"/>
      <c r="C43" s="24"/>
      <c r="D43" s="24"/>
      <c r="E43" s="24"/>
      <c r="F43" s="24"/>
      <c r="G43" s="44"/>
      <c r="H43" s="44"/>
      <c r="I43" s="44"/>
      <c r="T43" s="30"/>
      <c r="U43" s="32">
        <f t="shared" si="0"/>
        <v>0</v>
      </c>
      <c r="V43" s="32">
        <f t="shared" si="1"/>
        <v>0</v>
      </c>
      <c r="W43" s="32">
        <f t="shared" si="2"/>
        <v>0</v>
      </c>
      <c r="X43" s="32">
        <f t="shared" si="3"/>
        <v>0</v>
      </c>
      <c r="Y43" s="32">
        <f t="shared" si="4"/>
        <v>0</v>
      </c>
      <c r="Z43" s="32">
        <f t="shared" si="5"/>
        <v>0</v>
      </c>
      <c r="AA43" s="32">
        <f t="shared" si="6"/>
        <v>0</v>
      </c>
      <c r="AB43" s="32">
        <f t="shared" si="7"/>
        <v>0</v>
      </c>
      <c r="AC43" s="32">
        <f t="shared" si="8"/>
        <v>0</v>
      </c>
      <c r="AD43" s="32">
        <f t="shared" si="9"/>
        <v>0</v>
      </c>
      <c r="AE43" s="32">
        <f t="shared" si="10"/>
        <v>0</v>
      </c>
      <c r="AF43" s="32">
        <f t="shared" si="11"/>
        <v>0</v>
      </c>
      <c r="AG43" s="32">
        <f t="shared" si="12"/>
        <v>0</v>
      </c>
      <c r="AH43" s="32">
        <f t="shared" si="12"/>
        <v>0</v>
      </c>
    </row>
    <row r="44" spans="1:34" ht="42.95" customHeight="1" x14ac:dyDescent="0.4">
      <c r="A44" s="158" t="s">
        <v>132</v>
      </c>
      <c r="B44" s="35" t="s">
        <v>49</v>
      </c>
      <c r="C44" s="35" t="s">
        <v>133</v>
      </c>
      <c r="D44" s="35" t="s">
        <v>34</v>
      </c>
      <c r="E44" s="36" t="s">
        <v>173</v>
      </c>
      <c r="F44" s="36" t="s">
        <v>174</v>
      </c>
      <c r="G44" s="35" t="s">
        <v>35</v>
      </c>
      <c r="H44" s="36" t="s">
        <v>134</v>
      </c>
      <c r="I44" s="36" t="s">
        <v>37</v>
      </c>
      <c r="J44" s="36" t="s">
        <v>120</v>
      </c>
      <c r="T44" s="30"/>
      <c r="U44" s="32">
        <f t="shared" si="0"/>
        <v>0</v>
      </c>
      <c r="V44" s="32">
        <f t="shared" si="1"/>
        <v>0</v>
      </c>
      <c r="W44" s="32">
        <f t="shared" si="2"/>
        <v>0</v>
      </c>
      <c r="X44" s="32">
        <f t="shared" si="3"/>
        <v>0</v>
      </c>
      <c r="Y44" s="32">
        <f t="shared" si="4"/>
        <v>0</v>
      </c>
      <c r="Z44" s="32">
        <f t="shared" si="5"/>
        <v>0</v>
      </c>
      <c r="AA44" s="32">
        <f t="shared" si="6"/>
        <v>0</v>
      </c>
      <c r="AB44" s="32">
        <f t="shared" si="7"/>
        <v>0</v>
      </c>
      <c r="AC44" s="32">
        <f t="shared" si="8"/>
        <v>0</v>
      </c>
      <c r="AD44" s="32">
        <f t="shared" si="9"/>
        <v>0</v>
      </c>
      <c r="AE44" s="32">
        <f t="shared" si="10"/>
        <v>0</v>
      </c>
      <c r="AF44" s="32">
        <f t="shared" si="11"/>
        <v>0</v>
      </c>
      <c r="AG44" s="32">
        <f t="shared" si="12"/>
        <v>0</v>
      </c>
      <c r="AH44" s="32">
        <f t="shared" si="12"/>
        <v>0</v>
      </c>
    </row>
    <row r="45" spans="1:34" ht="18" customHeight="1" x14ac:dyDescent="0.4">
      <c r="A45" s="159"/>
      <c r="B45" s="45"/>
      <c r="C45" s="45"/>
      <c r="D45" s="45"/>
      <c r="E45" s="45"/>
      <c r="F45" s="45"/>
      <c r="G45" s="45"/>
      <c r="H45" s="46"/>
      <c r="I45" s="37">
        <f>IF(AND(B45&lt;&gt;"",C45&lt;&gt;"",D45&lt;&gt;"",F45&lt;&gt;"",E45&lt;&gt;"",G45&lt;&gt;"",H45&lt;&gt;""),VLOOKUP(G45,通所介護費!$A$20:$B$24,2,0),0)</f>
        <v>0</v>
      </c>
      <c r="J45" s="37">
        <f>((I45*H45)*0.1*10)/2</f>
        <v>0</v>
      </c>
      <c r="T45" s="30"/>
      <c r="U45" s="32">
        <f t="shared" si="0"/>
        <v>0</v>
      </c>
      <c r="V45" s="32">
        <f t="shared" si="1"/>
        <v>0</v>
      </c>
      <c r="W45" s="32">
        <f t="shared" si="2"/>
        <v>0</v>
      </c>
      <c r="X45" s="32">
        <f t="shared" si="3"/>
        <v>0</v>
      </c>
      <c r="Y45" s="32">
        <f t="shared" si="4"/>
        <v>0</v>
      </c>
      <c r="Z45" s="32">
        <f t="shared" si="5"/>
        <v>0</v>
      </c>
      <c r="AA45" s="32">
        <f t="shared" si="6"/>
        <v>0</v>
      </c>
      <c r="AB45" s="32">
        <f t="shared" si="7"/>
        <v>0</v>
      </c>
      <c r="AC45" s="32">
        <f t="shared" si="8"/>
        <v>0</v>
      </c>
      <c r="AD45" s="32">
        <f t="shared" si="9"/>
        <v>0</v>
      </c>
      <c r="AE45" s="32">
        <f t="shared" si="10"/>
        <v>0</v>
      </c>
      <c r="AF45" s="32">
        <f t="shared" si="11"/>
        <v>0</v>
      </c>
      <c r="AG45" s="32">
        <f t="shared" si="12"/>
        <v>0</v>
      </c>
      <c r="AH45" s="32">
        <f t="shared" si="12"/>
        <v>0</v>
      </c>
    </row>
    <row r="46" spans="1:34" ht="18" customHeight="1" x14ac:dyDescent="0.4">
      <c r="A46" s="159"/>
      <c r="B46" s="45"/>
      <c r="C46" s="45"/>
      <c r="D46" s="45"/>
      <c r="E46" s="45"/>
      <c r="F46" s="45"/>
      <c r="G46" s="45"/>
      <c r="H46" s="46"/>
      <c r="I46" s="37">
        <f>IF(AND(B46&lt;&gt;"",C46&lt;&gt;"",D46&lt;&gt;"",F46&lt;&gt;"",E46&lt;&gt;"",G46&lt;&gt;"",H46&lt;&gt;""),VLOOKUP(G46,通所介護費!$A$20:$B$24,2,0),0)</f>
        <v>0</v>
      </c>
      <c r="J46" s="37">
        <f>((I46*H46)*0.1*10)/2</f>
        <v>0</v>
      </c>
      <c r="AG46" s="28">
        <f>SUM(AG3:AG45)</f>
        <v>0</v>
      </c>
      <c r="AH46" s="28">
        <f>SUM(AH3:AH45)</f>
        <v>0</v>
      </c>
    </row>
    <row r="47" spans="1:34" ht="18" customHeight="1" x14ac:dyDescent="0.4">
      <c r="A47" s="159"/>
      <c r="B47" s="45"/>
      <c r="C47" s="45"/>
      <c r="D47" s="45"/>
      <c r="E47" s="45"/>
      <c r="F47" s="45"/>
      <c r="G47" s="45"/>
      <c r="H47" s="46"/>
      <c r="I47" s="37">
        <f>IF(AND(B47&lt;&gt;"",C47&lt;&gt;"",D47&lt;&gt;"",F47&lt;&gt;"",E47&lt;&gt;"",G47&lt;&gt;"",H47&lt;&gt;""),VLOOKUP(G47,通所介護費!$A$20:$B$24,2,0),0)</f>
        <v>0</v>
      </c>
      <c r="J47" s="37">
        <f>((I47*H47)*0.1*10)/2</f>
        <v>0</v>
      </c>
    </row>
    <row r="48" spans="1:34" ht="18" customHeight="1" x14ac:dyDescent="0.4">
      <c r="A48" s="159"/>
      <c r="B48" s="45"/>
      <c r="C48" s="45"/>
      <c r="D48" s="45"/>
      <c r="E48" s="45"/>
      <c r="F48" s="45"/>
      <c r="G48" s="45"/>
      <c r="H48" s="46"/>
      <c r="I48" s="37">
        <f>IF(AND(B48&lt;&gt;"",C48&lt;&gt;"",D48&lt;&gt;"",F48&lt;&gt;"",E48&lt;&gt;"",G48&lt;&gt;"",H48&lt;&gt;""),VLOOKUP(G48,通所介護費!$A$20:$B$24,2,0),0)</f>
        <v>0</v>
      </c>
      <c r="J48" s="37">
        <f>((I48*H48)*0.1*10)/2</f>
        <v>0</v>
      </c>
    </row>
    <row r="49" spans="1:10" ht="18" customHeight="1" x14ac:dyDescent="0.4">
      <c r="A49" s="160"/>
      <c r="B49" s="45"/>
      <c r="C49" s="45"/>
      <c r="D49" s="45"/>
      <c r="E49" s="45"/>
      <c r="F49" s="45"/>
      <c r="G49" s="45"/>
      <c r="H49" s="46"/>
      <c r="I49" s="37">
        <f>IF(AND(B49&lt;&gt;"",C49&lt;&gt;"",D49&lt;&gt;"",F49&lt;&gt;"",E49&lt;&gt;"",G49&lt;&gt;"",H49&lt;&gt;""),VLOOKUP(G49,通所介護費!$A$20:$B$24,2,0),0)</f>
        <v>0</v>
      </c>
      <c r="J49" s="37">
        <f>((I49*H49)*0.1*10)/2</f>
        <v>0</v>
      </c>
    </row>
    <row r="50" spans="1:10" ht="22.15" customHeight="1" x14ac:dyDescent="0.4">
      <c r="A50" s="101" t="s">
        <v>40</v>
      </c>
      <c r="B50" s="102"/>
      <c r="C50" s="102"/>
      <c r="D50" s="102"/>
      <c r="E50" s="102"/>
      <c r="F50" s="102"/>
      <c r="G50" s="103"/>
      <c r="H50" s="32">
        <f>SUMIF(H45:H49,"&lt;&gt;#N/A")</f>
        <v>0</v>
      </c>
      <c r="I50" s="37">
        <f>SUMIF(I45:I49,"&lt;&gt;#N/A")</f>
        <v>0</v>
      </c>
      <c r="J50" s="37">
        <f t="shared" ref="J50" si="15">SUMIF(J45:J49,"&lt;&gt;#N/A")</f>
        <v>0</v>
      </c>
    </row>
    <row r="51" spans="1:10" ht="22.15" customHeight="1" x14ac:dyDescent="0.4"/>
    <row r="52" spans="1:10" ht="22.15" customHeight="1" x14ac:dyDescent="0.4">
      <c r="A52" s="34" t="s">
        <v>135</v>
      </c>
    </row>
    <row r="53" spans="1:10" ht="22.15" customHeight="1" x14ac:dyDescent="0.4">
      <c r="A53" s="50" t="s">
        <v>90</v>
      </c>
    </row>
    <row r="54" spans="1:10" ht="42.95" customHeight="1" x14ac:dyDescent="0.4">
      <c r="A54" s="155" t="s">
        <v>136</v>
      </c>
      <c r="B54" s="35" t="s">
        <v>49</v>
      </c>
      <c r="C54" s="35" t="s">
        <v>119</v>
      </c>
      <c r="D54" s="35" t="s">
        <v>34</v>
      </c>
      <c r="E54" s="36" t="s">
        <v>173</v>
      </c>
      <c r="F54" s="36" t="s">
        <v>174</v>
      </c>
      <c r="G54" s="35" t="s">
        <v>35</v>
      </c>
      <c r="H54" s="36" t="s">
        <v>51</v>
      </c>
      <c r="I54" s="36" t="s">
        <v>37</v>
      </c>
      <c r="J54" s="36" t="s">
        <v>120</v>
      </c>
    </row>
    <row r="55" spans="1:10" ht="18" customHeight="1" x14ac:dyDescent="0.4">
      <c r="A55" s="156"/>
      <c r="B55" s="45"/>
      <c r="C55" s="45"/>
      <c r="D55" s="45"/>
      <c r="E55" s="45"/>
      <c r="F55" s="45"/>
      <c r="G55" s="45"/>
      <c r="H55" s="46"/>
      <c r="I55" s="37">
        <f>IF(AND(B55&lt;&gt;"",C55&lt;&gt;"",D55&lt;&gt;"",E55&lt;&gt;"",F55&lt;&gt;"",G55&lt;&gt;"",H55&lt;&gt;""),VLOOKUP(G55,通所介護費!$A$27:$B$31,2,0),0)</f>
        <v>0</v>
      </c>
      <c r="J55" s="37">
        <f t="shared" ref="J55:J59" si="16">(I55*H55)*0.1*10</f>
        <v>0</v>
      </c>
    </row>
    <row r="56" spans="1:10" ht="18" customHeight="1" x14ac:dyDescent="0.4">
      <c r="A56" s="156"/>
      <c r="B56" s="45"/>
      <c r="C56" s="45"/>
      <c r="D56" s="45"/>
      <c r="E56" s="45"/>
      <c r="F56" s="45"/>
      <c r="G56" s="45"/>
      <c r="H56" s="46"/>
      <c r="I56" s="37">
        <f>IF(AND(B56&lt;&gt;"",C56&lt;&gt;"",D56&lt;&gt;"",E56&lt;&gt;"",F56&lt;&gt;"",G56&lt;&gt;"",H56&lt;&gt;""),VLOOKUP(G56,通所介護費!$A$27:$B$31,2,0),0)</f>
        <v>0</v>
      </c>
      <c r="J56" s="37">
        <f t="shared" si="16"/>
        <v>0</v>
      </c>
    </row>
    <row r="57" spans="1:10" ht="18" customHeight="1" x14ac:dyDescent="0.4">
      <c r="A57" s="156"/>
      <c r="B57" s="45"/>
      <c r="C57" s="45"/>
      <c r="D57" s="45"/>
      <c r="E57" s="45"/>
      <c r="F57" s="45"/>
      <c r="G57" s="45"/>
      <c r="H57" s="46"/>
      <c r="I57" s="37">
        <f>IF(AND(B57&lt;&gt;"",C57&lt;&gt;"",D57&lt;&gt;"",E57&lt;&gt;"",F57&lt;&gt;"",G57&lt;&gt;"",H57&lt;&gt;""),VLOOKUP(G57,通所介護費!$A$27:$B$31,2,0),0)</f>
        <v>0</v>
      </c>
      <c r="J57" s="37">
        <f t="shared" si="16"/>
        <v>0</v>
      </c>
    </row>
    <row r="58" spans="1:10" ht="18" customHeight="1" x14ac:dyDescent="0.4">
      <c r="A58" s="156"/>
      <c r="B58" s="45"/>
      <c r="C58" s="45"/>
      <c r="D58" s="45"/>
      <c r="E58" s="45"/>
      <c r="F58" s="45"/>
      <c r="G58" s="45"/>
      <c r="H58" s="46"/>
      <c r="I58" s="37">
        <f>IF(AND(B58&lt;&gt;"",C58&lt;&gt;"",D58&lt;&gt;"",E58&lt;&gt;"",F58&lt;&gt;"",G58&lt;&gt;"",H58&lt;&gt;""),VLOOKUP(G58,通所介護費!$A$27:$B$31,2,0),0)</f>
        <v>0</v>
      </c>
      <c r="J58" s="37">
        <f t="shared" si="16"/>
        <v>0</v>
      </c>
    </row>
    <row r="59" spans="1:10" ht="18" customHeight="1" x14ac:dyDescent="0.4">
      <c r="A59" s="156"/>
      <c r="B59" s="45"/>
      <c r="C59" s="45"/>
      <c r="D59" s="45"/>
      <c r="E59" s="45"/>
      <c r="F59" s="45"/>
      <c r="G59" s="45"/>
      <c r="H59" s="46"/>
      <c r="I59" s="37">
        <f>IF(AND(B59&lt;&gt;"",C59&lt;&gt;"",D59&lt;&gt;"",E59&lt;&gt;"",F59&lt;&gt;"",G59&lt;&gt;"",H59&lt;&gt;""),VLOOKUP(G59,通所介護費!$A$27:$B$31,2,0),0)</f>
        <v>0</v>
      </c>
      <c r="J59" s="37">
        <f t="shared" si="16"/>
        <v>0</v>
      </c>
    </row>
    <row r="60" spans="1:10" ht="18" customHeight="1" x14ac:dyDescent="0.4">
      <c r="A60" s="156"/>
      <c r="B60" s="45"/>
      <c r="C60" s="45"/>
      <c r="D60" s="45"/>
      <c r="E60" s="45"/>
      <c r="F60" s="45"/>
      <c r="G60" s="45"/>
      <c r="H60" s="46"/>
      <c r="I60" s="37">
        <f>IF(AND(B60&lt;&gt;"",C60&lt;&gt;"",D60&lt;&gt;"",E60&lt;&gt;"",F60&lt;&gt;"",G60&lt;&gt;"",H60&lt;&gt;""),VLOOKUP(G60,通所介護費!$A$27:$B$31,2,0),0)</f>
        <v>0</v>
      </c>
      <c r="J60" s="37">
        <f t="shared" ref="J60:J74" si="17">(I60*H60)*0.1*10</f>
        <v>0</v>
      </c>
    </row>
    <row r="61" spans="1:10" ht="18" customHeight="1" x14ac:dyDescent="0.4">
      <c r="A61" s="156"/>
      <c r="B61" s="45"/>
      <c r="C61" s="45"/>
      <c r="D61" s="45"/>
      <c r="E61" s="45"/>
      <c r="F61" s="45"/>
      <c r="G61" s="45"/>
      <c r="H61" s="46"/>
      <c r="I61" s="37">
        <f>IF(AND(B61&lt;&gt;"",C61&lt;&gt;"",D61&lt;&gt;"",E61&lt;&gt;"",F61&lt;&gt;"",G61&lt;&gt;"",H61&lt;&gt;""),VLOOKUP(G61,通所介護費!$A$27:$B$31,2,0),0)</f>
        <v>0</v>
      </c>
      <c r="J61" s="37">
        <f t="shared" si="17"/>
        <v>0</v>
      </c>
    </row>
    <row r="62" spans="1:10" ht="18" customHeight="1" x14ac:dyDescent="0.4">
      <c r="A62" s="156"/>
      <c r="B62" s="45"/>
      <c r="C62" s="45"/>
      <c r="D62" s="45"/>
      <c r="E62" s="45"/>
      <c r="F62" s="45"/>
      <c r="G62" s="45"/>
      <c r="H62" s="46"/>
      <c r="I62" s="37">
        <f>IF(AND(B62&lt;&gt;"",C62&lt;&gt;"",D62&lt;&gt;"",E62&lt;&gt;"",F62&lt;&gt;"",G62&lt;&gt;"",H62&lt;&gt;""),VLOOKUP(G62,通所介護費!$A$27:$B$31,2,0),0)</f>
        <v>0</v>
      </c>
      <c r="J62" s="37">
        <f t="shared" si="17"/>
        <v>0</v>
      </c>
    </row>
    <row r="63" spans="1:10" ht="18" customHeight="1" x14ac:dyDescent="0.4">
      <c r="A63" s="156"/>
      <c r="B63" s="45"/>
      <c r="C63" s="45"/>
      <c r="D63" s="45"/>
      <c r="E63" s="45"/>
      <c r="F63" s="45"/>
      <c r="G63" s="45"/>
      <c r="H63" s="46"/>
      <c r="I63" s="37">
        <f>IF(AND(B63&lt;&gt;"",C63&lt;&gt;"",D63&lt;&gt;"",E63&lt;&gt;"",F63&lt;&gt;"",G63&lt;&gt;"",H63&lt;&gt;""),VLOOKUP(G63,通所介護費!$A$27:$B$31,2,0),0)</f>
        <v>0</v>
      </c>
      <c r="J63" s="37">
        <f t="shared" si="17"/>
        <v>0</v>
      </c>
    </row>
    <row r="64" spans="1:10" ht="18" customHeight="1" x14ac:dyDescent="0.4">
      <c r="A64" s="156"/>
      <c r="B64" s="45"/>
      <c r="C64" s="45"/>
      <c r="D64" s="45"/>
      <c r="E64" s="45"/>
      <c r="F64" s="45"/>
      <c r="G64" s="45"/>
      <c r="H64" s="46"/>
      <c r="I64" s="37">
        <f>IF(AND(B64&lt;&gt;"",C64&lt;&gt;"",D64&lt;&gt;"",E64&lt;&gt;"",F64&lt;&gt;"",G64&lt;&gt;"",H64&lt;&gt;""),VLOOKUP(G64,通所介護費!$A$27:$B$31,2,0),0)</f>
        <v>0</v>
      </c>
      <c r="J64" s="37">
        <f t="shared" si="17"/>
        <v>0</v>
      </c>
    </row>
    <row r="65" spans="1:10" ht="18" customHeight="1" x14ac:dyDescent="0.4">
      <c r="A65" s="156"/>
      <c r="B65" s="45"/>
      <c r="C65" s="45"/>
      <c r="D65" s="45"/>
      <c r="E65" s="45"/>
      <c r="F65" s="45"/>
      <c r="G65" s="45"/>
      <c r="H65" s="46"/>
      <c r="I65" s="37">
        <f>IF(AND(B65&lt;&gt;"",C65&lt;&gt;"",D65&lt;&gt;"",E65&lt;&gt;"",F65&lt;&gt;"",G65&lt;&gt;"",H65&lt;&gt;""),VLOOKUP(G65,通所介護費!$A$27:$B$31,2,0),0)</f>
        <v>0</v>
      </c>
      <c r="J65" s="37">
        <f t="shared" si="17"/>
        <v>0</v>
      </c>
    </row>
    <row r="66" spans="1:10" ht="18" customHeight="1" x14ac:dyDescent="0.4">
      <c r="A66" s="156"/>
      <c r="B66" s="45"/>
      <c r="C66" s="45"/>
      <c r="D66" s="45"/>
      <c r="E66" s="45"/>
      <c r="F66" s="45"/>
      <c r="G66" s="45"/>
      <c r="H66" s="46"/>
      <c r="I66" s="37">
        <f>IF(AND(B66&lt;&gt;"",C66&lt;&gt;"",D66&lt;&gt;"",E66&lt;&gt;"",F66&lt;&gt;"",G66&lt;&gt;"",H66&lt;&gt;""),VLOOKUP(G66,通所介護費!$A$27:$B$31,2,0),0)</f>
        <v>0</v>
      </c>
      <c r="J66" s="37">
        <f t="shared" si="17"/>
        <v>0</v>
      </c>
    </row>
    <row r="67" spans="1:10" ht="18" customHeight="1" x14ac:dyDescent="0.4">
      <c r="A67" s="156"/>
      <c r="B67" s="45"/>
      <c r="C67" s="45"/>
      <c r="D67" s="45"/>
      <c r="E67" s="45"/>
      <c r="F67" s="45"/>
      <c r="G67" s="45"/>
      <c r="H67" s="46"/>
      <c r="I67" s="37">
        <f>IF(AND(B67&lt;&gt;"",C67&lt;&gt;"",D67&lt;&gt;"",E67&lt;&gt;"",F67&lt;&gt;"",G67&lt;&gt;"",H67&lt;&gt;""),VLOOKUP(G67,通所介護費!$A$27:$B$31,2,0),0)</f>
        <v>0</v>
      </c>
      <c r="J67" s="37">
        <f t="shared" si="17"/>
        <v>0</v>
      </c>
    </row>
    <row r="68" spans="1:10" ht="18" customHeight="1" x14ac:dyDescent="0.4">
      <c r="A68" s="156"/>
      <c r="B68" s="45"/>
      <c r="C68" s="45"/>
      <c r="D68" s="45"/>
      <c r="E68" s="45"/>
      <c r="F68" s="45"/>
      <c r="G68" s="45"/>
      <c r="H68" s="46"/>
      <c r="I68" s="37">
        <f>IF(AND(B68&lt;&gt;"",C68&lt;&gt;"",D68&lt;&gt;"",E68&lt;&gt;"",F68&lt;&gt;"",G68&lt;&gt;"",H68&lt;&gt;""),VLOOKUP(G68,通所介護費!$A$27:$B$31,2,0),0)</f>
        <v>0</v>
      </c>
      <c r="J68" s="37">
        <f t="shared" si="17"/>
        <v>0</v>
      </c>
    </row>
    <row r="69" spans="1:10" ht="18" customHeight="1" x14ac:dyDescent="0.4">
      <c r="A69" s="156"/>
      <c r="B69" s="45"/>
      <c r="C69" s="45"/>
      <c r="D69" s="45"/>
      <c r="E69" s="45"/>
      <c r="F69" s="45"/>
      <c r="G69" s="45"/>
      <c r="H69" s="46"/>
      <c r="I69" s="37">
        <f>IF(AND(B69&lt;&gt;"",C69&lt;&gt;"",D69&lt;&gt;"",E69&lt;&gt;"",F69&lt;&gt;"",G69&lt;&gt;"",H69&lt;&gt;""),VLOOKUP(G69,通所介護費!$A$27:$B$31,2,0),0)</f>
        <v>0</v>
      </c>
      <c r="J69" s="37">
        <f t="shared" si="17"/>
        <v>0</v>
      </c>
    </row>
    <row r="70" spans="1:10" ht="18" customHeight="1" x14ac:dyDescent="0.4">
      <c r="A70" s="156"/>
      <c r="B70" s="45"/>
      <c r="C70" s="45"/>
      <c r="D70" s="45"/>
      <c r="E70" s="45"/>
      <c r="F70" s="45"/>
      <c r="G70" s="45"/>
      <c r="H70" s="46"/>
      <c r="I70" s="37">
        <f>IF(AND(B70&lt;&gt;"",C70&lt;&gt;"",D70&lt;&gt;"",E70&lt;&gt;"",F70&lt;&gt;"",G70&lt;&gt;"",H70&lt;&gt;""),VLOOKUP(G70,通所介護費!$A$27:$B$31,2,0),0)</f>
        <v>0</v>
      </c>
      <c r="J70" s="37">
        <f t="shared" si="17"/>
        <v>0</v>
      </c>
    </row>
    <row r="71" spans="1:10" ht="18" customHeight="1" x14ac:dyDescent="0.4">
      <c r="A71" s="156"/>
      <c r="B71" s="45"/>
      <c r="C71" s="45"/>
      <c r="D71" s="45"/>
      <c r="E71" s="45"/>
      <c r="F71" s="45"/>
      <c r="G71" s="45"/>
      <c r="H71" s="46"/>
      <c r="I71" s="37">
        <f>IF(AND(B71&lt;&gt;"",C71&lt;&gt;"",D71&lt;&gt;"",E71&lt;&gt;"",F71&lt;&gt;"",G71&lt;&gt;"",H71&lt;&gt;""),VLOOKUP(G71,通所介護費!$A$27:$B$31,2,0),0)</f>
        <v>0</v>
      </c>
      <c r="J71" s="37">
        <f t="shared" si="17"/>
        <v>0</v>
      </c>
    </row>
    <row r="72" spans="1:10" ht="18" customHeight="1" x14ac:dyDescent="0.4">
      <c r="A72" s="156"/>
      <c r="B72" s="45"/>
      <c r="C72" s="45"/>
      <c r="D72" s="45"/>
      <c r="E72" s="45"/>
      <c r="F72" s="45"/>
      <c r="G72" s="45"/>
      <c r="H72" s="46"/>
      <c r="I72" s="37">
        <f>IF(AND(B72&lt;&gt;"",C72&lt;&gt;"",D72&lt;&gt;"",E72&lt;&gt;"",F72&lt;&gt;"",G72&lt;&gt;"",H72&lt;&gt;""),VLOOKUP(G72,通所介護費!$A$27:$B$31,2,0),0)</f>
        <v>0</v>
      </c>
      <c r="J72" s="37">
        <f t="shared" si="17"/>
        <v>0</v>
      </c>
    </row>
    <row r="73" spans="1:10" ht="18" customHeight="1" x14ac:dyDescent="0.4">
      <c r="A73" s="156"/>
      <c r="B73" s="45"/>
      <c r="C73" s="45"/>
      <c r="D73" s="45"/>
      <c r="E73" s="45"/>
      <c r="F73" s="45"/>
      <c r="G73" s="45"/>
      <c r="H73" s="46"/>
      <c r="I73" s="37">
        <f>IF(AND(B73&lt;&gt;"",C73&lt;&gt;"",D73&lt;&gt;"",E73&lt;&gt;"",F73&lt;&gt;"",G73&lt;&gt;"",H73&lt;&gt;""),VLOOKUP(G73,通所介護費!$A$27:$B$31,2,0),0)</f>
        <v>0</v>
      </c>
      <c r="J73" s="37">
        <f t="shared" si="17"/>
        <v>0</v>
      </c>
    </row>
    <row r="74" spans="1:10" ht="18" customHeight="1" x14ac:dyDescent="0.4">
      <c r="A74" s="157"/>
      <c r="B74" s="45"/>
      <c r="C74" s="45"/>
      <c r="D74" s="45"/>
      <c r="E74" s="45"/>
      <c r="F74" s="45"/>
      <c r="G74" s="45"/>
      <c r="H74" s="46"/>
      <c r="I74" s="37">
        <f>IF(AND(B74&lt;&gt;"",C74&lt;&gt;"",D74&lt;&gt;"",E74&lt;&gt;"",F74&lt;&gt;"",G74&lt;&gt;"",H74&lt;&gt;""),VLOOKUP(G74,通所介護費!$A$27:$B$31,2,0),0)</f>
        <v>0</v>
      </c>
      <c r="J74" s="37">
        <f t="shared" si="17"/>
        <v>0</v>
      </c>
    </row>
    <row r="75" spans="1:10" ht="22.15" customHeight="1" x14ac:dyDescent="0.4">
      <c r="A75" s="101" t="s">
        <v>40</v>
      </c>
      <c r="B75" s="102"/>
      <c r="C75" s="102"/>
      <c r="D75" s="102"/>
      <c r="E75" s="102"/>
      <c r="F75" s="102"/>
      <c r="G75" s="103"/>
      <c r="H75" s="39">
        <f>SUMIF(H55:H74,"&lt;&gt;#N/A")</f>
        <v>0</v>
      </c>
      <c r="I75" s="39">
        <f>SUMIF(I55:I74,"&lt;&gt;#N/A")</f>
        <v>0</v>
      </c>
      <c r="J75" s="39">
        <f>SUMIF(J55:J74,"&lt;&gt;#N/A")</f>
        <v>0</v>
      </c>
    </row>
    <row r="76" spans="1:10" ht="15" customHeight="1" x14ac:dyDescent="0.4">
      <c r="A76" s="24"/>
      <c r="B76" s="24"/>
      <c r="C76" s="24"/>
      <c r="D76" s="24"/>
      <c r="E76" s="24"/>
      <c r="F76" s="24"/>
      <c r="G76" s="44"/>
      <c r="H76" s="44"/>
      <c r="I76" s="44"/>
    </row>
    <row r="77" spans="1:10" ht="22.15" customHeight="1" x14ac:dyDescent="0.4">
      <c r="A77" s="51" t="s">
        <v>89</v>
      </c>
      <c r="B77" s="24"/>
      <c r="C77" s="24"/>
      <c r="D77" s="24"/>
      <c r="E77" s="24"/>
      <c r="F77" s="24"/>
      <c r="G77" s="44"/>
      <c r="H77" s="44"/>
      <c r="I77" s="44"/>
    </row>
    <row r="78" spans="1:10" ht="42.95" customHeight="1" x14ac:dyDescent="0.4">
      <c r="A78" s="158" t="s">
        <v>137</v>
      </c>
      <c r="B78" s="35" t="s">
        <v>49</v>
      </c>
      <c r="C78" s="35" t="s">
        <v>119</v>
      </c>
      <c r="D78" s="35" t="s">
        <v>34</v>
      </c>
      <c r="E78" s="36" t="s">
        <v>173</v>
      </c>
      <c r="F78" s="36" t="s">
        <v>174</v>
      </c>
      <c r="G78" s="35" t="s">
        <v>35</v>
      </c>
      <c r="H78" s="36" t="s">
        <v>134</v>
      </c>
      <c r="I78" s="36" t="s">
        <v>37</v>
      </c>
      <c r="J78" s="36" t="s">
        <v>120</v>
      </c>
    </row>
    <row r="79" spans="1:10" ht="18" customHeight="1" x14ac:dyDescent="0.4">
      <c r="A79" s="159"/>
      <c r="B79" s="45"/>
      <c r="C79" s="45"/>
      <c r="D79" s="45"/>
      <c r="E79" s="45"/>
      <c r="F79" s="45"/>
      <c r="G79" s="45"/>
      <c r="H79" s="46"/>
      <c r="I79" s="37">
        <f>IF(AND(B79&lt;&gt;"",C79&lt;&gt;"",D79&lt;&gt;"",E79&lt;&gt;"",F79&lt;&gt;"",G79&lt;&gt;"",H79&lt;&gt;""),VLOOKUP(G79,通所介護費!$A$27:$B$31,2,0),0)</f>
        <v>0</v>
      </c>
      <c r="J79" s="37">
        <f>((I79*H79)*0.1*10)/2</f>
        <v>0</v>
      </c>
    </row>
    <row r="80" spans="1:10" ht="18" customHeight="1" x14ac:dyDescent="0.4">
      <c r="A80" s="159"/>
      <c r="B80" s="45"/>
      <c r="C80" s="45"/>
      <c r="D80" s="45"/>
      <c r="E80" s="45"/>
      <c r="F80" s="45"/>
      <c r="G80" s="45"/>
      <c r="H80" s="46"/>
      <c r="I80" s="37">
        <f>IF(AND(B80&lt;&gt;"",C80&lt;&gt;"",D80&lt;&gt;"",E80&lt;&gt;"",F80&lt;&gt;"",G80&lt;&gt;"",H80&lt;&gt;""),VLOOKUP(G80,通所介護費!$A$27:$B$31,2,0),0)</f>
        <v>0</v>
      </c>
      <c r="J80" s="37">
        <f>((I80*H80)*0.1*10)/2</f>
        <v>0</v>
      </c>
    </row>
    <row r="81" spans="1:10" ht="18" customHeight="1" x14ac:dyDescent="0.4">
      <c r="A81" s="159"/>
      <c r="B81" s="45"/>
      <c r="C81" s="45"/>
      <c r="D81" s="45"/>
      <c r="E81" s="45"/>
      <c r="F81" s="45"/>
      <c r="G81" s="45"/>
      <c r="H81" s="46"/>
      <c r="I81" s="37">
        <f>IF(AND(B81&lt;&gt;"",C81&lt;&gt;"",D81&lt;&gt;"",E81&lt;&gt;"",F81&lt;&gt;"",G81&lt;&gt;"",H81&lt;&gt;""),VLOOKUP(G81,通所介護費!$A$27:$B$31,2,0),0)</f>
        <v>0</v>
      </c>
      <c r="J81" s="37">
        <f>((I81*H81)*0.1*10)/2</f>
        <v>0</v>
      </c>
    </row>
    <row r="82" spans="1:10" ht="18" customHeight="1" x14ac:dyDescent="0.4">
      <c r="A82" s="159"/>
      <c r="B82" s="45"/>
      <c r="C82" s="45"/>
      <c r="D82" s="45"/>
      <c r="E82" s="45"/>
      <c r="F82" s="45"/>
      <c r="G82" s="45"/>
      <c r="H82" s="46"/>
      <c r="I82" s="37">
        <f>IF(AND(B82&lt;&gt;"",C82&lt;&gt;"",D82&lt;&gt;"",E82&lt;&gt;"",F82&lt;&gt;"",G82&lt;&gt;"",H82&lt;&gt;""),VLOOKUP(G82,通所介護費!$A$27:$B$31,2,0),0)</f>
        <v>0</v>
      </c>
      <c r="J82" s="37">
        <f>((I82*H82)*0.1*10)/2</f>
        <v>0</v>
      </c>
    </row>
    <row r="83" spans="1:10" ht="18" customHeight="1" x14ac:dyDescent="0.4">
      <c r="A83" s="160"/>
      <c r="B83" s="45"/>
      <c r="C83" s="45"/>
      <c r="D83" s="45"/>
      <c r="E83" s="45"/>
      <c r="F83" s="45"/>
      <c r="G83" s="45"/>
      <c r="H83" s="46"/>
      <c r="I83" s="37">
        <f>IF(AND(B83&lt;&gt;"",C83&lt;&gt;"",D83&lt;&gt;"",E83&lt;&gt;"",F83&lt;&gt;"",G83&lt;&gt;"",H83&lt;&gt;""),VLOOKUP(G83,通所介護費!$A$27:$B$31,2,0),0)</f>
        <v>0</v>
      </c>
      <c r="J83" s="37">
        <f>((I83*H83)*0.1*10)/2</f>
        <v>0</v>
      </c>
    </row>
    <row r="84" spans="1:10" ht="22.15" customHeight="1" x14ac:dyDescent="0.4">
      <c r="A84" s="101" t="s">
        <v>40</v>
      </c>
      <c r="B84" s="102"/>
      <c r="C84" s="102"/>
      <c r="D84" s="102"/>
      <c r="E84" s="102"/>
      <c r="F84" s="102"/>
      <c r="G84" s="103"/>
      <c r="H84" s="39">
        <f>SUMIF(H79:H83,"&lt;&gt;#N/A")</f>
        <v>0</v>
      </c>
      <c r="I84" s="39">
        <f>SUMIF(I79:I83,"&lt;&gt;#N/A")</f>
        <v>0</v>
      </c>
      <c r="J84" s="39">
        <f>SUMIF(J79:J83,"&lt;&gt;#N/A")</f>
        <v>0</v>
      </c>
    </row>
    <row r="85" spans="1:10" ht="22.15" customHeight="1" x14ac:dyDescent="0.4"/>
    <row r="86" spans="1:10" ht="22.15" customHeight="1" x14ac:dyDescent="0.4">
      <c r="A86" s="34" t="s">
        <v>138</v>
      </c>
    </row>
    <row r="87" spans="1:10" ht="22.15" customHeight="1" x14ac:dyDescent="0.4">
      <c r="A87" s="50" t="s">
        <v>90</v>
      </c>
    </row>
    <row r="88" spans="1:10" ht="42.95" customHeight="1" x14ac:dyDescent="0.4">
      <c r="A88" s="155" t="s">
        <v>139</v>
      </c>
      <c r="B88" s="35" t="s">
        <v>49</v>
      </c>
      <c r="C88" s="35" t="s">
        <v>119</v>
      </c>
      <c r="D88" s="35" t="s">
        <v>34</v>
      </c>
      <c r="E88" s="36" t="s">
        <v>173</v>
      </c>
      <c r="F88" s="36" t="s">
        <v>174</v>
      </c>
      <c r="G88" s="35" t="s">
        <v>35</v>
      </c>
      <c r="H88" s="36" t="s">
        <v>51</v>
      </c>
      <c r="I88" s="36" t="s">
        <v>37</v>
      </c>
      <c r="J88" s="36" t="s">
        <v>120</v>
      </c>
    </row>
    <row r="89" spans="1:10" ht="18" customHeight="1" x14ac:dyDescent="0.4">
      <c r="A89" s="156"/>
      <c r="B89" s="45"/>
      <c r="C89" s="45"/>
      <c r="D89" s="45"/>
      <c r="E89" s="45"/>
      <c r="F89" s="45"/>
      <c r="G89" s="45"/>
      <c r="H89" s="46"/>
      <c r="I89" s="37">
        <f>IF(AND(B89&lt;&gt;"",C89&lt;&gt;"",D89&lt;&gt;"",E89&lt;&gt;"",F89&lt;&gt;"",G89&lt;&gt;"",H89&lt;&gt;""),VLOOKUP(G89,通所介護費!$A$34:$B$38,2,0),0)</f>
        <v>0</v>
      </c>
      <c r="J89" s="37">
        <f t="shared" ref="J89:J93" si="18">(I89*H89)*0.1*10</f>
        <v>0</v>
      </c>
    </row>
    <row r="90" spans="1:10" ht="18" customHeight="1" x14ac:dyDescent="0.4">
      <c r="A90" s="156"/>
      <c r="B90" s="45"/>
      <c r="C90" s="45"/>
      <c r="D90" s="45"/>
      <c r="E90" s="45"/>
      <c r="F90" s="45"/>
      <c r="G90" s="45"/>
      <c r="H90" s="46"/>
      <c r="I90" s="37">
        <f>IF(AND(B90&lt;&gt;"",C90&lt;&gt;"",D90&lt;&gt;"",E90&lt;&gt;"",F90&lt;&gt;"",G90&lt;&gt;"",H90&lt;&gt;""),VLOOKUP(G90,通所介護費!$A$34:$B$38,2,0),0)</f>
        <v>0</v>
      </c>
      <c r="J90" s="37">
        <f t="shared" si="18"/>
        <v>0</v>
      </c>
    </row>
    <row r="91" spans="1:10" ht="18" customHeight="1" x14ac:dyDescent="0.4">
      <c r="A91" s="156"/>
      <c r="B91" s="45"/>
      <c r="C91" s="45"/>
      <c r="D91" s="45"/>
      <c r="E91" s="45"/>
      <c r="F91" s="45"/>
      <c r="G91" s="45"/>
      <c r="H91" s="46"/>
      <c r="I91" s="37">
        <f>IF(AND(B91&lt;&gt;"",C91&lt;&gt;"",D91&lt;&gt;"",E91&lt;&gt;"",F91&lt;&gt;"",G91&lt;&gt;"",H91&lt;&gt;""),VLOOKUP(G91,通所介護費!$A$34:$B$38,2,0),0)</f>
        <v>0</v>
      </c>
      <c r="J91" s="37">
        <f t="shared" si="18"/>
        <v>0</v>
      </c>
    </row>
    <row r="92" spans="1:10" ht="18" customHeight="1" x14ac:dyDescent="0.4">
      <c r="A92" s="156"/>
      <c r="B92" s="45"/>
      <c r="C92" s="45"/>
      <c r="D92" s="45"/>
      <c r="E92" s="45"/>
      <c r="F92" s="45"/>
      <c r="G92" s="45"/>
      <c r="H92" s="46"/>
      <c r="I92" s="37">
        <f>IF(AND(B92&lt;&gt;"",C92&lt;&gt;"",D92&lt;&gt;"",E92&lt;&gt;"",F92&lt;&gt;"",G92&lt;&gt;"",H92&lt;&gt;""),VLOOKUP(G92,通所介護費!$A$34:$B$38,2,0),0)</f>
        <v>0</v>
      </c>
      <c r="J92" s="37">
        <f t="shared" si="18"/>
        <v>0</v>
      </c>
    </row>
    <row r="93" spans="1:10" ht="18" customHeight="1" x14ac:dyDescent="0.4">
      <c r="A93" s="156"/>
      <c r="B93" s="45"/>
      <c r="C93" s="45"/>
      <c r="D93" s="45"/>
      <c r="E93" s="45"/>
      <c r="F93" s="45"/>
      <c r="G93" s="45"/>
      <c r="H93" s="46"/>
      <c r="I93" s="37">
        <f>IF(AND(B93&lt;&gt;"",C93&lt;&gt;"",D93&lt;&gt;"",E93&lt;&gt;"",F93&lt;&gt;"",G93&lt;&gt;"",H93&lt;&gt;""),VLOOKUP(G93,通所介護費!$A$34:$B$38,2,0),0)</f>
        <v>0</v>
      </c>
      <c r="J93" s="37">
        <f t="shared" si="18"/>
        <v>0</v>
      </c>
    </row>
    <row r="94" spans="1:10" ht="18" customHeight="1" x14ac:dyDescent="0.4">
      <c r="A94" s="156"/>
      <c r="B94" s="45"/>
      <c r="C94" s="45"/>
      <c r="D94" s="45"/>
      <c r="E94" s="45"/>
      <c r="F94" s="45"/>
      <c r="G94" s="45"/>
      <c r="H94" s="46"/>
      <c r="I94" s="37">
        <f>IF(AND(B94&lt;&gt;"",C94&lt;&gt;"",D94&lt;&gt;"",E94&lt;&gt;"",F94&lt;&gt;"",G94&lt;&gt;"",H94&lt;&gt;""),VLOOKUP(G94,通所介護費!$A$34:$B$38,2,0),0)</f>
        <v>0</v>
      </c>
      <c r="J94" s="37">
        <f t="shared" ref="J94:J108" si="19">(I94*H94)*0.1*10</f>
        <v>0</v>
      </c>
    </row>
    <row r="95" spans="1:10" ht="18" customHeight="1" x14ac:dyDescent="0.4">
      <c r="A95" s="156"/>
      <c r="B95" s="45"/>
      <c r="C95" s="45"/>
      <c r="D95" s="45"/>
      <c r="E95" s="45"/>
      <c r="F95" s="45"/>
      <c r="G95" s="45"/>
      <c r="H95" s="46"/>
      <c r="I95" s="37">
        <f>IF(AND(B95&lt;&gt;"",C95&lt;&gt;"",D95&lt;&gt;"",E95&lt;&gt;"",F95&lt;&gt;"",G95&lt;&gt;"",H95&lt;&gt;""),VLOOKUP(G95,通所介護費!$A$34:$B$38,2,0),0)</f>
        <v>0</v>
      </c>
      <c r="J95" s="37">
        <f t="shared" si="19"/>
        <v>0</v>
      </c>
    </row>
    <row r="96" spans="1:10" ht="18" customHeight="1" x14ac:dyDescent="0.4">
      <c r="A96" s="156"/>
      <c r="B96" s="45"/>
      <c r="C96" s="45"/>
      <c r="D96" s="45"/>
      <c r="E96" s="45"/>
      <c r="F96" s="45"/>
      <c r="G96" s="45"/>
      <c r="H96" s="46"/>
      <c r="I96" s="37">
        <f>IF(AND(B96&lt;&gt;"",C96&lt;&gt;"",D96&lt;&gt;"",E96&lt;&gt;"",F96&lt;&gt;"",G96&lt;&gt;"",H96&lt;&gt;""),VLOOKUP(G96,通所介護費!$A$34:$B$38,2,0),0)</f>
        <v>0</v>
      </c>
      <c r="J96" s="37">
        <f t="shared" si="19"/>
        <v>0</v>
      </c>
    </row>
    <row r="97" spans="1:10" ht="18" customHeight="1" x14ac:dyDescent="0.4">
      <c r="A97" s="156"/>
      <c r="B97" s="45"/>
      <c r="C97" s="45"/>
      <c r="D97" s="45"/>
      <c r="E97" s="45"/>
      <c r="F97" s="45"/>
      <c r="G97" s="45"/>
      <c r="H97" s="46"/>
      <c r="I97" s="37">
        <f>IF(AND(B97&lt;&gt;"",C97&lt;&gt;"",D97&lt;&gt;"",E97&lt;&gt;"",F97&lt;&gt;"",G97&lt;&gt;"",H97&lt;&gt;""),VLOOKUP(G97,通所介護費!$A$34:$B$38,2,0),0)</f>
        <v>0</v>
      </c>
      <c r="J97" s="37">
        <f t="shared" si="19"/>
        <v>0</v>
      </c>
    </row>
    <row r="98" spans="1:10" ht="18" customHeight="1" x14ac:dyDescent="0.4">
      <c r="A98" s="156"/>
      <c r="B98" s="45"/>
      <c r="C98" s="45"/>
      <c r="D98" s="45"/>
      <c r="E98" s="45"/>
      <c r="F98" s="45"/>
      <c r="G98" s="45"/>
      <c r="H98" s="46"/>
      <c r="I98" s="37">
        <f>IF(AND(B98&lt;&gt;"",C98&lt;&gt;"",D98&lt;&gt;"",E98&lt;&gt;"",F98&lt;&gt;"",G98&lt;&gt;"",H98&lt;&gt;""),VLOOKUP(G98,通所介護費!$A$34:$B$38,2,0),0)</f>
        <v>0</v>
      </c>
      <c r="J98" s="37">
        <f t="shared" si="19"/>
        <v>0</v>
      </c>
    </row>
    <row r="99" spans="1:10" ht="18" customHeight="1" x14ac:dyDescent="0.4">
      <c r="A99" s="156"/>
      <c r="B99" s="45"/>
      <c r="C99" s="45"/>
      <c r="D99" s="45"/>
      <c r="E99" s="45"/>
      <c r="F99" s="45"/>
      <c r="G99" s="45"/>
      <c r="H99" s="46"/>
      <c r="I99" s="37">
        <f>IF(AND(B99&lt;&gt;"",C99&lt;&gt;"",D99&lt;&gt;"",E99&lt;&gt;"",F99&lt;&gt;"",G99&lt;&gt;"",H99&lt;&gt;""),VLOOKUP(G99,通所介護費!$A$34:$B$38,2,0),0)</f>
        <v>0</v>
      </c>
      <c r="J99" s="37">
        <f t="shared" si="19"/>
        <v>0</v>
      </c>
    </row>
    <row r="100" spans="1:10" ht="18" customHeight="1" x14ac:dyDescent="0.4">
      <c r="A100" s="156"/>
      <c r="B100" s="45"/>
      <c r="C100" s="45"/>
      <c r="D100" s="45"/>
      <c r="E100" s="45"/>
      <c r="F100" s="45"/>
      <c r="G100" s="45"/>
      <c r="H100" s="46"/>
      <c r="I100" s="37">
        <f>IF(AND(B100&lt;&gt;"",C100&lt;&gt;"",D100&lt;&gt;"",E100&lt;&gt;"",F100&lt;&gt;"",G100&lt;&gt;"",H100&lt;&gt;""),VLOOKUP(G100,通所介護費!$A$34:$B$38,2,0),0)</f>
        <v>0</v>
      </c>
      <c r="J100" s="37">
        <f t="shared" si="19"/>
        <v>0</v>
      </c>
    </row>
    <row r="101" spans="1:10" ht="18" customHeight="1" x14ac:dyDescent="0.4">
      <c r="A101" s="156"/>
      <c r="B101" s="45"/>
      <c r="C101" s="45"/>
      <c r="D101" s="45"/>
      <c r="E101" s="45"/>
      <c r="F101" s="45"/>
      <c r="G101" s="45"/>
      <c r="H101" s="46"/>
      <c r="I101" s="37">
        <f>IF(AND(B101&lt;&gt;"",C101&lt;&gt;"",D101&lt;&gt;"",E101&lt;&gt;"",F101&lt;&gt;"",G101&lt;&gt;"",H101&lt;&gt;""),VLOOKUP(G101,通所介護費!$A$34:$B$38,2,0),0)</f>
        <v>0</v>
      </c>
      <c r="J101" s="37">
        <f t="shared" si="19"/>
        <v>0</v>
      </c>
    </row>
    <row r="102" spans="1:10" ht="18" customHeight="1" x14ac:dyDescent="0.4">
      <c r="A102" s="156"/>
      <c r="B102" s="45"/>
      <c r="C102" s="45"/>
      <c r="D102" s="45"/>
      <c r="E102" s="45"/>
      <c r="F102" s="45"/>
      <c r="G102" s="45"/>
      <c r="H102" s="46"/>
      <c r="I102" s="37">
        <f>IF(AND(B102&lt;&gt;"",C102&lt;&gt;"",D102&lt;&gt;"",E102&lt;&gt;"",F102&lt;&gt;"",G102&lt;&gt;"",H102&lt;&gt;""),VLOOKUP(G102,通所介護費!$A$34:$B$38,2,0),0)</f>
        <v>0</v>
      </c>
      <c r="J102" s="37">
        <f t="shared" si="19"/>
        <v>0</v>
      </c>
    </row>
    <row r="103" spans="1:10" ht="18" customHeight="1" x14ac:dyDescent="0.4">
      <c r="A103" s="156"/>
      <c r="B103" s="45"/>
      <c r="C103" s="45"/>
      <c r="D103" s="45"/>
      <c r="E103" s="45"/>
      <c r="F103" s="45"/>
      <c r="G103" s="45"/>
      <c r="H103" s="46"/>
      <c r="I103" s="37">
        <f>IF(AND(B103&lt;&gt;"",C103&lt;&gt;"",D103&lt;&gt;"",E103&lt;&gt;"",F103&lt;&gt;"",G103&lt;&gt;"",H103&lt;&gt;""),VLOOKUP(G103,通所介護費!$A$34:$B$38,2,0),0)</f>
        <v>0</v>
      </c>
      <c r="J103" s="37">
        <f t="shared" si="19"/>
        <v>0</v>
      </c>
    </row>
    <row r="104" spans="1:10" ht="18" customHeight="1" x14ac:dyDescent="0.4">
      <c r="A104" s="156"/>
      <c r="B104" s="45"/>
      <c r="C104" s="45"/>
      <c r="D104" s="45"/>
      <c r="E104" s="45"/>
      <c r="F104" s="45"/>
      <c r="G104" s="45"/>
      <c r="H104" s="46"/>
      <c r="I104" s="37">
        <f>IF(AND(B104&lt;&gt;"",C104&lt;&gt;"",D104&lt;&gt;"",E104&lt;&gt;"",F104&lt;&gt;"",G104&lt;&gt;"",H104&lt;&gt;""),VLOOKUP(G104,通所介護費!$A$34:$B$38,2,0),0)</f>
        <v>0</v>
      </c>
      <c r="J104" s="37">
        <f t="shared" si="19"/>
        <v>0</v>
      </c>
    </row>
    <row r="105" spans="1:10" ht="18" customHeight="1" x14ac:dyDescent="0.4">
      <c r="A105" s="156"/>
      <c r="B105" s="45"/>
      <c r="C105" s="45"/>
      <c r="D105" s="45"/>
      <c r="E105" s="45"/>
      <c r="F105" s="45"/>
      <c r="G105" s="45"/>
      <c r="H105" s="46"/>
      <c r="I105" s="37">
        <f>IF(AND(B105&lt;&gt;"",C105&lt;&gt;"",D105&lt;&gt;"",E105&lt;&gt;"",F105&lt;&gt;"",G105&lt;&gt;"",H105&lt;&gt;""),VLOOKUP(G105,通所介護費!$A$34:$B$38,2,0),0)</f>
        <v>0</v>
      </c>
      <c r="J105" s="37">
        <f t="shared" si="19"/>
        <v>0</v>
      </c>
    </row>
    <row r="106" spans="1:10" ht="18" customHeight="1" x14ac:dyDescent="0.4">
      <c r="A106" s="156"/>
      <c r="B106" s="45"/>
      <c r="C106" s="45"/>
      <c r="D106" s="45"/>
      <c r="E106" s="45"/>
      <c r="F106" s="45"/>
      <c r="G106" s="45"/>
      <c r="H106" s="46"/>
      <c r="I106" s="37">
        <f>IF(AND(B106&lt;&gt;"",C106&lt;&gt;"",D106&lt;&gt;"",E106&lt;&gt;"",F106&lt;&gt;"",G106&lt;&gt;"",H106&lt;&gt;""),VLOOKUP(G106,通所介護費!$A$34:$B$38,2,0),0)</f>
        <v>0</v>
      </c>
      <c r="J106" s="37">
        <f t="shared" si="19"/>
        <v>0</v>
      </c>
    </row>
    <row r="107" spans="1:10" ht="18" customHeight="1" x14ac:dyDescent="0.4">
      <c r="A107" s="156"/>
      <c r="B107" s="45"/>
      <c r="C107" s="45"/>
      <c r="D107" s="45"/>
      <c r="E107" s="45"/>
      <c r="F107" s="45"/>
      <c r="G107" s="45"/>
      <c r="H107" s="46"/>
      <c r="I107" s="37">
        <f>IF(AND(B107&lt;&gt;"",C107&lt;&gt;"",D107&lt;&gt;"",E107&lt;&gt;"",F107&lt;&gt;"",G107&lt;&gt;"",H107&lt;&gt;""),VLOOKUP(G107,通所介護費!$A$34:$B$38,2,0),0)</f>
        <v>0</v>
      </c>
      <c r="J107" s="37">
        <f t="shared" si="19"/>
        <v>0</v>
      </c>
    </row>
    <row r="108" spans="1:10" ht="18" customHeight="1" x14ac:dyDescent="0.4">
      <c r="A108" s="157"/>
      <c r="B108" s="45"/>
      <c r="C108" s="45"/>
      <c r="D108" s="45"/>
      <c r="E108" s="45"/>
      <c r="F108" s="45"/>
      <c r="G108" s="45"/>
      <c r="H108" s="46"/>
      <c r="I108" s="37">
        <f>IF(AND(B108&lt;&gt;"",C108&lt;&gt;"",D108&lt;&gt;"",E108&lt;&gt;"",F108&lt;&gt;"",G108&lt;&gt;"",H108&lt;&gt;""),VLOOKUP(G108,通所介護費!$A$34:$B$38,2,0),0)</f>
        <v>0</v>
      </c>
      <c r="J108" s="37">
        <f t="shared" si="19"/>
        <v>0</v>
      </c>
    </row>
    <row r="109" spans="1:10" ht="22.15" customHeight="1" x14ac:dyDescent="0.4">
      <c r="A109" s="101" t="s">
        <v>40</v>
      </c>
      <c r="B109" s="102"/>
      <c r="C109" s="102"/>
      <c r="D109" s="102"/>
      <c r="E109" s="102"/>
      <c r="F109" s="102"/>
      <c r="G109" s="103"/>
      <c r="H109" s="39">
        <f>SUMIF(H89:H108,"&lt;&gt;#N/A")</f>
        <v>0</v>
      </c>
      <c r="I109" s="39">
        <f>SUMIF(I89:I108,"&lt;&gt;#N/A")</f>
        <v>0</v>
      </c>
      <c r="J109" s="39">
        <f>SUMIF(J89:J108,"&lt;&gt;#N/A")</f>
        <v>0</v>
      </c>
    </row>
    <row r="110" spans="1:10" ht="15" customHeight="1" x14ac:dyDescent="0.4">
      <c r="A110" s="24"/>
      <c r="B110" s="24"/>
      <c r="C110" s="24"/>
      <c r="D110" s="24"/>
      <c r="E110" s="24"/>
      <c r="F110" s="24"/>
      <c r="G110" s="44"/>
      <c r="H110" s="44"/>
      <c r="I110" s="44"/>
    </row>
    <row r="111" spans="1:10" ht="22.15" customHeight="1" x14ac:dyDescent="0.4">
      <c r="A111" s="51" t="s">
        <v>89</v>
      </c>
      <c r="B111" s="24"/>
      <c r="C111" s="24"/>
      <c r="D111" s="24"/>
      <c r="E111" s="24"/>
      <c r="F111" s="24"/>
      <c r="G111" s="44"/>
      <c r="H111" s="44"/>
      <c r="I111" s="44"/>
    </row>
    <row r="112" spans="1:10" ht="42.95" customHeight="1" x14ac:dyDescent="0.4">
      <c r="A112" s="158" t="s">
        <v>140</v>
      </c>
      <c r="B112" s="35" t="s">
        <v>49</v>
      </c>
      <c r="C112" s="35" t="s">
        <v>119</v>
      </c>
      <c r="D112" s="35" t="s">
        <v>34</v>
      </c>
      <c r="E112" s="36" t="s">
        <v>173</v>
      </c>
      <c r="F112" s="36" t="s">
        <v>174</v>
      </c>
      <c r="G112" s="35" t="s">
        <v>35</v>
      </c>
      <c r="H112" s="36" t="s">
        <v>134</v>
      </c>
      <c r="I112" s="36" t="s">
        <v>37</v>
      </c>
      <c r="J112" s="36" t="s">
        <v>120</v>
      </c>
    </row>
    <row r="113" spans="1:10" ht="18" customHeight="1" x14ac:dyDescent="0.4">
      <c r="A113" s="159"/>
      <c r="B113" s="45"/>
      <c r="C113" s="45"/>
      <c r="D113" s="45"/>
      <c r="E113" s="45"/>
      <c r="F113" s="45"/>
      <c r="G113" s="45"/>
      <c r="H113" s="46"/>
      <c r="I113" s="37">
        <f>IF(AND(B113&lt;&gt;"",C113&lt;&gt;"",D113&lt;&gt;"",E113&lt;&gt;22,F113&lt;&gt;"",G113&lt;&gt;"",H113&lt;&gt;""),VLOOKUP(G113,通所介護費!$A$34:$B$38,2,0),0)</f>
        <v>0</v>
      </c>
      <c r="J113" s="37">
        <f>((I113*H113)*0.1*10)/2</f>
        <v>0</v>
      </c>
    </row>
    <row r="114" spans="1:10" ht="18" customHeight="1" x14ac:dyDescent="0.4">
      <c r="A114" s="159"/>
      <c r="B114" s="45"/>
      <c r="C114" s="45"/>
      <c r="D114" s="45"/>
      <c r="E114" s="45"/>
      <c r="F114" s="45"/>
      <c r="G114" s="45"/>
      <c r="H114" s="46"/>
      <c r="I114" s="37">
        <f>IF(AND(B114&lt;&gt;"",C114&lt;&gt;"",D114&lt;&gt;"",E114&lt;&gt;22,F114&lt;&gt;"",G114&lt;&gt;"",H114&lt;&gt;""),VLOOKUP(G114,通所介護費!$A$34:$B$38,2,0),0)</f>
        <v>0</v>
      </c>
      <c r="J114" s="37">
        <f>((I114*H114)*0.1*10)/2</f>
        <v>0</v>
      </c>
    </row>
    <row r="115" spans="1:10" ht="18" customHeight="1" x14ac:dyDescent="0.4">
      <c r="A115" s="159"/>
      <c r="B115" s="45"/>
      <c r="C115" s="45"/>
      <c r="D115" s="45"/>
      <c r="E115" s="45"/>
      <c r="F115" s="45"/>
      <c r="G115" s="45"/>
      <c r="H115" s="46"/>
      <c r="I115" s="37">
        <f>IF(AND(B115&lt;&gt;"",C115&lt;&gt;"",D115&lt;&gt;"",E115&lt;&gt;22,F115&lt;&gt;"",G115&lt;&gt;"",H115&lt;&gt;""),VLOOKUP(G115,通所介護費!$A$34:$B$38,2,0),0)</f>
        <v>0</v>
      </c>
      <c r="J115" s="37">
        <f>((I115*H115)*0.1*10)/2</f>
        <v>0</v>
      </c>
    </row>
    <row r="116" spans="1:10" ht="18" customHeight="1" x14ac:dyDescent="0.4">
      <c r="A116" s="159"/>
      <c r="B116" s="45"/>
      <c r="C116" s="45"/>
      <c r="D116" s="45"/>
      <c r="E116" s="45"/>
      <c r="F116" s="45"/>
      <c r="G116" s="45"/>
      <c r="H116" s="46"/>
      <c r="I116" s="37">
        <f>IF(AND(B116&lt;&gt;"",C116&lt;&gt;"",D116&lt;&gt;"",E116&lt;&gt;22,F116&lt;&gt;"",G116&lt;&gt;"",H116&lt;&gt;""),VLOOKUP(G116,通所介護費!$A$34:$B$38,2,0),0)</f>
        <v>0</v>
      </c>
      <c r="J116" s="37">
        <f>((I116*H116)*0.1*10)/2</f>
        <v>0</v>
      </c>
    </row>
    <row r="117" spans="1:10" ht="18" customHeight="1" x14ac:dyDescent="0.4">
      <c r="A117" s="160"/>
      <c r="B117" s="45"/>
      <c r="C117" s="45"/>
      <c r="D117" s="45"/>
      <c r="E117" s="45"/>
      <c r="F117" s="45"/>
      <c r="G117" s="45"/>
      <c r="H117" s="46"/>
      <c r="I117" s="37">
        <f>IF(AND(B117&lt;&gt;"",C117&lt;&gt;"",D117&lt;&gt;"",E117&lt;&gt;22,F117&lt;&gt;"",G117&lt;&gt;"",H117&lt;&gt;""),VLOOKUP(G117,通所介護費!$A$34:$B$38,2,0),0)</f>
        <v>0</v>
      </c>
      <c r="J117" s="37">
        <f>((I117*H117)*0.1*10)/2</f>
        <v>0</v>
      </c>
    </row>
    <row r="118" spans="1:10" ht="22.15" customHeight="1" x14ac:dyDescent="0.4">
      <c r="A118" s="101" t="s">
        <v>40</v>
      </c>
      <c r="B118" s="102"/>
      <c r="C118" s="102"/>
      <c r="D118" s="102"/>
      <c r="E118" s="102"/>
      <c r="F118" s="102"/>
      <c r="G118" s="103"/>
      <c r="H118" s="39">
        <f>SUMIF(H113:H117,"&lt;&gt;#N/A")</f>
        <v>0</v>
      </c>
      <c r="I118" s="39">
        <f>SUMIF(I113:I117,"&lt;&gt;#N/A")</f>
        <v>0</v>
      </c>
      <c r="J118" s="39">
        <f>SUMIF(J113:J117,"&lt;&gt;#N/A")</f>
        <v>0</v>
      </c>
    </row>
    <row r="119" spans="1:10" ht="22.15" customHeight="1" x14ac:dyDescent="0.4"/>
    <row r="120" spans="1:10" ht="22.15" customHeight="1" x14ac:dyDescent="0.4">
      <c r="A120" s="34" t="s">
        <v>141</v>
      </c>
    </row>
    <row r="121" spans="1:10" ht="22.15" customHeight="1" x14ac:dyDescent="0.4">
      <c r="A121" s="50" t="s">
        <v>90</v>
      </c>
    </row>
    <row r="122" spans="1:10" ht="42.95" customHeight="1" x14ac:dyDescent="0.4">
      <c r="A122" s="155" t="s">
        <v>142</v>
      </c>
      <c r="B122" s="35" t="s">
        <v>49</v>
      </c>
      <c r="C122" s="35" t="s">
        <v>119</v>
      </c>
      <c r="D122" s="35" t="s">
        <v>34</v>
      </c>
      <c r="E122" s="36" t="s">
        <v>173</v>
      </c>
      <c r="F122" s="36" t="s">
        <v>174</v>
      </c>
      <c r="G122" s="35" t="s">
        <v>35</v>
      </c>
      <c r="H122" s="36" t="s">
        <v>51</v>
      </c>
      <c r="I122" s="36" t="s">
        <v>37</v>
      </c>
      <c r="J122" s="36" t="s">
        <v>120</v>
      </c>
    </row>
    <row r="123" spans="1:10" ht="18" customHeight="1" x14ac:dyDescent="0.4">
      <c r="A123" s="156"/>
      <c r="B123" s="45"/>
      <c r="C123" s="45"/>
      <c r="D123" s="45"/>
      <c r="E123" s="45"/>
      <c r="F123" s="45"/>
      <c r="G123" s="45"/>
      <c r="H123" s="46"/>
      <c r="I123" s="37">
        <f>IF(AND(B123&lt;&gt;"",C123&lt;&gt;"",D123&lt;&gt;"",E123&lt;&gt;"",F123&lt;&gt;"",G123&lt;&gt;"",H123&lt;&gt;""),VLOOKUP(G123,通所介護費!$A$41:$B$45,2,0),0)</f>
        <v>0</v>
      </c>
      <c r="J123" s="37">
        <f t="shared" ref="J123:J127" si="20">(I123*H123)*0.1*10</f>
        <v>0</v>
      </c>
    </row>
    <row r="124" spans="1:10" ht="18" customHeight="1" x14ac:dyDescent="0.4">
      <c r="A124" s="156"/>
      <c r="B124" s="45"/>
      <c r="C124" s="45"/>
      <c r="D124" s="45"/>
      <c r="E124" s="45"/>
      <c r="F124" s="45"/>
      <c r="G124" s="45"/>
      <c r="H124" s="46"/>
      <c r="I124" s="37">
        <f>IF(AND(B124&lt;&gt;"",C124&lt;&gt;"",D124&lt;&gt;"",E124&lt;&gt;"",F124&lt;&gt;"",G124&lt;&gt;"",H124&lt;&gt;""),VLOOKUP(G124,通所介護費!$A$41:$B$45,2,0),0)</f>
        <v>0</v>
      </c>
      <c r="J124" s="37">
        <f t="shared" si="20"/>
        <v>0</v>
      </c>
    </row>
    <row r="125" spans="1:10" ht="18" customHeight="1" x14ac:dyDescent="0.4">
      <c r="A125" s="156"/>
      <c r="B125" s="45"/>
      <c r="C125" s="45"/>
      <c r="D125" s="45"/>
      <c r="E125" s="45"/>
      <c r="F125" s="45"/>
      <c r="G125" s="45"/>
      <c r="H125" s="46"/>
      <c r="I125" s="37">
        <f>IF(AND(B125&lt;&gt;"",C125&lt;&gt;"",D125&lt;&gt;"",E125&lt;&gt;"",F125&lt;&gt;"",G125&lt;&gt;"",H125&lt;&gt;""),VLOOKUP(G125,通所介護費!$A$41:$B$45,2,0),0)</f>
        <v>0</v>
      </c>
      <c r="J125" s="37">
        <f t="shared" si="20"/>
        <v>0</v>
      </c>
    </row>
    <row r="126" spans="1:10" ht="18" customHeight="1" x14ac:dyDescent="0.4">
      <c r="A126" s="156"/>
      <c r="B126" s="45"/>
      <c r="C126" s="45"/>
      <c r="D126" s="45"/>
      <c r="E126" s="45"/>
      <c r="F126" s="45"/>
      <c r="G126" s="45"/>
      <c r="H126" s="46"/>
      <c r="I126" s="37">
        <f>IF(AND(B126&lt;&gt;"",C126&lt;&gt;"",D126&lt;&gt;"",E126&lt;&gt;"",F126&lt;&gt;"",G126&lt;&gt;"",H126&lt;&gt;""),VLOOKUP(G126,通所介護費!$A$41:$B$45,2,0),0)</f>
        <v>0</v>
      </c>
      <c r="J126" s="37">
        <f t="shared" si="20"/>
        <v>0</v>
      </c>
    </row>
    <row r="127" spans="1:10" ht="18" customHeight="1" x14ac:dyDescent="0.4">
      <c r="A127" s="156"/>
      <c r="B127" s="45"/>
      <c r="C127" s="45"/>
      <c r="D127" s="45"/>
      <c r="E127" s="45"/>
      <c r="F127" s="45"/>
      <c r="G127" s="45"/>
      <c r="H127" s="46"/>
      <c r="I127" s="37">
        <f>IF(AND(B127&lt;&gt;"",C127&lt;&gt;"",D127&lt;&gt;"",E127&lt;&gt;"",F127&lt;&gt;"",G127&lt;&gt;"",H127&lt;&gt;""),VLOOKUP(G127,通所介護費!$A$41:$B$45,2,0),0)</f>
        <v>0</v>
      </c>
      <c r="J127" s="37">
        <f t="shared" si="20"/>
        <v>0</v>
      </c>
    </row>
    <row r="128" spans="1:10" ht="18" customHeight="1" x14ac:dyDescent="0.4">
      <c r="A128" s="156"/>
      <c r="B128" s="45"/>
      <c r="C128" s="45"/>
      <c r="D128" s="45"/>
      <c r="E128" s="45"/>
      <c r="F128" s="45"/>
      <c r="G128" s="45"/>
      <c r="H128" s="46"/>
      <c r="I128" s="37">
        <f>IF(AND(B128&lt;&gt;"",C128&lt;&gt;"",D128&lt;&gt;"",E128&lt;&gt;"",F128&lt;&gt;"",G128&lt;&gt;"",H128&lt;&gt;""),VLOOKUP(G128,通所介護費!$A$41:$B$45,2,0),0)</f>
        <v>0</v>
      </c>
      <c r="J128" s="37">
        <f t="shared" ref="J128:J142" si="21">(I128*H128)*0.1*10</f>
        <v>0</v>
      </c>
    </row>
    <row r="129" spans="1:10" ht="18" customHeight="1" x14ac:dyDescent="0.4">
      <c r="A129" s="156"/>
      <c r="B129" s="45"/>
      <c r="C129" s="45"/>
      <c r="D129" s="45"/>
      <c r="E129" s="45"/>
      <c r="F129" s="45"/>
      <c r="G129" s="45"/>
      <c r="H129" s="46"/>
      <c r="I129" s="37">
        <f>IF(AND(B129&lt;&gt;"",C129&lt;&gt;"",D129&lt;&gt;"",E129&lt;&gt;"",F129&lt;&gt;"",G129&lt;&gt;"",H129&lt;&gt;""),VLOOKUP(G129,通所介護費!$A$41:$B$45,2,0),0)</f>
        <v>0</v>
      </c>
      <c r="J129" s="37">
        <f t="shared" si="21"/>
        <v>0</v>
      </c>
    </row>
    <row r="130" spans="1:10" ht="18" customHeight="1" x14ac:dyDescent="0.4">
      <c r="A130" s="156"/>
      <c r="B130" s="45"/>
      <c r="C130" s="45"/>
      <c r="D130" s="45"/>
      <c r="E130" s="45"/>
      <c r="F130" s="45"/>
      <c r="G130" s="45"/>
      <c r="H130" s="46"/>
      <c r="I130" s="37">
        <f>IF(AND(B130&lt;&gt;"",C130&lt;&gt;"",D130&lt;&gt;"",E130&lt;&gt;"",F130&lt;&gt;"",G130&lt;&gt;"",H130&lt;&gt;""),VLOOKUP(G130,通所介護費!$A$41:$B$45,2,0),0)</f>
        <v>0</v>
      </c>
      <c r="J130" s="37">
        <f t="shared" si="21"/>
        <v>0</v>
      </c>
    </row>
    <row r="131" spans="1:10" ht="18" customHeight="1" x14ac:dyDescent="0.4">
      <c r="A131" s="156"/>
      <c r="B131" s="45"/>
      <c r="C131" s="45"/>
      <c r="D131" s="45"/>
      <c r="E131" s="45"/>
      <c r="F131" s="45"/>
      <c r="G131" s="45"/>
      <c r="H131" s="46"/>
      <c r="I131" s="37">
        <f>IF(AND(B131&lt;&gt;"",C131&lt;&gt;"",D131&lt;&gt;"",E131&lt;&gt;"",F131&lt;&gt;"",G131&lt;&gt;"",H131&lt;&gt;""),VLOOKUP(G131,通所介護費!$A$41:$B$45,2,0),0)</f>
        <v>0</v>
      </c>
      <c r="J131" s="37">
        <f t="shared" si="21"/>
        <v>0</v>
      </c>
    </row>
    <row r="132" spans="1:10" ht="18" customHeight="1" x14ac:dyDescent="0.4">
      <c r="A132" s="156"/>
      <c r="B132" s="45"/>
      <c r="C132" s="45"/>
      <c r="D132" s="45"/>
      <c r="E132" s="45"/>
      <c r="F132" s="45"/>
      <c r="G132" s="45"/>
      <c r="H132" s="46"/>
      <c r="I132" s="37">
        <f>IF(AND(B132&lt;&gt;"",C132&lt;&gt;"",D132&lt;&gt;"",E132&lt;&gt;"",F132&lt;&gt;"",G132&lt;&gt;"",H132&lt;&gt;""),VLOOKUP(G132,通所介護費!$A$41:$B$45,2,0),0)</f>
        <v>0</v>
      </c>
      <c r="J132" s="37">
        <f t="shared" si="21"/>
        <v>0</v>
      </c>
    </row>
    <row r="133" spans="1:10" ht="18" customHeight="1" x14ac:dyDescent="0.4">
      <c r="A133" s="156"/>
      <c r="B133" s="45"/>
      <c r="C133" s="45"/>
      <c r="D133" s="45"/>
      <c r="E133" s="45"/>
      <c r="F133" s="45"/>
      <c r="G133" s="45"/>
      <c r="H133" s="46"/>
      <c r="I133" s="37">
        <f>IF(AND(B133&lt;&gt;"",C133&lt;&gt;"",D133&lt;&gt;"",E133&lt;&gt;"",F133&lt;&gt;"",G133&lt;&gt;"",H133&lt;&gt;""),VLOOKUP(G133,通所介護費!$A$41:$B$45,2,0),0)</f>
        <v>0</v>
      </c>
      <c r="J133" s="37">
        <f t="shared" si="21"/>
        <v>0</v>
      </c>
    </row>
    <row r="134" spans="1:10" ht="18" customHeight="1" x14ac:dyDescent="0.4">
      <c r="A134" s="156"/>
      <c r="B134" s="45"/>
      <c r="C134" s="45"/>
      <c r="D134" s="45"/>
      <c r="E134" s="45"/>
      <c r="F134" s="45"/>
      <c r="G134" s="45"/>
      <c r="H134" s="46"/>
      <c r="I134" s="37">
        <f>IF(AND(B134&lt;&gt;"",C134&lt;&gt;"",D134&lt;&gt;"",E134&lt;&gt;"",F134&lt;&gt;"",G134&lt;&gt;"",H134&lt;&gt;""),VLOOKUP(G134,通所介護費!$A$41:$B$45,2,0),0)</f>
        <v>0</v>
      </c>
      <c r="J134" s="37">
        <f t="shared" si="21"/>
        <v>0</v>
      </c>
    </row>
    <row r="135" spans="1:10" ht="18" customHeight="1" x14ac:dyDescent="0.4">
      <c r="A135" s="156"/>
      <c r="B135" s="45"/>
      <c r="C135" s="45"/>
      <c r="D135" s="45"/>
      <c r="E135" s="45"/>
      <c r="F135" s="45"/>
      <c r="G135" s="45"/>
      <c r="H135" s="46"/>
      <c r="I135" s="37">
        <f>IF(AND(B135&lt;&gt;"",C135&lt;&gt;"",D135&lt;&gt;"",E135&lt;&gt;"",F135&lt;&gt;"",G135&lt;&gt;"",H135&lt;&gt;""),VLOOKUP(G135,通所介護費!$A$41:$B$45,2,0),0)</f>
        <v>0</v>
      </c>
      <c r="J135" s="37">
        <f t="shared" si="21"/>
        <v>0</v>
      </c>
    </row>
    <row r="136" spans="1:10" ht="18" customHeight="1" x14ac:dyDescent="0.4">
      <c r="A136" s="156"/>
      <c r="B136" s="45"/>
      <c r="C136" s="45"/>
      <c r="D136" s="45"/>
      <c r="E136" s="45"/>
      <c r="F136" s="45"/>
      <c r="G136" s="45"/>
      <c r="H136" s="46"/>
      <c r="I136" s="37">
        <f>IF(AND(B136&lt;&gt;"",C136&lt;&gt;"",D136&lt;&gt;"",E136&lt;&gt;"",F136&lt;&gt;"",G136&lt;&gt;"",H136&lt;&gt;""),VLOOKUP(G136,通所介護費!$A$41:$B$45,2,0),0)</f>
        <v>0</v>
      </c>
      <c r="J136" s="37">
        <f t="shared" si="21"/>
        <v>0</v>
      </c>
    </row>
    <row r="137" spans="1:10" ht="18" customHeight="1" x14ac:dyDescent="0.4">
      <c r="A137" s="156"/>
      <c r="B137" s="45"/>
      <c r="C137" s="45"/>
      <c r="D137" s="45"/>
      <c r="E137" s="45"/>
      <c r="F137" s="45"/>
      <c r="G137" s="45"/>
      <c r="H137" s="46"/>
      <c r="I137" s="37">
        <f>IF(AND(B137&lt;&gt;"",C137&lt;&gt;"",D137&lt;&gt;"",E137&lt;&gt;"",F137&lt;&gt;"",G137&lt;&gt;"",H137&lt;&gt;""),VLOOKUP(G137,通所介護費!$A$41:$B$45,2,0),0)</f>
        <v>0</v>
      </c>
      <c r="J137" s="37">
        <f t="shared" si="21"/>
        <v>0</v>
      </c>
    </row>
    <row r="138" spans="1:10" ht="18" customHeight="1" x14ac:dyDescent="0.4">
      <c r="A138" s="156"/>
      <c r="B138" s="45"/>
      <c r="C138" s="45"/>
      <c r="D138" s="45"/>
      <c r="E138" s="45"/>
      <c r="F138" s="45"/>
      <c r="G138" s="45"/>
      <c r="H138" s="46"/>
      <c r="I138" s="37">
        <f>IF(AND(B138&lt;&gt;"",C138&lt;&gt;"",D138&lt;&gt;"",E138&lt;&gt;"",F138&lt;&gt;"",G138&lt;&gt;"",H138&lt;&gt;""),VLOOKUP(G138,通所介護費!$A$41:$B$45,2,0),0)</f>
        <v>0</v>
      </c>
      <c r="J138" s="37">
        <f t="shared" si="21"/>
        <v>0</v>
      </c>
    </row>
    <row r="139" spans="1:10" ht="18" customHeight="1" x14ac:dyDescent="0.4">
      <c r="A139" s="156"/>
      <c r="B139" s="45"/>
      <c r="C139" s="45"/>
      <c r="D139" s="45"/>
      <c r="E139" s="45"/>
      <c r="F139" s="45"/>
      <c r="G139" s="45"/>
      <c r="H139" s="46"/>
      <c r="I139" s="37">
        <f>IF(AND(B139&lt;&gt;"",C139&lt;&gt;"",D139&lt;&gt;"",E139&lt;&gt;"",F139&lt;&gt;"",G139&lt;&gt;"",H139&lt;&gt;""),VLOOKUP(G139,通所介護費!$A$41:$B$45,2,0),0)</f>
        <v>0</v>
      </c>
      <c r="J139" s="37">
        <f t="shared" si="21"/>
        <v>0</v>
      </c>
    </row>
    <row r="140" spans="1:10" ht="18" customHeight="1" x14ac:dyDescent="0.4">
      <c r="A140" s="156"/>
      <c r="B140" s="45"/>
      <c r="C140" s="45"/>
      <c r="D140" s="45"/>
      <c r="E140" s="45"/>
      <c r="F140" s="45"/>
      <c r="G140" s="45"/>
      <c r="H140" s="46"/>
      <c r="I140" s="37">
        <f>IF(AND(B140&lt;&gt;"",C140&lt;&gt;"",D140&lt;&gt;"",E140&lt;&gt;"",F140&lt;&gt;"",G140&lt;&gt;"",H140&lt;&gt;""),VLOOKUP(G140,通所介護費!$A$41:$B$45,2,0),0)</f>
        <v>0</v>
      </c>
      <c r="J140" s="37">
        <f t="shared" si="21"/>
        <v>0</v>
      </c>
    </row>
    <row r="141" spans="1:10" ht="18" customHeight="1" x14ac:dyDescent="0.4">
      <c r="A141" s="156"/>
      <c r="B141" s="45"/>
      <c r="C141" s="45"/>
      <c r="D141" s="45"/>
      <c r="E141" s="45"/>
      <c r="F141" s="45"/>
      <c r="G141" s="45"/>
      <c r="H141" s="46"/>
      <c r="I141" s="37">
        <f>IF(AND(B141&lt;&gt;"",C141&lt;&gt;"",D141&lt;&gt;"",E141&lt;&gt;"",F141&lt;&gt;"",G141&lt;&gt;"",H141&lt;&gt;""),VLOOKUP(G141,通所介護費!$A$41:$B$45,2,0),0)</f>
        <v>0</v>
      </c>
      <c r="J141" s="37">
        <f t="shared" si="21"/>
        <v>0</v>
      </c>
    </row>
    <row r="142" spans="1:10" ht="18" customHeight="1" x14ac:dyDescent="0.4">
      <c r="A142" s="157"/>
      <c r="B142" s="45"/>
      <c r="C142" s="45"/>
      <c r="D142" s="45"/>
      <c r="E142" s="45"/>
      <c r="F142" s="45"/>
      <c r="G142" s="45"/>
      <c r="H142" s="46"/>
      <c r="I142" s="37">
        <f>IF(AND(B142&lt;&gt;"",C142&lt;&gt;"",D142&lt;&gt;"",E142&lt;&gt;"",F142&lt;&gt;"",G142&lt;&gt;"",H142&lt;&gt;""),VLOOKUP(G142,通所介護費!$A$41:$B$45,2,0),0)</f>
        <v>0</v>
      </c>
      <c r="J142" s="37">
        <f t="shared" si="21"/>
        <v>0</v>
      </c>
    </row>
    <row r="143" spans="1:10" ht="22.15" customHeight="1" x14ac:dyDescent="0.4">
      <c r="A143" s="101" t="s">
        <v>40</v>
      </c>
      <c r="B143" s="102"/>
      <c r="C143" s="102"/>
      <c r="D143" s="102"/>
      <c r="E143" s="102"/>
      <c r="F143" s="102"/>
      <c r="G143" s="103"/>
      <c r="H143" s="39">
        <f>SUMIF(H123:H142,"&lt;&gt;#N/A")</f>
        <v>0</v>
      </c>
      <c r="I143" s="39">
        <f>SUMIF(I123:I142,"&lt;&gt;#N/A")</f>
        <v>0</v>
      </c>
      <c r="J143" s="39">
        <f>SUMIF(J123:J142,"&lt;&gt;#N/A")</f>
        <v>0</v>
      </c>
    </row>
    <row r="144" spans="1:10" ht="15" customHeight="1" x14ac:dyDescent="0.4">
      <c r="A144" s="24"/>
      <c r="B144" s="24"/>
      <c r="C144" s="24"/>
      <c r="D144" s="24"/>
      <c r="E144" s="24"/>
      <c r="F144" s="24"/>
      <c r="G144" s="44"/>
      <c r="H144" s="44"/>
      <c r="I144" s="44"/>
    </row>
    <row r="145" spans="1:10" ht="22.15" customHeight="1" x14ac:dyDescent="0.4">
      <c r="A145" s="51" t="s">
        <v>89</v>
      </c>
      <c r="B145" s="24"/>
      <c r="C145" s="24"/>
      <c r="D145" s="24"/>
      <c r="E145" s="24"/>
      <c r="F145" s="24"/>
      <c r="G145" s="44"/>
      <c r="H145" s="44"/>
      <c r="I145" s="44"/>
    </row>
    <row r="146" spans="1:10" ht="42.95" customHeight="1" x14ac:dyDescent="0.4">
      <c r="A146" s="158" t="s">
        <v>142</v>
      </c>
      <c r="B146" s="35" t="s">
        <v>49</v>
      </c>
      <c r="C146" s="35" t="s">
        <v>119</v>
      </c>
      <c r="D146" s="35" t="s">
        <v>34</v>
      </c>
      <c r="E146" s="36" t="s">
        <v>173</v>
      </c>
      <c r="F146" s="36" t="s">
        <v>174</v>
      </c>
      <c r="G146" s="35" t="s">
        <v>35</v>
      </c>
      <c r="H146" s="36" t="s">
        <v>134</v>
      </c>
      <c r="I146" s="36" t="s">
        <v>37</v>
      </c>
      <c r="J146" s="36" t="s">
        <v>120</v>
      </c>
    </row>
    <row r="147" spans="1:10" ht="18" customHeight="1" x14ac:dyDescent="0.4">
      <c r="A147" s="159"/>
      <c r="B147" s="45"/>
      <c r="C147" s="45"/>
      <c r="D147" s="45"/>
      <c r="E147" s="45"/>
      <c r="F147" s="45"/>
      <c r="G147" s="45"/>
      <c r="H147" s="46"/>
      <c r="I147" s="37">
        <f>IF(AND(B147&lt;&gt;"",C147&lt;&gt;"",D147&lt;&gt;"",E147&lt;&gt;"",F147&lt;&gt;"",G147&lt;&gt;"",H147&lt;&gt;""),VLOOKUP(G147,通所介護費!$A$41:$B$45,2,0),0)</f>
        <v>0</v>
      </c>
      <c r="J147" s="37">
        <f>((I147*H147)*0.1*10)/2</f>
        <v>0</v>
      </c>
    </row>
    <row r="148" spans="1:10" ht="18" customHeight="1" x14ac:dyDescent="0.4">
      <c r="A148" s="159"/>
      <c r="B148" s="45"/>
      <c r="C148" s="45"/>
      <c r="D148" s="45"/>
      <c r="E148" s="45"/>
      <c r="F148" s="45"/>
      <c r="G148" s="45"/>
      <c r="H148" s="46"/>
      <c r="I148" s="37">
        <f>IF(AND(B148&lt;&gt;"",C148&lt;&gt;"",D148&lt;&gt;"",E148&lt;&gt;"",F148&lt;&gt;"",G148&lt;&gt;"",H148&lt;&gt;""),VLOOKUP(G148,通所介護費!$A$41:$B$45,2,0),0)</f>
        <v>0</v>
      </c>
      <c r="J148" s="37">
        <f>((I148*H148)*0.1*10)/2</f>
        <v>0</v>
      </c>
    </row>
    <row r="149" spans="1:10" ht="18" customHeight="1" x14ac:dyDescent="0.4">
      <c r="A149" s="159"/>
      <c r="B149" s="45"/>
      <c r="C149" s="45"/>
      <c r="D149" s="45"/>
      <c r="E149" s="45"/>
      <c r="F149" s="45"/>
      <c r="G149" s="45"/>
      <c r="H149" s="46"/>
      <c r="I149" s="37">
        <f>IF(AND(B149&lt;&gt;"",C149&lt;&gt;"",D149&lt;&gt;"",E149&lt;&gt;"",F149&lt;&gt;"",G149&lt;&gt;"",H149&lt;&gt;""),VLOOKUP(G149,通所介護費!$A$41:$B$45,2,0),0)</f>
        <v>0</v>
      </c>
      <c r="J149" s="37">
        <f>((I149*H149)*0.1*10)/2</f>
        <v>0</v>
      </c>
    </row>
    <row r="150" spans="1:10" ht="18" customHeight="1" x14ac:dyDescent="0.4">
      <c r="A150" s="159"/>
      <c r="B150" s="45"/>
      <c r="C150" s="45"/>
      <c r="D150" s="45"/>
      <c r="E150" s="45"/>
      <c r="F150" s="45"/>
      <c r="G150" s="45"/>
      <c r="H150" s="46"/>
      <c r="I150" s="37">
        <f>IF(AND(B150&lt;&gt;"",C150&lt;&gt;"",D150&lt;&gt;"",E150&lt;&gt;"",F150&lt;&gt;"",G150&lt;&gt;"",H150&lt;&gt;""),VLOOKUP(G150,通所介護費!$A$41:$B$45,2,0),0)</f>
        <v>0</v>
      </c>
      <c r="J150" s="37">
        <f>((I150*H150)*0.1*10)/2</f>
        <v>0</v>
      </c>
    </row>
    <row r="151" spans="1:10" ht="18" customHeight="1" x14ac:dyDescent="0.4">
      <c r="A151" s="160"/>
      <c r="B151" s="45"/>
      <c r="C151" s="45"/>
      <c r="D151" s="45"/>
      <c r="E151" s="45"/>
      <c r="F151" s="45"/>
      <c r="G151" s="45"/>
      <c r="H151" s="46"/>
      <c r="I151" s="37">
        <f>IF(AND(B151&lt;&gt;"",C151&lt;&gt;"",D151&lt;&gt;"",E151&lt;&gt;"",F151&lt;&gt;"",G151&lt;&gt;"",H151&lt;&gt;""),VLOOKUP(G151,通所介護費!$A$41:$B$45,2,0),0)</f>
        <v>0</v>
      </c>
      <c r="J151" s="37">
        <f>((I151*H151)*0.1*10)/2</f>
        <v>0</v>
      </c>
    </row>
    <row r="152" spans="1:10" ht="22.15" customHeight="1" x14ac:dyDescent="0.4">
      <c r="A152" s="101" t="s">
        <v>40</v>
      </c>
      <c r="B152" s="102"/>
      <c r="C152" s="102"/>
      <c r="D152" s="102"/>
      <c r="E152" s="102"/>
      <c r="F152" s="102"/>
      <c r="G152" s="103"/>
      <c r="H152" s="39">
        <f>SUMIF(H147:H151,"&lt;&gt;#N/A")</f>
        <v>0</v>
      </c>
      <c r="I152" s="39">
        <f>SUMIF(I147:I151,"&lt;&gt;#N/A")</f>
        <v>0</v>
      </c>
      <c r="J152" s="39">
        <f>SUMIF(J147:J151,"&lt;&gt;#N/A")</f>
        <v>0</v>
      </c>
    </row>
    <row r="153" spans="1:10" ht="22.15" customHeight="1" x14ac:dyDescent="0.4"/>
    <row r="154" spans="1:10" ht="22.15" customHeight="1" x14ac:dyDescent="0.4">
      <c r="A154" s="34" t="s">
        <v>143</v>
      </c>
    </row>
    <row r="155" spans="1:10" ht="22.15" customHeight="1" x14ac:dyDescent="0.4">
      <c r="A155" s="50" t="s">
        <v>90</v>
      </c>
    </row>
    <row r="156" spans="1:10" ht="42.95" customHeight="1" x14ac:dyDescent="0.4">
      <c r="A156" s="155" t="s">
        <v>144</v>
      </c>
      <c r="B156" s="35" t="s">
        <v>49</v>
      </c>
      <c r="C156" s="35" t="s">
        <v>119</v>
      </c>
      <c r="D156" s="35" t="s">
        <v>34</v>
      </c>
      <c r="E156" s="36" t="s">
        <v>173</v>
      </c>
      <c r="F156" s="36" t="s">
        <v>174</v>
      </c>
      <c r="G156" s="35" t="s">
        <v>35</v>
      </c>
      <c r="H156" s="36" t="s">
        <v>51</v>
      </c>
      <c r="I156" s="36" t="s">
        <v>37</v>
      </c>
      <c r="J156" s="36" t="s">
        <v>120</v>
      </c>
    </row>
    <row r="157" spans="1:10" ht="18" customHeight="1" x14ac:dyDescent="0.4">
      <c r="A157" s="156"/>
      <c r="B157" s="45"/>
      <c r="C157" s="45"/>
      <c r="D157" s="45"/>
      <c r="E157" s="45"/>
      <c r="F157" s="45"/>
      <c r="G157" s="45"/>
      <c r="H157" s="46"/>
      <c r="I157" s="37">
        <f>IF(AND(B157&lt;&gt;"",C157&lt;&gt;"",D157&lt;&gt;"",E157&lt;&gt;"",F157&lt;&gt;"",G157&lt;&gt;"",H157&lt;&gt;""),VLOOKUP(G157,通所介護費!$A$48:$B$52,2,0),0)</f>
        <v>0</v>
      </c>
      <c r="J157" s="37">
        <f t="shared" ref="J157:J161" si="22">(I157*H157)*0.1*10</f>
        <v>0</v>
      </c>
    </row>
    <row r="158" spans="1:10" ht="18" customHeight="1" x14ac:dyDescent="0.4">
      <c r="A158" s="156"/>
      <c r="B158" s="45"/>
      <c r="C158" s="45"/>
      <c r="D158" s="45"/>
      <c r="E158" s="45"/>
      <c r="F158" s="45"/>
      <c r="G158" s="45"/>
      <c r="H158" s="46"/>
      <c r="I158" s="37">
        <f>IF(AND(B158&lt;&gt;"",C158&lt;&gt;"",D158&lt;&gt;"",E158&lt;&gt;"",F158&lt;&gt;"",G158&lt;&gt;"",H158&lt;&gt;""),VLOOKUP(G158,通所介護費!$A$48:$B$52,2,0),0)</f>
        <v>0</v>
      </c>
      <c r="J158" s="37">
        <f t="shared" si="22"/>
        <v>0</v>
      </c>
    </row>
    <row r="159" spans="1:10" ht="18" customHeight="1" x14ac:dyDescent="0.4">
      <c r="A159" s="156"/>
      <c r="B159" s="45"/>
      <c r="C159" s="45"/>
      <c r="D159" s="45"/>
      <c r="E159" s="45"/>
      <c r="F159" s="45"/>
      <c r="G159" s="45"/>
      <c r="H159" s="46"/>
      <c r="I159" s="37">
        <f>IF(AND(B159&lt;&gt;"",C159&lt;&gt;"",D159&lt;&gt;"",E159&lt;&gt;"",F159&lt;&gt;"",G159&lt;&gt;"",H159&lt;&gt;""),VLOOKUP(G159,通所介護費!$A$48:$B$52,2,0),0)</f>
        <v>0</v>
      </c>
      <c r="J159" s="37">
        <f t="shared" si="22"/>
        <v>0</v>
      </c>
    </row>
    <row r="160" spans="1:10" ht="18" customHeight="1" x14ac:dyDescent="0.4">
      <c r="A160" s="156"/>
      <c r="B160" s="45"/>
      <c r="C160" s="45"/>
      <c r="D160" s="45"/>
      <c r="E160" s="45"/>
      <c r="F160" s="45"/>
      <c r="G160" s="45"/>
      <c r="H160" s="46"/>
      <c r="I160" s="37">
        <f>IF(AND(B160&lt;&gt;"",C160&lt;&gt;"",D160&lt;&gt;"",E160&lt;&gt;"",F160&lt;&gt;"",G160&lt;&gt;"",H160&lt;&gt;""),VLOOKUP(G160,通所介護費!$A$48:$B$52,2,0),0)</f>
        <v>0</v>
      </c>
      <c r="J160" s="37">
        <f t="shared" si="22"/>
        <v>0</v>
      </c>
    </row>
    <row r="161" spans="1:10" ht="18" customHeight="1" x14ac:dyDescent="0.4">
      <c r="A161" s="156"/>
      <c r="B161" s="45"/>
      <c r="C161" s="45"/>
      <c r="D161" s="45"/>
      <c r="E161" s="45"/>
      <c r="F161" s="45"/>
      <c r="G161" s="45"/>
      <c r="H161" s="46"/>
      <c r="I161" s="37">
        <f>IF(AND(B161&lt;&gt;"",C161&lt;&gt;"",D161&lt;&gt;"",E161&lt;&gt;"",F161&lt;&gt;"",G161&lt;&gt;"",H161&lt;&gt;""),VLOOKUP(G161,通所介護費!$A$48:$B$52,2,0),0)</f>
        <v>0</v>
      </c>
      <c r="J161" s="37">
        <f t="shared" si="22"/>
        <v>0</v>
      </c>
    </row>
    <row r="162" spans="1:10" ht="18" customHeight="1" x14ac:dyDescent="0.4">
      <c r="A162" s="156"/>
      <c r="B162" s="45"/>
      <c r="C162" s="45"/>
      <c r="D162" s="45"/>
      <c r="E162" s="45"/>
      <c r="F162" s="45"/>
      <c r="G162" s="45"/>
      <c r="H162" s="46"/>
      <c r="I162" s="37">
        <f>IF(AND(B162&lt;&gt;"",C162&lt;&gt;"",D162&lt;&gt;"",E162&lt;&gt;"",F162&lt;&gt;"",G162&lt;&gt;"",H162&lt;&gt;""),VLOOKUP(G162,通所介護費!$A$48:$B$52,2,0),0)</f>
        <v>0</v>
      </c>
      <c r="J162" s="37">
        <f t="shared" ref="J162:J176" si="23">(I162*H162)*0.1*10</f>
        <v>0</v>
      </c>
    </row>
    <row r="163" spans="1:10" ht="18" customHeight="1" x14ac:dyDescent="0.4">
      <c r="A163" s="156"/>
      <c r="B163" s="45"/>
      <c r="C163" s="45"/>
      <c r="D163" s="45"/>
      <c r="E163" s="45"/>
      <c r="F163" s="45"/>
      <c r="G163" s="45"/>
      <c r="H163" s="46"/>
      <c r="I163" s="37">
        <f>IF(AND(B163&lt;&gt;"",C163&lt;&gt;"",D163&lt;&gt;"",E163&lt;&gt;"",F163&lt;&gt;"",G163&lt;&gt;"",H163&lt;&gt;""),VLOOKUP(G163,通所介護費!$A$48:$B$52,2,0),0)</f>
        <v>0</v>
      </c>
      <c r="J163" s="37">
        <f t="shared" si="23"/>
        <v>0</v>
      </c>
    </row>
    <row r="164" spans="1:10" ht="18" customHeight="1" x14ac:dyDescent="0.4">
      <c r="A164" s="156"/>
      <c r="B164" s="45"/>
      <c r="C164" s="45"/>
      <c r="D164" s="45"/>
      <c r="E164" s="45"/>
      <c r="F164" s="45"/>
      <c r="G164" s="45"/>
      <c r="H164" s="46"/>
      <c r="I164" s="37">
        <f>IF(AND(B164&lt;&gt;"",C164&lt;&gt;"",D164&lt;&gt;"",E164&lt;&gt;"",F164&lt;&gt;"",G164&lt;&gt;"",H164&lt;&gt;""),VLOOKUP(G164,通所介護費!$A$48:$B$52,2,0),0)</f>
        <v>0</v>
      </c>
      <c r="J164" s="37">
        <f t="shared" si="23"/>
        <v>0</v>
      </c>
    </row>
    <row r="165" spans="1:10" ht="18" customHeight="1" x14ac:dyDescent="0.4">
      <c r="A165" s="156"/>
      <c r="B165" s="45"/>
      <c r="C165" s="45"/>
      <c r="D165" s="45"/>
      <c r="E165" s="45"/>
      <c r="F165" s="45"/>
      <c r="G165" s="45"/>
      <c r="H165" s="46"/>
      <c r="I165" s="37">
        <f>IF(AND(B165&lt;&gt;"",C165&lt;&gt;"",D165&lt;&gt;"",E165&lt;&gt;"",F165&lt;&gt;"",G165&lt;&gt;"",H165&lt;&gt;""),VLOOKUP(G165,通所介護費!$A$48:$B$52,2,0),0)</f>
        <v>0</v>
      </c>
      <c r="J165" s="37">
        <f t="shared" si="23"/>
        <v>0</v>
      </c>
    </row>
    <row r="166" spans="1:10" ht="18" customHeight="1" x14ac:dyDescent="0.4">
      <c r="A166" s="156"/>
      <c r="B166" s="45"/>
      <c r="C166" s="45"/>
      <c r="D166" s="45"/>
      <c r="E166" s="45"/>
      <c r="F166" s="45"/>
      <c r="G166" s="45"/>
      <c r="H166" s="46"/>
      <c r="I166" s="37">
        <f>IF(AND(B166&lt;&gt;"",C166&lt;&gt;"",D166&lt;&gt;"",E166&lt;&gt;"",F166&lt;&gt;"",G166&lt;&gt;"",H166&lt;&gt;""),VLOOKUP(G166,通所介護費!$A$48:$B$52,2,0),0)</f>
        <v>0</v>
      </c>
      <c r="J166" s="37">
        <f t="shared" si="23"/>
        <v>0</v>
      </c>
    </row>
    <row r="167" spans="1:10" ht="18" customHeight="1" x14ac:dyDescent="0.4">
      <c r="A167" s="156"/>
      <c r="B167" s="45"/>
      <c r="C167" s="45"/>
      <c r="D167" s="45"/>
      <c r="E167" s="45"/>
      <c r="F167" s="45"/>
      <c r="G167" s="45"/>
      <c r="H167" s="46"/>
      <c r="I167" s="37">
        <f>IF(AND(B167&lt;&gt;"",C167&lt;&gt;"",D167&lt;&gt;"",E167&lt;&gt;"",F167&lt;&gt;"",G167&lt;&gt;"",H167&lt;&gt;""),VLOOKUP(G167,通所介護費!$A$48:$B$52,2,0),0)</f>
        <v>0</v>
      </c>
      <c r="J167" s="37">
        <f t="shared" si="23"/>
        <v>0</v>
      </c>
    </row>
    <row r="168" spans="1:10" ht="18" customHeight="1" x14ac:dyDescent="0.4">
      <c r="A168" s="156"/>
      <c r="B168" s="45"/>
      <c r="C168" s="45"/>
      <c r="D168" s="45"/>
      <c r="E168" s="45"/>
      <c r="F168" s="45"/>
      <c r="G168" s="45"/>
      <c r="H168" s="46"/>
      <c r="I168" s="37">
        <f>IF(AND(B168&lt;&gt;"",C168&lt;&gt;"",D168&lt;&gt;"",E168&lt;&gt;"",F168&lt;&gt;"",G168&lt;&gt;"",H168&lt;&gt;""),VLOOKUP(G168,通所介護費!$A$48:$B$52,2,0),0)</f>
        <v>0</v>
      </c>
      <c r="J168" s="37">
        <f t="shared" si="23"/>
        <v>0</v>
      </c>
    </row>
    <row r="169" spans="1:10" ht="18" customHeight="1" x14ac:dyDescent="0.4">
      <c r="A169" s="156"/>
      <c r="B169" s="45"/>
      <c r="C169" s="45"/>
      <c r="D169" s="45"/>
      <c r="E169" s="45"/>
      <c r="F169" s="45"/>
      <c r="G169" s="45"/>
      <c r="H169" s="46"/>
      <c r="I169" s="37">
        <f>IF(AND(B169&lt;&gt;"",C169&lt;&gt;"",D169&lt;&gt;"",E169&lt;&gt;"",F169&lt;&gt;"",G169&lt;&gt;"",H169&lt;&gt;""),VLOOKUP(G169,通所介護費!$A$48:$B$52,2,0),0)</f>
        <v>0</v>
      </c>
      <c r="J169" s="37">
        <f t="shared" si="23"/>
        <v>0</v>
      </c>
    </row>
    <row r="170" spans="1:10" ht="18" customHeight="1" x14ac:dyDescent="0.4">
      <c r="A170" s="156"/>
      <c r="B170" s="45"/>
      <c r="C170" s="45"/>
      <c r="D170" s="45"/>
      <c r="E170" s="45"/>
      <c r="F170" s="45"/>
      <c r="G170" s="45"/>
      <c r="H170" s="46"/>
      <c r="I170" s="37">
        <f>IF(AND(B170&lt;&gt;"",C170&lt;&gt;"",D170&lt;&gt;"",E170&lt;&gt;"",F170&lt;&gt;"",G170&lt;&gt;"",H170&lt;&gt;""),VLOOKUP(G170,通所介護費!$A$48:$B$52,2,0),0)</f>
        <v>0</v>
      </c>
      <c r="J170" s="37">
        <f t="shared" si="23"/>
        <v>0</v>
      </c>
    </row>
    <row r="171" spans="1:10" ht="18" customHeight="1" x14ac:dyDescent="0.4">
      <c r="A171" s="156"/>
      <c r="B171" s="45"/>
      <c r="C171" s="45"/>
      <c r="D171" s="45"/>
      <c r="E171" s="45"/>
      <c r="F171" s="45"/>
      <c r="G171" s="45"/>
      <c r="H171" s="46"/>
      <c r="I171" s="37">
        <f>IF(AND(B171&lt;&gt;"",C171&lt;&gt;"",D171&lt;&gt;"",E171&lt;&gt;"",F171&lt;&gt;"",G171&lt;&gt;"",H171&lt;&gt;""),VLOOKUP(G171,通所介護費!$A$48:$B$52,2,0),0)</f>
        <v>0</v>
      </c>
      <c r="J171" s="37">
        <f t="shared" si="23"/>
        <v>0</v>
      </c>
    </row>
    <row r="172" spans="1:10" ht="18" customHeight="1" x14ac:dyDescent="0.4">
      <c r="A172" s="156"/>
      <c r="B172" s="45"/>
      <c r="C172" s="45"/>
      <c r="D172" s="45"/>
      <c r="E172" s="45"/>
      <c r="F172" s="45"/>
      <c r="G172" s="45"/>
      <c r="H172" s="46"/>
      <c r="I172" s="37">
        <f>IF(AND(B172&lt;&gt;"",C172&lt;&gt;"",D172&lt;&gt;"",E172&lt;&gt;"",F172&lt;&gt;"",G172&lt;&gt;"",H172&lt;&gt;""),VLOOKUP(G172,通所介護費!$A$48:$B$52,2,0),0)</f>
        <v>0</v>
      </c>
      <c r="J172" s="37">
        <f t="shared" si="23"/>
        <v>0</v>
      </c>
    </row>
    <row r="173" spans="1:10" ht="18" customHeight="1" x14ac:dyDescent="0.4">
      <c r="A173" s="156"/>
      <c r="B173" s="45"/>
      <c r="C173" s="45"/>
      <c r="D173" s="45"/>
      <c r="E173" s="45"/>
      <c r="F173" s="45"/>
      <c r="G173" s="45"/>
      <c r="H173" s="46"/>
      <c r="I173" s="37">
        <f>IF(AND(B173&lt;&gt;"",C173&lt;&gt;"",D173&lt;&gt;"",E173&lt;&gt;"",F173&lt;&gt;"",G173&lt;&gt;"",H173&lt;&gt;""),VLOOKUP(G173,通所介護費!$A$48:$B$52,2,0),0)</f>
        <v>0</v>
      </c>
      <c r="J173" s="37">
        <f t="shared" si="23"/>
        <v>0</v>
      </c>
    </row>
    <row r="174" spans="1:10" ht="18" customHeight="1" x14ac:dyDescent="0.4">
      <c r="A174" s="156"/>
      <c r="B174" s="45"/>
      <c r="C174" s="45"/>
      <c r="D174" s="45"/>
      <c r="E174" s="45"/>
      <c r="F174" s="45"/>
      <c r="G174" s="45"/>
      <c r="H174" s="46"/>
      <c r="I174" s="37">
        <f>IF(AND(B174&lt;&gt;"",C174&lt;&gt;"",D174&lt;&gt;"",E174&lt;&gt;"",F174&lt;&gt;"",G174&lt;&gt;"",H174&lt;&gt;""),VLOOKUP(G174,通所介護費!$A$48:$B$52,2,0),0)</f>
        <v>0</v>
      </c>
      <c r="J174" s="37">
        <f t="shared" si="23"/>
        <v>0</v>
      </c>
    </row>
    <row r="175" spans="1:10" ht="18" customHeight="1" x14ac:dyDescent="0.4">
      <c r="A175" s="156"/>
      <c r="B175" s="45"/>
      <c r="C175" s="45"/>
      <c r="D175" s="45"/>
      <c r="E175" s="45"/>
      <c r="F175" s="45"/>
      <c r="G175" s="45"/>
      <c r="H175" s="46"/>
      <c r="I175" s="37">
        <f>IF(AND(B175&lt;&gt;"",C175&lt;&gt;"",D175&lt;&gt;"",E175&lt;&gt;"",F175&lt;&gt;"",G175&lt;&gt;"",H175&lt;&gt;""),VLOOKUP(G175,通所介護費!$A$48:$B$52,2,0),0)</f>
        <v>0</v>
      </c>
      <c r="J175" s="37">
        <f t="shared" si="23"/>
        <v>0</v>
      </c>
    </row>
    <row r="176" spans="1:10" ht="18" customHeight="1" x14ac:dyDescent="0.4">
      <c r="A176" s="157"/>
      <c r="B176" s="45"/>
      <c r="C176" s="45"/>
      <c r="D176" s="45"/>
      <c r="E176" s="45"/>
      <c r="F176" s="45"/>
      <c r="G176" s="45"/>
      <c r="H176" s="46"/>
      <c r="I176" s="37">
        <f>IF(AND(B176&lt;&gt;"",C176&lt;&gt;"",D176&lt;&gt;"",E176&lt;&gt;"",F176&lt;&gt;"",G176&lt;&gt;"",H176&lt;&gt;""),VLOOKUP(G176,通所介護費!$A$48:$B$52,2,0),0)</f>
        <v>0</v>
      </c>
      <c r="J176" s="37">
        <f t="shared" si="23"/>
        <v>0</v>
      </c>
    </row>
    <row r="177" spans="1:10" ht="22.15" customHeight="1" x14ac:dyDescent="0.4">
      <c r="A177" s="101" t="s">
        <v>40</v>
      </c>
      <c r="B177" s="102"/>
      <c r="C177" s="102"/>
      <c r="D177" s="102"/>
      <c r="E177" s="102"/>
      <c r="F177" s="102"/>
      <c r="G177" s="103"/>
      <c r="H177" s="39">
        <f>SUMIF(H157:H176,"&lt;&gt;#N/A")</f>
        <v>0</v>
      </c>
      <c r="I177" s="39">
        <f>SUMIF(I157:I176,"&lt;&gt;#N/A")</f>
        <v>0</v>
      </c>
      <c r="J177" s="39">
        <f>SUMIF(J157:J176,"&lt;&gt;#N/A")</f>
        <v>0</v>
      </c>
    </row>
    <row r="178" spans="1:10" ht="15" customHeight="1" x14ac:dyDescent="0.4">
      <c r="A178" s="24"/>
      <c r="B178" s="24"/>
      <c r="C178" s="24"/>
      <c r="D178" s="24"/>
      <c r="E178" s="24"/>
      <c r="F178" s="24"/>
      <c r="G178" s="44"/>
      <c r="H178" s="44"/>
      <c r="I178" s="44"/>
    </row>
    <row r="179" spans="1:10" ht="22.15" customHeight="1" x14ac:dyDescent="0.4">
      <c r="A179" s="51" t="s">
        <v>89</v>
      </c>
      <c r="B179" s="24"/>
      <c r="C179" s="24"/>
      <c r="D179" s="24"/>
      <c r="E179" s="24"/>
      <c r="F179" s="24"/>
      <c r="G179" s="44"/>
      <c r="H179" s="44"/>
      <c r="I179" s="44"/>
    </row>
    <row r="180" spans="1:10" ht="42.95" customHeight="1" x14ac:dyDescent="0.4">
      <c r="A180" s="158" t="s">
        <v>144</v>
      </c>
      <c r="B180" s="35" t="s">
        <v>49</v>
      </c>
      <c r="C180" s="35" t="s">
        <v>119</v>
      </c>
      <c r="D180" s="35" t="s">
        <v>34</v>
      </c>
      <c r="E180" s="36" t="s">
        <v>173</v>
      </c>
      <c r="F180" s="36" t="s">
        <v>174</v>
      </c>
      <c r="G180" s="35" t="s">
        <v>35</v>
      </c>
      <c r="H180" s="36" t="s">
        <v>134</v>
      </c>
      <c r="I180" s="36" t="s">
        <v>37</v>
      </c>
      <c r="J180" s="36" t="s">
        <v>120</v>
      </c>
    </row>
    <row r="181" spans="1:10" ht="18" customHeight="1" x14ac:dyDescent="0.4">
      <c r="A181" s="159"/>
      <c r="B181" s="45"/>
      <c r="C181" s="45"/>
      <c r="D181" s="45"/>
      <c r="E181" s="45"/>
      <c r="F181" s="45"/>
      <c r="G181" s="45"/>
      <c r="H181" s="46"/>
      <c r="I181" s="37">
        <f>IF(AND(B181&lt;&gt;"",C181&lt;&gt;"",D181&lt;&gt;"",E181&lt;&gt;"",F181&lt;&gt;"",G181&lt;&gt;"",H181&lt;&gt;""),VLOOKUP(G181,通所介護費!$A$48:$B$52,2,0),0)</f>
        <v>0</v>
      </c>
      <c r="J181" s="37">
        <f>((I181*H181)*0.1*10)/2</f>
        <v>0</v>
      </c>
    </row>
    <row r="182" spans="1:10" ht="18" customHeight="1" x14ac:dyDescent="0.4">
      <c r="A182" s="159"/>
      <c r="B182" s="45"/>
      <c r="C182" s="45"/>
      <c r="D182" s="45"/>
      <c r="E182" s="45"/>
      <c r="F182" s="45"/>
      <c r="G182" s="45"/>
      <c r="H182" s="46"/>
      <c r="I182" s="37">
        <f>IF(AND(B182&lt;&gt;"",C182&lt;&gt;"",D182&lt;&gt;"",E182&lt;&gt;"",F182&lt;&gt;"",G182&lt;&gt;"",H182&lt;&gt;""),VLOOKUP(G182,通所介護費!$A$48:$B$52,2,0),0)</f>
        <v>0</v>
      </c>
      <c r="J182" s="37">
        <f>((I182*H182)*0.1*10)/2</f>
        <v>0</v>
      </c>
    </row>
    <row r="183" spans="1:10" ht="18" customHeight="1" x14ac:dyDescent="0.4">
      <c r="A183" s="159"/>
      <c r="B183" s="45"/>
      <c r="C183" s="45"/>
      <c r="D183" s="45"/>
      <c r="E183" s="45"/>
      <c r="F183" s="45"/>
      <c r="G183" s="45"/>
      <c r="H183" s="46"/>
      <c r="I183" s="37">
        <f>IF(AND(B183&lt;&gt;"",C183&lt;&gt;"",D183&lt;&gt;"",E183&lt;&gt;"",F183&lt;&gt;"",G183&lt;&gt;"",H183&lt;&gt;""),VLOOKUP(G183,通所介護費!$A$48:$B$52,2,0),0)</f>
        <v>0</v>
      </c>
      <c r="J183" s="37">
        <f>((I183*H183)*0.1*10)/2</f>
        <v>0</v>
      </c>
    </row>
    <row r="184" spans="1:10" ht="18" customHeight="1" x14ac:dyDescent="0.4">
      <c r="A184" s="159"/>
      <c r="B184" s="45"/>
      <c r="C184" s="45"/>
      <c r="D184" s="45"/>
      <c r="E184" s="45"/>
      <c r="F184" s="45"/>
      <c r="G184" s="45"/>
      <c r="H184" s="46"/>
      <c r="I184" s="37">
        <f>IF(AND(B184&lt;&gt;"",C184&lt;&gt;"",D184&lt;&gt;"",E184&lt;&gt;"",F184&lt;&gt;"",G184&lt;&gt;"",H184&lt;&gt;""),VLOOKUP(G184,通所介護費!$A$48:$B$52,2,0),0)</f>
        <v>0</v>
      </c>
      <c r="J184" s="37">
        <f>((I184*H184)*0.1*10)/2</f>
        <v>0</v>
      </c>
    </row>
    <row r="185" spans="1:10" ht="18" customHeight="1" x14ac:dyDescent="0.4">
      <c r="A185" s="160"/>
      <c r="B185" s="45"/>
      <c r="C185" s="45"/>
      <c r="D185" s="45"/>
      <c r="E185" s="45"/>
      <c r="F185" s="45"/>
      <c r="G185" s="45"/>
      <c r="H185" s="46"/>
      <c r="I185" s="37">
        <f>IF(AND(B185&lt;&gt;"",C185&lt;&gt;"",D185&lt;&gt;"",E185&lt;&gt;"",F185&lt;&gt;"",G185&lt;&gt;"",H185&lt;&gt;""),VLOOKUP(G185,通所介護費!$A$48:$B$52,2,0),0)</f>
        <v>0</v>
      </c>
      <c r="J185" s="37">
        <f>((I185*H185)*0.1*10)/2</f>
        <v>0</v>
      </c>
    </row>
    <row r="186" spans="1:10" ht="22.15" customHeight="1" x14ac:dyDescent="0.4">
      <c r="A186" s="101" t="s">
        <v>40</v>
      </c>
      <c r="B186" s="102"/>
      <c r="C186" s="102"/>
      <c r="D186" s="102"/>
      <c r="E186" s="102"/>
      <c r="F186" s="102"/>
      <c r="G186" s="103"/>
      <c r="H186" s="39">
        <f>SUMIF(H181:H185,"&lt;&gt;#N/A")</f>
        <v>0</v>
      </c>
      <c r="I186" s="39">
        <f>SUMIF(I181:I185,"&lt;&gt;#N/A")</f>
        <v>0</v>
      </c>
      <c r="J186" s="39">
        <f>SUMIF(J181:J185,"&lt;&gt;#N/A")</f>
        <v>0</v>
      </c>
    </row>
    <row r="187" spans="1:10" ht="22.15" customHeight="1" x14ac:dyDescent="0.4"/>
    <row r="188" spans="1:10" ht="22.15" customHeight="1" x14ac:dyDescent="0.4">
      <c r="A188" s="34" t="s">
        <v>175</v>
      </c>
    </row>
    <row r="189" spans="1:10" ht="22.15" customHeight="1" x14ac:dyDescent="0.4">
      <c r="A189" s="50" t="s">
        <v>90</v>
      </c>
    </row>
    <row r="190" spans="1:10" ht="42.95" customHeight="1" x14ac:dyDescent="0.4">
      <c r="A190" s="155" t="s">
        <v>176</v>
      </c>
      <c r="B190" s="35" t="s">
        <v>49</v>
      </c>
      <c r="C190" s="35" t="s">
        <v>119</v>
      </c>
      <c r="D190" s="35" t="s">
        <v>34</v>
      </c>
      <c r="E190" s="36" t="s">
        <v>173</v>
      </c>
      <c r="F190" s="36" t="s">
        <v>174</v>
      </c>
      <c r="G190" s="35" t="s">
        <v>35</v>
      </c>
      <c r="H190" s="36" t="s">
        <v>51</v>
      </c>
      <c r="I190" s="36" t="s">
        <v>37</v>
      </c>
      <c r="J190" s="36" t="s">
        <v>120</v>
      </c>
    </row>
    <row r="191" spans="1:10" ht="18" customHeight="1" x14ac:dyDescent="0.4">
      <c r="A191" s="156"/>
      <c r="B191" s="45"/>
      <c r="C191" s="45"/>
      <c r="D191" s="45"/>
      <c r="E191" s="45"/>
      <c r="F191" s="45"/>
      <c r="G191" s="45"/>
      <c r="H191" s="46"/>
      <c r="I191" s="37">
        <f>IF(AND(B191&lt;&gt;"",C191&lt;&gt;"",D191&lt;&gt;"",E191&lt;&gt;"",F191&lt;&gt;"",G191&lt;&gt;"",H191&lt;&gt;""),VLOOKUP(G191,通所介護費!$A$55:$B$59,2,0),0)</f>
        <v>0</v>
      </c>
      <c r="J191" s="37">
        <f t="shared" ref="J191:J195" si="24">(I191*H191)*0.1*10</f>
        <v>0</v>
      </c>
    </row>
    <row r="192" spans="1:10" ht="18" customHeight="1" x14ac:dyDescent="0.4">
      <c r="A192" s="156"/>
      <c r="B192" s="45"/>
      <c r="C192" s="45"/>
      <c r="D192" s="45"/>
      <c r="E192" s="45"/>
      <c r="F192" s="45"/>
      <c r="G192" s="45"/>
      <c r="H192" s="46"/>
      <c r="I192" s="37">
        <f>IF(AND(B192&lt;&gt;"",C192&lt;&gt;"",D192&lt;&gt;"",E192&lt;&gt;"",F192&lt;&gt;"",G192&lt;&gt;"",H192&lt;&gt;""),VLOOKUP(G192,通所介護費!$A$55:$B$59,2,0),0)</f>
        <v>0</v>
      </c>
      <c r="J192" s="37">
        <f t="shared" si="24"/>
        <v>0</v>
      </c>
    </row>
    <row r="193" spans="1:10" ht="18" customHeight="1" x14ac:dyDescent="0.4">
      <c r="A193" s="156"/>
      <c r="B193" s="45"/>
      <c r="C193" s="45"/>
      <c r="D193" s="45"/>
      <c r="E193" s="45"/>
      <c r="F193" s="45"/>
      <c r="G193" s="45"/>
      <c r="H193" s="46"/>
      <c r="I193" s="37">
        <f>IF(AND(B193&lt;&gt;"",C193&lt;&gt;"",D193&lt;&gt;"",E193&lt;&gt;"",F193&lt;&gt;"",G193&lt;&gt;"",H193&lt;&gt;""),VLOOKUP(G193,通所介護費!$A$55:$B$59,2,0),0)</f>
        <v>0</v>
      </c>
      <c r="J193" s="37">
        <f t="shared" si="24"/>
        <v>0</v>
      </c>
    </row>
    <row r="194" spans="1:10" ht="18" customHeight="1" x14ac:dyDescent="0.4">
      <c r="A194" s="156"/>
      <c r="B194" s="45"/>
      <c r="C194" s="45"/>
      <c r="D194" s="45"/>
      <c r="E194" s="45"/>
      <c r="F194" s="45"/>
      <c r="G194" s="45"/>
      <c r="H194" s="46"/>
      <c r="I194" s="37">
        <f>IF(AND(B194&lt;&gt;"",C194&lt;&gt;"",D194&lt;&gt;"",E194&lt;&gt;"",F194&lt;&gt;"",G194&lt;&gt;"",H194&lt;&gt;""),VLOOKUP(G194,通所介護費!$A$55:$B$59,2,0),0)</f>
        <v>0</v>
      </c>
      <c r="J194" s="37">
        <f t="shared" si="24"/>
        <v>0</v>
      </c>
    </row>
    <row r="195" spans="1:10" ht="18" customHeight="1" x14ac:dyDescent="0.4">
      <c r="A195" s="156"/>
      <c r="B195" s="45"/>
      <c r="C195" s="45"/>
      <c r="D195" s="45"/>
      <c r="E195" s="45"/>
      <c r="F195" s="45"/>
      <c r="G195" s="45"/>
      <c r="H195" s="46"/>
      <c r="I195" s="37">
        <f>IF(AND(B195&lt;&gt;"",C195&lt;&gt;"",D195&lt;&gt;"",E195&lt;&gt;"",F195&lt;&gt;"",G195&lt;&gt;"",H195&lt;&gt;""),VLOOKUP(G195,通所介護費!$A$55:$B$59,2,0),0)</f>
        <v>0</v>
      </c>
      <c r="J195" s="37">
        <f t="shared" si="24"/>
        <v>0</v>
      </c>
    </row>
    <row r="196" spans="1:10" ht="18" customHeight="1" x14ac:dyDescent="0.4">
      <c r="A196" s="156"/>
      <c r="B196" s="45"/>
      <c r="C196" s="45"/>
      <c r="D196" s="45"/>
      <c r="E196" s="45"/>
      <c r="F196" s="45"/>
      <c r="G196" s="45"/>
      <c r="H196" s="46"/>
      <c r="I196" s="37">
        <f>IF(AND(B196&lt;&gt;"",C196&lt;&gt;"",D196&lt;&gt;"",E196&lt;&gt;"",F196&lt;&gt;"",G196&lt;&gt;"",H196&lt;&gt;""),VLOOKUP(G196,通所介護費!$A$55:$B$59,2,0),0)</f>
        <v>0</v>
      </c>
      <c r="J196" s="37">
        <f t="shared" ref="J196:J210" si="25">(I196*H196)*0.1*10</f>
        <v>0</v>
      </c>
    </row>
    <row r="197" spans="1:10" ht="18" customHeight="1" x14ac:dyDescent="0.4">
      <c r="A197" s="156"/>
      <c r="B197" s="45"/>
      <c r="C197" s="45"/>
      <c r="D197" s="45"/>
      <c r="E197" s="45"/>
      <c r="F197" s="45"/>
      <c r="G197" s="45"/>
      <c r="H197" s="46"/>
      <c r="I197" s="37">
        <f>IF(AND(B197&lt;&gt;"",C197&lt;&gt;"",D197&lt;&gt;"",E197&lt;&gt;"",F197&lt;&gt;"",G197&lt;&gt;"",H197&lt;&gt;""),VLOOKUP(G197,通所介護費!$A$55:$B$59,2,0),0)</f>
        <v>0</v>
      </c>
      <c r="J197" s="37">
        <f t="shared" si="25"/>
        <v>0</v>
      </c>
    </row>
    <row r="198" spans="1:10" ht="18" customHeight="1" x14ac:dyDescent="0.4">
      <c r="A198" s="156"/>
      <c r="B198" s="45"/>
      <c r="C198" s="45"/>
      <c r="D198" s="45"/>
      <c r="E198" s="45"/>
      <c r="F198" s="45"/>
      <c r="G198" s="45"/>
      <c r="H198" s="46"/>
      <c r="I198" s="37">
        <f>IF(AND(B198&lt;&gt;"",C198&lt;&gt;"",D198&lt;&gt;"",E198&lt;&gt;"",F198&lt;&gt;"",G198&lt;&gt;"",H198&lt;&gt;""),VLOOKUP(G198,通所介護費!$A$55:$B$59,2,0),0)</f>
        <v>0</v>
      </c>
      <c r="J198" s="37">
        <f t="shared" si="25"/>
        <v>0</v>
      </c>
    </row>
    <row r="199" spans="1:10" ht="18" customHeight="1" x14ac:dyDescent="0.4">
      <c r="A199" s="156"/>
      <c r="B199" s="45"/>
      <c r="C199" s="45"/>
      <c r="D199" s="45"/>
      <c r="E199" s="45"/>
      <c r="F199" s="45"/>
      <c r="G199" s="45"/>
      <c r="H199" s="46"/>
      <c r="I199" s="37">
        <f>IF(AND(B199&lt;&gt;"",C199&lt;&gt;"",D199&lt;&gt;"",E199&lt;&gt;"",F199&lt;&gt;"",G199&lt;&gt;"",H199&lt;&gt;""),VLOOKUP(G199,通所介護費!$A$55:$B$59,2,0),0)</f>
        <v>0</v>
      </c>
      <c r="J199" s="37">
        <f t="shared" si="25"/>
        <v>0</v>
      </c>
    </row>
    <row r="200" spans="1:10" ht="18" customHeight="1" x14ac:dyDescent="0.4">
      <c r="A200" s="156"/>
      <c r="B200" s="45"/>
      <c r="C200" s="45"/>
      <c r="D200" s="45"/>
      <c r="E200" s="45"/>
      <c r="F200" s="45"/>
      <c r="G200" s="45"/>
      <c r="H200" s="46"/>
      <c r="I200" s="37">
        <f>IF(AND(B200&lt;&gt;"",C200&lt;&gt;"",D200&lt;&gt;"",E200&lt;&gt;"",F200&lt;&gt;"",G200&lt;&gt;"",H200&lt;&gt;""),VLOOKUP(G200,通所介護費!$A$55:$B$59,2,0),0)</f>
        <v>0</v>
      </c>
      <c r="J200" s="37">
        <f t="shared" si="25"/>
        <v>0</v>
      </c>
    </row>
    <row r="201" spans="1:10" ht="18" customHeight="1" x14ac:dyDescent="0.4">
      <c r="A201" s="156"/>
      <c r="B201" s="45"/>
      <c r="C201" s="45"/>
      <c r="D201" s="45"/>
      <c r="E201" s="45"/>
      <c r="F201" s="45"/>
      <c r="G201" s="45"/>
      <c r="H201" s="46"/>
      <c r="I201" s="37">
        <f>IF(AND(B201&lt;&gt;"",C201&lt;&gt;"",D201&lt;&gt;"",E201&lt;&gt;"",F201&lt;&gt;"",G201&lt;&gt;"",H201&lt;&gt;""),VLOOKUP(G201,通所介護費!$A$55:$B$59,2,0),0)</f>
        <v>0</v>
      </c>
      <c r="J201" s="37">
        <f t="shared" si="25"/>
        <v>0</v>
      </c>
    </row>
    <row r="202" spans="1:10" ht="18" customHeight="1" x14ac:dyDescent="0.4">
      <c r="A202" s="156"/>
      <c r="B202" s="45"/>
      <c r="C202" s="45"/>
      <c r="D202" s="45"/>
      <c r="E202" s="45"/>
      <c r="F202" s="45"/>
      <c r="G202" s="45"/>
      <c r="H202" s="46"/>
      <c r="I202" s="37">
        <f>IF(AND(B202&lt;&gt;"",C202&lt;&gt;"",D202&lt;&gt;"",E202&lt;&gt;"",F202&lt;&gt;"",G202&lt;&gt;"",H202&lt;&gt;""),VLOOKUP(G202,通所介護費!$A$55:$B$59,2,0),0)</f>
        <v>0</v>
      </c>
      <c r="J202" s="37">
        <f t="shared" si="25"/>
        <v>0</v>
      </c>
    </row>
    <row r="203" spans="1:10" ht="18" customHeight="1" x14ac:dyDescent="0.4">
      <c r="A203" s="156"/>
      <c r="B203" s="45"/>
      <c r="C203" s="45"/>
      <c r="D203" s="45"/>
      <c r="E203" s="45"/>
      <c r="F203" s="45"/>
      <c r="G203" s="45"/>
      <c r="H203" s="46"/>
      <c r="I203" s="37">
        <f>IF(AND(B203&lt;&gt;"",C203&lt;&gt;"",D203&lt;&gt;"",E203&lt;&gt;"",F203&lt;&gt;"",G203&lt;&gt;"",H203&lt;&gt;""),VLOOKUP(G203,通所介護費!$A$55:$B$59,2,0),0)</f>
        <v>0</v>
      </c>
      <c r="J203" s="37">
        <f t="shared" si="25"/>
        <v>0</v>
      </c>
    </row>
    <row r="204" spans="1:10" ht="18" customHeight="1" x14ac:dyDescent="0.4">
      <c r="A204" s="156"/>
      <c r="B204" s="45"/>
      <c r="C204" s="45"/>
      <c r="D204" s="45"/>
      <c r="E204" s="45"/>
      <c r="F204" s="45"/>
      <c r="G204" s="45"/>
      <c r="H204" s="46"/>
      <c r="I204" s="37">
        <f>IF(AND(B204&lt;&gt;"",C204&lt;&gt;"",D204&lt;&gt;"",E204&lt;&gt;"",F204&lt;&gt;"",G204&lt;&gt;"",H204&lt;&gt;""),VLOOKUP(G204,通所介護費!$A$55:$B$59,2,0),0)</f>
        <v>0</v>
      </c>
      <c r="J204" s="37">
        <f t="shared" si="25"/>
        <v>0</v>
      </c>
    </row>
    <row r="205" spans="1:10" ht="18" customHeight="1" x14ac:dyDescent="0.4">
      <c r="A205" s="156"/>
      <c r="B205" s="45"/>
      <c r="C205" s="45"/>
      <c r="D205" s="45"/>
      <c r="E205" s="45"/>
      <c r="F205" s="45"/>
      <c r="G205" s="45"/>
      <c r="H205" s="46"/>
      <c r="I205" s="37">
        <f>IF(AND(B205&lt;&gt;"",C205&lt;&gt;"",D205&lt;&gt;"",E205&lt;&gt;"",F205&lt;&gt;"",G205&lt;&gt;"",H205&lt;&gt;""),VLOOKUP(G205,通所介護費!$A$55:$B$59,2,0),0)</f>
        <v>0</v>
      </c>
      <c r="J205" s="37">
        <f t="shared" si="25"/>
        <v>0</v>
      </c>
    </row>
    <row r="206" spans="1:10" ht="18" customHeight="1" x14ac:dyDescent="0.4">
      <c r="A206" s="156"/>
      <c r="B206" s="45"/>
      <c r="C206" s="45"/>
      <c r="D206" s="45"/>
      <c r="E206" s="45"/>
      <c r="F206" s="45"/>
      <c r="G206" s="45"/>
      <c r="H206" s="46"/>
      <c r="I206" s="37">
        <f>IF(AND(B206&lt;&gt;"",C206&lt;&gt;"",D206&lt;&gt;"",E206&lt;&gt;"",F206&lt;&gt;"",G206&lt;&gt;"",H206&lt;&gt;""),VLOOKUP(G206,通所介護費!$A$55:$B$59,2,0),0)</f>
        <v>0</v>
      </c>
      <c r="J206" s="37">
        <f t="shared" si="25"/>
        <v>0</v>
      </c>
    </row>
    <row r="207" spans="1:10" ht="18" customHeight="1" x14ac:dyDescent="0.4">
      <c r="A207" s="156"/>
      <c r="B207" s="45"/>
      <c r="C207" s="45"/>
      <c r="D207" s="45"/>
      <c r="E207" s="45"/>
      <c r="F207" s="45"/>
      <c r="G207" s="45"/>
      <c r="H207" s="46"/>
      <c r="I207" s="37">
        <f>IF(AND(B207&lt;&gt;"",C207&lt;&gt;"",D207&lt;&gt;"",E207&lt;&gt;"",F207&lt;&gt;"",G207&lt;&gt;"",H207&lt;&gt;""),VLOOKUP(G207,通所介護費!$A$55:$B$59,2,0),0)</f>
        <v>0</v>
      </c>
      <c r="J207" s="37">
        <f t="shared" si="25"/>
        <v>0</v>
      </c>
    </row>
    <row r="208" spans="1:10" ht="18" customHeight="1" x14ac:dyDescent="0.4">
      <c r="A208" s="156"/>
      <c r="B208" s="45"/>
      <c r="C208" s="45"/>
      <c r="D208" s="45"/>
      <c r="E208" s="45"/>
      <c r="F208" s="45"/>
      <c r="G208" s="45"/>
      <c r="H208" s="46"/>
      <c r="I208" s="37">
        <f>IF(AND(B208&lt;&gt;"",C208&lt;&gt;"",D208&lt;&gt;"",E208&lt;&gt;"",F208&lt;&gt;"",G208&lt;&gt;"",H208&lt;&gt;""),VLOOKUP(G208,通所介護費!$A$55:$B$59,2,0),0)</f>
        <v>0</v>
      </c>
      <c r="J208" s="37">
        <f t="shared" si="25"/>
        <v>0</v>
      </c>
    </row>
    <row r="209" spans="1:10" ht="18" customHeight="1" x14ac:dyDescent="0.4">
      <c r="A209" s="156"/>
      <c r="B209" s="45"/>
      <c r="C209" s="45"/>
      <c r="D209" s="45"/>
      <c r="E209" s="45"/>
      <c r="F209" s="45"/>
      <c r="G209" s="45"/>
      <c r="H209" s="46"/>
      <c r="I209" s="37">
        <f>IF(AND(B209&lt;&gt;"",C209&lt;&gt;"",D209&lt;&gt;"",E209&lt;&gt;"",F209&lt;&gt;"",G209&lt;&gt;"",H209&lt;&gt;""),VLOOKUP(G209,通所介護費!$A$55:$B$59,2,0),0)</f>
        <v>0</v>
      </c>
      <c r="J209" s="37">
        <f t="shared" si="25"/>
        <v>0</v>
      </c>
    </row>
    <row r="210" spans="1:10" ht="18" customHeight="1" x14ac:dyDescent="0.4">
      <c r="A210" s="157"/>
      <c r="B210" s="45"/>
      <c r="C210" s="45"/>
      <c r="D210" s="45"/>
      <c r="E210" s="45"/>
      <c r="F210" s="45"/>
      <c r="G210" s="45"/>
      <c r="H210" s="46"/>
      <c r="I210" s="37">
        <f>IF(AND(B210&lt;&gt;"",C210&lt;&gt;"",D210&lt;&gt;"",E210&lt;&gt;"",F210&lt;&gt;"",G210&lt;&gt;"",H210&lt;&gt;""),VLOOKUP(G210,通所介護費!$A$55:$B$59,2,0),0)</f>
        <v>0</v>
      </c>
      <c r="J210" s="37">
        <f t="shared" si="25"/>
        <v>0</v>
      </c>
    </row>
    <row r="211" spans="1:10" ht="22.15" customHeight="1" x14ac:dyDescent="0.4">
      <c r="A211" s="101" t="s">
        <v>40</v>
      </c>
      <c r="B211" s="102"/>
      <c r="C211" s="102"/>
      <c r="D211" s="102"/>
      <c r="E211" s="102"/>
      <c r="F211" s="102"/>
      <c r="G211" s="103"/>
      <c r="H211" s="39">
        <f>SUMIF(H191:H210,"&lt;&gt;#N/A")</f>
        <v>0</v>
      </c>
      <c r="I211" s="39">
        <f>SUMIF(I191:I210,"&lt;&gt;#N/A")</f>
        <v>0</v>
      </c>
      <c r="J211" s="39">
        <f>SUMIF(J191:J210,"&lt;&gt;#N/A")</f>
        <v>0</v>
      </c>
    </row>
    <row r="212" spans="1:10" ht="15" customHeight="1" x14ac:dyDescent="0.4">
      <c r="A212" s="24"/>
      <c r="B212" s="24"/>
      <c r="C212" s="24"/>
      <c r="D212" s="24"/>
      <c r="E212" s="24"/>
      <c r="F212" s="24"/>
      <c r="G212" s="44"/>
      <c r="H212" s="44"/>
      <c r="I212" s="44"/>
    </row>
    <row r="213" spans="1:10" ht="22.15" customHeight="1" x14ac:dyDescent="0.4">
      <c r="A213" s="51" t="s">
        <v>89</v>
      </c>
      <c r="B213" s="24"/>
      <c r="C213" s="24"/>
      <c r="D213" s="24"/>
      <c r="E213" s="24"/>
      <c r="F213" s="24"/>
      <c r="G213" s="44"/>
      <c r="H213" s="44"/>
      <c r="I213" s="44"/>
    </row>
    <row r="214" spans="1:10" ht="42.95" customHeight="1" x14ac:dyDescent="0.4">
      <c r="A214" s="158" t="s">
        <v>176</v>
      </c>
      <c r="B214" s="35" t="s">
        <v>49</v>
      </c>
      <c r="C214" s="35" t="s">
        <v>119</v>
      </c>
      <c r="D214" s="35" t="s">
        <v>34</v>
      </c>
      <c r="E214" s="36" t="s">
        <v>173</v>
      </c>
      <c r="F214" s="36" t="s">
        <v>174</v>
      </c>
      <c r="G214" s="35" t="s">
        <v>35</v>
      </c>
      <c r="H214" s="36" t="s">
        <v>134</v>
      </c>
      <c r="I214" s="36" t="s">
        <v>37</v>
      </c>
      <c r="J214" s="36" t="s">
        <v>120</v>
      </c>
    </row>
    <row r="215" spans="1:10" ht="18" customHeight="1" x14ac:dyDescent="0.4">
      <c r="A215" s="159"/>
      <c r="B215" s="45"/>
      <c r="C215" s="45"/>
      <c r="D215" s="45"/>
      <c r="E215" s="45"/>
      <c r="F215" s="45"/>
      <c r="G215" s="45"/>
      <c r="H215" s="46"/>
      <c r="I215" s="37">
        <f>IF(AND(B215&lt;&gt;"",C215&lt;&gt;"",D215&lt;&gt;"",E215&lt;&gt;"",F215&lt;&gt;"",G215&lt;&gt;"",H215&lt;&gt;""),VLOOKUP(G215,通所介護費!$A$55:$B$59,2,0),0)</f>
        <v>0</v>
      </c>
      <c r="J215" s="37">
        <f>((I215*H215)*0.1*10)/2</f>
        <v>0</v>
      </c>
    </row>
    <row r="216" spans="1:10" ht="18" customHeight="1" x14ac:dyDescent="0.4">
      <c r="A216" s="159"/>
      <c r="B216" s="45"/>
      <c r="C216" s="45"/>
      <c r="D216" s="45"/>
      <c r="E216" s="45"/>
      <c r="F216" s="45"/>
      <c r="G216" s="45"/>
      <c r="H216" s="46"/>
      <c r="I216" s="37">
        <f>IF(AND(B216&lt;&gt;"",C216&lt;&gt;"",D216&lt;&gt;"",E216&lt;&gt;"",F216&lt;&gt;"",G216&lt;&gt;"",H216&lt;&gt;""),VLOOKUP(G216,通所介護費!$A$55:$B$59,2,0),0)</f>
        <v>0</v>
      </c>
      <c r="J216" s="37">
        <f>((I216*H216)*0.1*10)/2</f>
        <v>0</v>
      </c>
    </row>
    <row r="217" spans="1:10" ht="18" customHeight="1" x14ac:dyDescent="0.4">
      <c r="A217" s="159"/>
      <c r="B217" s="45"/>
      <c r="C217" s="45"/>
      <c r="D217" s="45"/>
      <c r="E217" s="45"/>
      <c r="F217" s="45"/>
      <c r="G217" s="45"/>
      <c r="H217" s="46"/>
      <c r="I217" s="37">
        <f>IF(AND(B217&lt;&gt;"",C217&lt;&gt;"",D217&lt;&gt;"",E217&lt;&gt;"",F217&lt;&gt;"",G217&lt;&gt;"",H217&lt;&gt;""),VLOOKUP(G217,通所介護費!$A$55:$B$59,2,0),0)</f>
        <v>0</v>
      </c>
      <c r="J217" s="37">
        <f>((I217*H217)*0.1*10)/2</f>
        <v>0</v>
      </c>
    </row>
    <row r="218" spans="1:10" ht="18" customHeight="1" x14ac:dyDescent="0.4">
      <c r="A218" s="159"/>
      <c r="B218" s="45"/>
      <c r="C218" s="45"/>
      <c r="D218" s="45"/>
      <c r="E218" s="45"/>
      <c r="F218" s="45"/>
      <c r="G218" s="45"/>
      <c r="H218" s="46"/>
      <c r="I218" s="37">
        <f>IF(AND(B218&lt;&gt;"",C218&lt;&gt;"",D218&lt;&gt;"",E218&lt;&gt;"",F218&lt;&gt;"",G218&lt;&gt;"",H218&lt;&gt;""),VLOOKUP(G218,通所介護費!$A$55:$B$59,2,0),0)</f>
        <v>0</v>
      </c>
      <c r="J218" s="37">
        <f>((I218*H218)*0.1*10)/2</f>
        <v>0</v>
      </c>
    </row>
    <row r="219" spans="1:10" ht="18" customHeight="1" x14ac:dyDescent="0.4">
      <c r="A219" s="160"/>
      <c r="B219" s="45"/>
      <c r="C219" s="45"/>
      <c r="D219" s="45"/>
      <c r="E219" s="45"/>
      <c r="F219" s="45"/>
      <c r="G219" s="45"/>
      <c r="H219" s="46"/>
      <c r="I219" s="37">
        <f>IF(AND(B219&lt;&gt;"",C219&lt;&gt;"",D219&lt;&gt;"",E219&lt;&gt;"",F219&lt;&gt;"",G219&lt;&gt;"",H219&lt;&gt;""),VLOOKUP(G219,通所介護費!$A$55:$B$59,2,0),0)</f>
        <v>0</v>
      </c>
      <c r="J219" s="37">
        <f>((I219*H219)*0.1*10)/2</f>
        <v>0</v>
      </c>
    </row>
    <row r="220" spans="1:10" ht="22.15" customHeight="1" x14ac:dyDescent="0.4">
      <c r="A220" s="101" t="s">
        <v>40</v>
      </c>
      <c r="B220" s="102"/>
      <c r="C220" s="102"/>
      <c r="D220" s="102"/>
      <c r="E220" s="102"/>
      <c r="F220" s="102"/>
      <c r="G220" s="103"/>
      <c r="H220" s="39">
        <f>SUMIF(H215:H219,"&lt;&gt;#N/A")</f>
        <v>0</v>
      </c>
      <c r="I220" s="39">
        <f>SUMIF(I215:I219,"&lt;&gt;#N/A")</f>
        <v>0</v>
      </c>
      <c r="J220" s="39">
        <f>SUMIF(J215:J219,"&lt;&gt;#N/A")</f>
        <v>0</v>
      </c>
    </row>
    <row r="221" spans="1:10" ht="22.15" customHeight="1" x14ac:dyDescent="0.4"/>
    <row r="222" spans="1:10" ht="22.15" customHeight="1" x14ac:dyDescent="0.4">
      <c r="A222" s="34" t="s">
        <v>46</v>
      </c>
    </row>
    <row r="223" spans="1:10" ht="28.5" x14ac:dyDescent="0.4">
      <c r="A223" s="164" t="s">
        <v>47</v>
      </c>
      <c r="B223" s="164"/>
      <c r="C223" s="41" t="s">
        <v>48</v>
      </c>
      <c r="D223" s="41" t="s">
        <v>51</v>
      </c>
      <c r="E223" s="41" t="s">
        <v>120</v>
      </c>
    </row>
    <row r="224" spans="1:10" ht="22.15" customHeight="1" x14ac:dyDescent="0.4">
      <c r="A224" s="165">
        <f>COUNTA(D21:D40,D45:D49,D55:D74,D79:D83,D89:D108,D113:D117,D123:D142,D147:D151,D157:D176,D181:D185,D191:D210,D215:D219)</f>
        <v>0</v>
      </c>
      <c r="B224" s="165"/>
      <c r="C224" s="42">
        <f>COUNTA(C21:C40,C45:C49,C55:C74,C79:C83,C89:C108,C113:C117,C123:C142,C147:C151,C157:C176,C181:C185,C191:C210,C215:C219)</f>
        <v>0</v>
      </c>
      <c r="D224" s="43">
        <f>SUM(H41,H50,H75,H84,H109,H118,H143,H152,H177,H186,H211,H220)</f>
        <v>0</v>
      </c>
      <c r="E224" s="43">
        <f>SUM(J41,J50,J75,J84,J109,J118,J143,J152,J177,J186,J211,J220)</f>
        <v>0</v>
      </c>
    </row>
    <row r="225" ht="42.95" customHeight="1" x14ac:dyDescent="0.4"/>
    <row r="226" ht="20.100000000000001" customHeight="1" x14ac:dyDescent="0.4"/>
    <row r="227" ht="20.100000000000001" customHeight="1" x14ac:dyDescent="0.4"/>
    <row r="228" ht="20.100000000000001" customHeight="1" x14ac:dyDescent="0.4"/>
    <row r="229" ht="20.100000000000001" customHeight="1" x14ac:dyDescent="0.4"/>
    <row r="230" ht="20.100000000000001" customHeight="1" x14ac:dyDescent="0.4"/>
    <row r="231" ht="20.100000000000001" customHeight="1" x14ac:dyDescent="0.4"/>
    <row r="232" ht="20.100000000000001" customHeight="1" x14ac:dyDescent="0.4"/>
    <row r="233" ht="20.100000000000001" customHeight="1" x14ac:dyDescent="0.4"/>
    <row r="234" ht="20.100000000000001" customHeight="1" x14ac:dyDescent="0.4"/>
    <row r="235" ht="42.95" customHeight="1" x14ac:dyDescent="0.4"/>
    <row r="236" ht="20.100000000000001" customHeight="1" x14ac:dyDescent="0.4"/>
    <row r="237" ht="20.100000000000001" customHeight="1" x14ac:dyDescent="0.4"/>
    <row r="238" ht="20.100000000000001" customHeight="1" x14ac:dyDescent="0.4"/>
    <row r="239" ht="20.100000000000001" customHeight="1" x14ac:dyDescent="0.4"/>
    <row r="240" ht="20.100000000000001" customHeight="1" x14ac:dyDescent="0.4"/>
    <row r="241" ht="20.100000000000001" customHeight="1" x14ac:dyDescent="0.4"/>
    <row r="242" ht="20.100000000000001" customHeight="1" x14ac:dyDescent="0.4"/>
    <row r="243" ht="20.100000000000001" customHeight="1" x14ac:dyDescent="0.4"/>
    <row r="244" ht="20.100000000000001" customHeight="1" x14ac:dyDescent="0.4"/>
    <row r="245" ht="20.100000000000001" customHeight="1" x14ac:dyDescent="0.4"/>
    <row r="246" ht="20.100000000000001" customHeight="1" x14ac:dyDescent="0.4"/>
    <row r="247" ht="20.100000000000001" customHeight="1" x14ac:dyDescent="0.4"/>
    <row r="248" ht="20.100000000000001" customHeight="1" x14ac:dyDescent="0.4"/>
    <row r="249" ht="20.100000000000001" customHeight="1" x14ac:dyDescent="0.4"/>
    <row r="250" ht="20.100000000000001" customHeight="1" x14ac:dyDescent="0.4"/>
    <row r="251" ht="20.100000000000001" customHeight="1" x14ac:dyDescent="0.4"/>
    <row r="252" ht="20.100000000000001" customHeight="1" x14ac:dyDescent="0.4"/>
    <row r="253" ht="20.100000000000001" customHeight="1" x14ac:dyDescent="0.4"/>
    <row r="254" ht="20.100000000000001" customHeight="1" x14ac:dyDescent="0.4"/>
    <row r="255" ht="20.100000000000001" customHeight="1" x14ac:dyDescent="0.4"/>
    <row r="256" ht="20.100000000000001" customHeight="1" x14ac:dyDescent="0.4"/>
    <row r="257" ht="20.100000000000001" customHeight="1" x14ac:dyDescent="0.4"/>
    <row r="258" ht="20.100000000000001" customHeight="1" x14ac:dyDescent="0.4"/>
    <row r="259" ht="42.95" customHeight="1" x14ac:dyDescent="0.4"/>
    <row r="260" ht="20.100000000000001" customHeight="1" x14ac:dyDescent="0.4"/>
    <row r="261" ht="20.100000000000001" customHeight="1" x14ac:dyDescent="0.4"/>
    <row r="262" ht="20.100000000000001" customHeight="1" x14ac:dyDescent="0.4"/>
    <row r="263" ht="20.100000000000001" customHeight="1" x14ac:dyDescent="0.4"/>
    <row r="264" ht="20.100000000000001" customHeight="1" x14ac:dyDescent="0.4"/>
    <row r="265" ht="20.100000000000001" customHeight="1" x14ac:dyDescent="0.4"/>
    <row r="266" ht="20.100000000000001" customHeight="1" x14ac:dyDescent="0.4"/>
    <row r="267" ht="20.100000000000001" customHeight="1" x14ac:dyDescent="0.4"/>
    <row r="268" ht="42.95" customHeight="1" x14ac:dyDescent="0.4"/>
    <row r="269" ht="20.100000000000001" customHeight="1" x14ac:dyDescent="0.4"/>
    <row r="270" ht="20.100000000000001" customHeight="1" x14ac:dyDescent="0.4"/>
    <row r="271" ht="20.100000000000001" customHeight="1" x14ac:dyDescent="0.4"/>
    <row r="272" ht="20.100000000000001" customHeight="1" x14ac:dyDescent="0.4"/>
    <row r="273" ht="20.100000000000001" customHeight="1" x14ac:dyDescent="0.4"/>
    <row r="274" ht="20.100000000000001" customHeight="1" x14ac:dyDescent="0.4"/>
    <row r="275" ht="20.100000000000001" customHeight="1" x14ac:dyDescent="0.4"/>
    <row r="276" ht="20.100000000000001" customHeight="1" x14ac:dyDescent="0.4"/>
    <row r="277" ht="14.25" x14ac:dyDescent="0.4"/>
    <row r="278" ht="20.100000000000001" customHeight="1" x14ac:dyDescent="0.4"/>
  </sheetData>
  <sheetProtection sheet="1" objects="1" scenarios="1"/>
  <mergeCells count="46">
    <mergeCell ref="A224:B224"/>
    <mergeCell ref="H1:J1"/>
    <mergeCell ref="A88:A108"/>
    <mergeCell ref="A109:G109"/>
    <mergeCell ref="A112:A117"/>
    <mergeCell ref="A118:G118"/>
    <mergeCell ref="A122:A142"/>
    <mergeCell ref="A20:A40"/>
    <mergeCell ref="A41:G41"/>
    <mergeCell ref="A44:A49"/>
    <mergeCell ref="A50:G50"/>
    <mergeCell ref="A84:G84"/>
    <mergeCell ref="A54:A74"/>
    <mergeCell ref="A75:G75"/>
    <mergeCell ref="A78:A83"/>
    <mergeCell ref="A13:B13"/>
    <mergeCell ref="C13:I13"/>
    <mergeCell ref="A14:B14"/>
    <mergeCell ref="C14:I14"/>
    <mergeCell ref="A15:B15"/>
    <mergeCell ref="C15:I15"/>
    <mergeCell ref="A10:B10"/>
    <mergeCell ref="C10:I10"/>
    <mergeCell ref="A11:B11"/>
    <mergeCell ref="C11:I11"/>
    <mergeCell ref="A12:B12"/>
    <mergeCell ref="C12:I12"/>
    <mergeCell ref="A9:B9"/>
    <mergeCell ref="C9:I9"/>
    <mergeCell ref="A4:J4"/>
    <mergeCell ref="A7:B7"/>
    <mergeCell ref="C7:I7"/>
    <mergeCell ref="A8:B8"/>
    <mergeCell ref="C8:I8"/>
    <mergeCell ref="A220:G220"/>
    <mergeCell ref="A223:B223"/>
    <mergeCell ref="A143:G143"/>
    <mergeCell ref="A146:A151"/>
    <mergeCell ref="A156:A176"/>
    <mergeCell ref="A177:G177"/>
    <mergeCell ref="A180:A185"/>
    <mergeCell ref="A186:G186"/>
    <mergeCell ref="A152:G152"/>
    <mergeCell ref="A190:A210"/>
    <mergeCell ref="A211:G211"/>
    <mergeCell ref="A214:A219"/>
  </mergeCells>
  <phoneticPr fontId="3"/>
  <printOptions horizontalCentered="1"/>
  <pageMargins left="0.70866141732283472" right="0.70866141732283472" top="0.74803149606299213" bottom="0.74803149606299213" header="0.31496062992125984" footer="0.31496062992125984"/>
  <pageSetup paperSize="9" scale="64" fitToWidth="0" orientation="portrait" r:id="rId1"/>
  <rowBreaks count="8" manualBreakCount="8">
    <brk id="50" max="9" man="1"/>
    <brk id="84" max="9" man="1"/>
    <brk id="118" max="9" man="1"/>
    <brk id="152" max="9" man="1"/>
    <brk id="186" max="9" man="1"/>
    <brk id="220" max="16383" man="1"/>
    <brk id="231" max="9" man="1"/>
    <brk id="274" max="16383"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2EB6B762-0980-448A-B21C-A8C01A08B5AD}">
          <x14:formula1>
            <xm:f>通所介護費!$C$2:$C$7</xm:f>
          </x14:formula1>
          <xm:sqref>G21:G40 G191:G210 G45:G49 G181:G185 G157:G176 G147:G151 G123:G142 G113:G117 G89:G108 G79:G83 G55:G74 G215:G219</xm:sqref>
        </x14:dataValidation>
        <x14:dataValidation type="list" allowBlank="1" showInputMessage="1" showErrorMessage="1" xr:uid="{B1E49769-B37C-464B-B64B-14DA6290913C}">
          <x14:formula1>
            <xm:f>対象地域一覧!$A$2:$A$45</xm:f>
          </x14:formula1>
          <xm:sqref>D21:D40 D191:D210 D45:D49 D181:D185 D157:D176 D147:D151 D123:D142 D113:D117 D89:D108 D79:D83 D55:D74 D215:D219</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BF82EE-9918-45BC-8E00-DE070F8B433E}">
  <sheetPr>
    <tabColor theme="7" tint="0.59999389629810485"/>
  </sheetPr>
  <dimension ref="A1:AH278"/>
  <sheetViews>
    <sheetView view="pageBreakPreview" zoomScale="85" zoomScaleNormal="100" zoomScaleSheetLayoutView="85" workbookViewId="0">
      <selection activeCell="C14" sqref="C14:I14"/>
    </sheetView>
  </sheetViews>
  <sheetFormatPr defaultColWidth="8.75" defaultRowHeight="24.95" customHeight="1" x14ac:dyDescent="0.4"/>
  <cols>
    <col min="1" max="1" width="5.625" style="27" customWidth="1"/>
    <col min="2" max="2" width="14.625" style="27" bestFit="1" customWidth="1"/>
    <col min="3" max="3" width="14.125" style="27" bestFit="1" customWidth="1"/>
    <col min="4" max="4" width="9.875" style="27" bestFit="1" customWidth="1"/>
    <col min="5" max="6" width="16.375" style="27" bestFit="1" customWidth="1"/>
    <col min="7" max="7" width="9.875" style="27" bestFit="1" customWidth="1"/>
    <col min="8" max="9" width="12.125" style="27" bestFit="1" customWidth="1"/>
    <col min="10" max="10" width="12" style="27" customWidth="1"/>
    <col min="11" max="32" width="8.75" style="27"/>
    <col min="33" max="33" width="8.75" style="28"/>
    <col min="34" max="34" width="9" style="28" bestFit="1" customWidth="1"/>
    <col min="35" max="16384" width="8.75" style="27"/>
  </cols>
  <sheetData>
    <row r="1" spans="1:34" ht="24.95" customHeight="1" x14ac:dyDescent="0.4">
      <c r="A1" s="27" t="s">
        <v>131</v>
      </c>
      <c r="H1" s="108" t="s">
        <v>26</v>
      </c>
      <c r="I1" s="108"/>
      <c r="J1" s="108"/>
      <c r="U1" s="27" t="s">
        <v>112</v>
      </c>
      <c r="W1" s="27" t="s">
        <v>113</v>
      </c>
      <c r="Y1" s="27" t="s">
        <v>114</v>
      </c>
      <c r="AA1" s="27" t="s">
        <v>115</v>
      </c>
      <c r="AC1" s="27" t="s">
        <v>116</v>
      </c>
      <c r="AE1" s="27" t="s">
        <v>117</v>
      </c>
      <c r="AG1" s="28" t="s">
        <v>40</v>
      </c>
    </row>
    <row r="2" spans="1:34" ht="24.95" customHeight="1" x14ac:dyDescent="0.4">
      <c r="A2" s="29" t="s">
        <v>177</v>
      </c>
      <c r="T2" s="30"/>
      <c r="U2" s="31" t="s">
        <v>79</v>
      </c>
      <c r="V2" s="31" t="s">
        <v>50</v>
      </c>
      <c r="W2" s="31" t="s">
        <v>79</v>
      </c>
      <c r="X2" s="31" t="s">
        <v>50</v>
      </c>
      <c r="Y2" s="31" t="s">
        <v>79</v>
      </c>
      <c r="Z2" s="31" t="s">
        <v>50</v>
      </c>
      <c r="AA2" s="31" t="s">
        <v>79</v>
      </c>
      <c r="AB2" s="31" t="s">
        <v>50</v>
      </c>
      <c r="AC2" s="31" t="s">
        <v>79</v>
      </c>
      <c r="AD2" s="31" t="s">
        <v>50</v>
      </c>
      <c r="AE2" s="31" t="s">
        <v>79</v>
      </c>
      <c r="AF2" s="31" t="s">
        <v>50</v>
      </c>
      <c r="AG2" s="31" t="s">
        <v>79</v>
      </c>
      <c r="AH2" s="31" t="s">
        <v>50</v>
      </c>
    </row>
    <row r="3" spans="1:34" ht="15" customHeight="1" x14ac:dyDescent="0.4">
      <c r="T3" s="30" t="str">
        <f>対象地域一覧!A3</f>
        <v>広面</v>
      </c>
      <c r="U3" s="32">
        <f>COUNTIF($D$21:$D$40,$T3)+COUNTIF($D$45:$D$49,$T3)</f>
        <v>0</v>
      </c>
      <c r="V3" s="32">
        <f>SUMIF($D$21:$D$40,$T3,$H$21:$H$40)+SUMIF($D$45:$D$49,$T3,$H$45:$H$49)</f>
        <v>0</v>
      </c>
      <c r="W3" s="32">
        <f>COUNTIF($D$55:$D$74,$T3)+COUNTIF($D$79:$D$83,$T3)</f>
        <v>0</v>
      </c>
      <c r="X3" s="32">
        <f>SUMIF($D$55:$D$74,$T3,$H$55:$H$74)+SUMIF($D$79:$D$83,$T3,$H$79:$H$83)</f>
        <v>0</v>
      </c>
      <c r="Y3" s="32">
        <f>COUNTIF($D$89:$D$108,$T3)+COUNTIF($D$113:$D$117,$T3)</f>
        <v>0</v>
      </c>
      <c r="Z3" s="32">
        <f>SUMIF($D$89:$D$108,$T3,$H$89:$H$108)+SUMIF($D$113:$D$117,$T3,$H$113:$H$117)</f>
        <v>0</v>
      </c>
      <c r="AA3" s="32">
        <f>COUNTIF($D$123:$D$142,$T3)+COUNTIF($D$147:$D$151,$T3)</f>
        <v>0</v>
      </c>
      <c r="AB3" s="32">
        <f>SUMIF($D$123:$D$142,$T3,$H$123:$H$142)+SUMIF($D$147:$D$151,$T3,$H$147:$H$151)</f>
        <v>0</v>
      </c>
      <c r="AC3" s="32">
        <f>COUNTIF($D$157:$D$176,$T3)+COUNTIF($D$181:$D$185,$T3)</f>
        <v>0</v>
      </c>
      <c r="AD3" s="32">
        <f>SUMIF($D$157:$D$176,$T3,$H$157:$H$176)+SUMIF($D$181:$D$185,$T3,$H$181:$H$185)</f>
        <v>0</v>
      </c>
      <c r="AE3" s="32">
        <f>COUNTIF($D$191:$D$210,$T3)+COUNTIF($D$215:$D$219,$T3)</f>
        <v>0</v>
      </c>
      <c r="AF3" s="32">
        <f>SUMIF($D$191:$D$210,$T3,$H$191:$H$210)+SUMIF($D$215:$D$219,$T3,$H$215:$H$219)</f>
        <v>0</v>
      </c>
      <c r="AG3" s="32">
        <f>SUM(U3,W3,Y3,AA3,AC3,AE3)</f>
        <v>0</v>
      </c>
      <c r="AH3" s="32">
        <f>SUM(V3,X3,Z3,AB3,AD3,AF3)</f>
        <v>0</v>
      </c>
    </row>
    <row r="4" spans="1:34" ht="24.95" customHeight="1" x14ac:dyDescent="0.4">
      <c r="A4" s="106" t="s">
        <v>168</v>
      </c>
      <c r="B4" s="106"/>
      <c r="C4" s="106"/>
      <c r="D4" s="106"/>
      <c r="E4" s="106"/>
      <c r="F4" s="106"/>
      <c r="G4" s="106"/>
      <c r="H4" s="106"/>
      <c r="I4" s="106"/>
      <c r="J4" s="106"/>
      <c r="T4" s="30" t="str">
        <f>対象地域一覧!A4</f>
        <v>上加茂</v>
      </c>
      <c r="U4" s="32">
        <f t="shared" ref="U4:U45" si="0">COUNTIF($D$21:$D$40,$T4)+COUNTIF($D$45:$D$49,$T4)</f>
        <v>0</v>
      </c>
      <c r="V4" s="32">
        <f t="shared" ref="V4:V45" si="1">SUMIF($D$21:$D$40,$T4,$H$21:$H$40)+SUMIF($D$45:$D$49,$T4,$H$45:$H$49)</f>
        <v>0</v>
      </c>
      <c r="W4" s="32">
        <f t="shared" ref="W4:W45" si="2">COUNTIF($D$55:$D$74,$T4)+COUNTIF($D$79:$D$83,$T4)</f>
        <v>0</v>
      </c>
      <c r="X4" s="32">
        <f t="shared" ref="X4:X45" si="3">SUMIF($D$55:$D$74,$T4,$H$55:$H$74)+SUMIF($D$79:$D$83,$T4,$H$79:$H$83)</f>
        <v>0</v>
      </c>
      <c r="Y4" s="32">
        <f t="shared" ref="Y4:Y45" si="4">COUNTIF($D$89:$D$108,$T4)+COUNTIF($D$113:$D$117,$T4)</f>
        <v>0</v>
      </c>
      <c r="Z4" s="32">
        <f t="shared" ref="Z4:Z45" si="5">SUMIF($D$89:$D$108,$T4,$H$89:$H$108)+SUMIF($D$113:$D$117,$T4,$H$113:$H$117)</f>
        <v>0</v>
      </c>
      <c r="AA4" s="32">
        <f t="shared" ref="AA4:AA45" si="6">COUNTIF($D$123:$D$142,$T4)+COUNTIF($D$147:$D$151,$T4)</f>
        <v>0</v>
      </c>
      <c r="AB4" s="32">
        <f t="shared" ref="AB4:AB45" si="7">SUMIF($D$123:$D$142,$T4,$H$123:$H$142)+SUMIF($D$147:$D$151,$T4,$H$147:$H$151)</f>
        <v>0</v>
      </c>
      <c r="AC4" s="32">
        <f t="shared" ref="AC4:AC45" si="8">COUNTIF($D$157:$D$176,$T4)+COUNTIF($D$181:$D$185,$T4)</f>
        <v>0</v>
      </c>
      <c r="AD4" s="32">
        <f t="shared" ref="AD4:AD45" si="9">SUMIF($D$157:$D$176,$T4,$H$157:$H$176)+SUMIF($D$181:$D$185,$T4,$H$181:$H$185)</f>
        <v>0</v>
      </c>
      <c r="AE4" s="32">
        <f t="shared" ref="AE4:AE45" si="10">COUNTIF($D$191:$D$210,$T4)+COUNTIF($D$215:$D$219,$T4)</f>
        <v>0</v>
      </c>
      <c r="AF4" s="32">
        <f t="shared" ref="AF4:AF45" si="11">SUMIF($D$191:$D$210,$T4,$H$191:$H$210)+SUMIF($D$215:$D$219,$T4,$H$215:$H$219)</f>
        <v>0</v>
      </c>
      <c r="AG4" s="32">
        <f t="shared" ref="AG4:AH45" si="12">SUM(U4,W4,Y4,AA4,AC4,AE4)</f>
        <v>0</v>
      </c>
      <c r="AH4" s="32">
        <f t="shared" si="12"/>
        <v>0</v>
      </c>
    </row>
    <row r="5" spans="1:34" ht="15" customHeight="1" x14ac:dyDescent="0.4">
      <c r="T5" s="30" t="str">
        <f>対象地域一覧!A5</f>
        <v>下加茂</v>
      </c>
      <c r="U5" s="32">
        <f t="shared" si="0"/>
        <v>0</v>
      </c>
      <c r="V5" s="32">
        <f t="shared" si="1"/>
        <v>0</v>
      </c>
      <c r="W5" s="32">
        <f t="shared" si="2"/>
        <v>0</v>
      </c>
      <c r="X5" s="32">
        <f t="shared" si="3"/>
        <v>0</v>
      </c>
      <c r="Y5" s="32">
        <f t="shared" si="4"/>
        <v>0</v>
      </c>
      <c r="Z5" s="32">
        <f t="shared" si="5"/>
        <v>0</v>
      </c>
      <c r="AA5" s="32">
        <f t="shared" si="6"/>
        <v>0</v>
      </c>
      <c r="AB5" s="32">
        <f t="shared" si="7"/>
        <v>0</v>
      </c>
      <c r="AC5" s="32">
        <f t="shared" si="8"/>
        <v>0</v>
      </c>
      <c r="AD5" s="32">
        <f t="shared" si="9"/>
        <v>0</v>
      </c>
      <c r="AE5" s="32">
        <f t="shared" si="10"/>
        <v>0</v>
      </c>
      <c r="AF5" s="32">
        <f t="shared" si="11"/>
        <v>0</v>
      </c>
      <c r="AG5" s="32">
        <f t="shared" si="12"/>
        <v>0</v>
      </c>
      <c r="AH5" s="32">
        <f t="shared" si="12"/>
        <v>0</v>
      </c>
    </row>
    <row r="6" spans="1:34" ht="24.95" customHeight="1" x14ac:dyDescent="0.4">
      <c r="A6" s="33" t="s">
        <v>27</v>
      </c>
      <c r="T6" s="30" t="str">
        <f>対象地域一覧!A6</f>
        <v>美原</v>
      </c>
      <c r="U6" s="32">
        <f t="shared" si="0"/>
        <v>0</v>
      </c>
      <c r="V6" s="32">
        <f t="shared" si="1"/>
        <v>0</v>
      </c>
      <c r="W6" s="32">
        <f t="shared" si="2"/>
        <v>0</v>
      </c>
      <c r="X6" s="32">
        <f t="shared" si="3"/>
        <v>0</v>
      </c>
      <c r="Y6" s="32">
        <f t="shared" si="4"/>
        <v>0</v>
      </c>
      <c r="Z6" s="32">
        <f t="shared" si="5"/>
        <v>0</v>
      </c>
      <c r="AA6" s="32">
        <f t="shared" si="6"/>
        <v>0</v>
      </c>
      <c r="AB6" s="32">
        <f t="shared" si="7"/>
        <v>0</v>
      </c>
      <c r="AC6" s="32">
        <f t="shared" si="8"/>
        <v>0</v>
      </c>
      <c r="AD6" s="32">
        <f t="shared" si="9"/>
        <v>0</v>
      </c>
      <c r="AE6" s="32">
        <f t="shared" si="10"/>
        <v>0</v>
      </c>
      <c r="AF6" s="32">
        <f t="shared" si="11"/>
        <v>0</v>
      </c>
      <c r="AG6" s="32">
        <f t="shared" si="12"/>
        <v>0</v>
      </c>
      <c r="AH6" s="32">
        <f t="shared" si="12"/>
        <v>0</v>
      </c>
    </row>
    <row r="7" spans="1:34" ht="24.95" customHeight="1" x14ac:dyDescent="0.4">
      <c r="A7" s="57" t="s">
        <v>19</v>
      </c>
      <c r="B7" s="57"/>
      <c r="C7" s="65" t="str">
        <f>IF(基本情報入力シート!V8="","",基本情報入力シート!V8)</f>
        <v/>
      </c>
      <c r="D7" s="66"/>
      <c r="E7" s="66"/>
      <c r="F7" s="66"/>
      <c r="G7" s="66"/>
      <c r="H7" s="66"/>
      <c r="I7" s="67"/>
      <c r="T7" s="30" t="str">
        <f>対象地域一覧!A7</f>
        <v>加茂市場</v>
      </c>
      <c r="U7" s="32">
        <f t="shared" si="0"/>
        <v>0</v>
      </c>
      <c r="V7" s="32">
        <f t="shared" si="1"/>
        <v>0</v>
      </c>
      <c r="W7" s="32">
        <f t="shared" si="2"/>
        <v>0</v>
      </c>
      <c r="X7" s="32">
        <f t="shared" si="3"/>
        <v>0</v>
      </c>
      <c r="Y7" s="32">
        <f t="shared" si="4"/>
        <v>0</v>
      </c>
      <c r="Z7" s="32">
        <f t="shared" si="5"/>
        <v>0</v>
      </c>
      <c r="AA7" s="32">
        <f t="shared" si="6"/>
        <v>0</v>
      </c>
      <c r="AB7" s="32">
        <f t="shared" si="7"/>
        <v>0</v>
      </c>
      <c r="AC7" s="32">
        <f t="shared" si="8"/>
        <v>0</v>
      </c>
      <c r="AD7" s="32">
        <f t="shared" si="9"/>
        <v>0</v>
      </c>
      <c r="AE7" s="32">
        <f t="shared" si="10"/>
        <v>0</v>
      </c>
      <c r="AF7" s="32">
        <f t="shared" si="11"/>
        <v>0</v>
      </c>
      <c r="AG7" s="32">
        <f t="shared" si="12"/>
        <v>0</v>
      </c>
      <c r="AH7" s="32">
        <f t="shared" si="12"/>
        <v>0</v>
      </c>
    </row>
    <row r="8" spans="1:34" ht="24.95" customHeight="1" x14ac:dyDescent="0.4">
      <c r="A8" s="57" t="s">
        <v>19</v>
      </c>
      <c r="B8" s="57"/>
      <c r="C8" s="65" t="str">
        <f>IF(基本情報入力シート!V19="","",基本情報入力シート!V19)</f>
        <v/>
      </c>
      <c r="D8" s="66"/>
      <c r="E8" s="66"/>
      <c r="F8" s="66"/>
      <c r="G8" s="66"/>
      <c r="H8" s="66"/>
      <c r="I8" s="67"/>
      <c r="T8" s="30" t="str">
        <f>対象地域一覧!A8</f>
        <v>高谷</v>
      </c>
      <c r="U8" s="32">
        <f t="shared" si="0"/>
        <v>0</v>
      </c>
      <c r="V8" s="32">
        <f t="shared" si="1"/>
        <v>0</v>
      </c>
      <c r="W8" s="32">
        <f t="shared" si="2"/>
        <v>0</v>
      </c>
      <c r="X8" s="32">
        <f t="shared" si="3"/>
        <v>0</v>
      </c>
      <c r="Y8" s="32">
        <f t="shared" si="4"/>
        <v>0</v>
      </c>
      <c r="Z8" s="32">
        <f t="shared" si="5"/>
        <v>0</v>
      </c>
      <c r="AA8" s="32">
        <f t="shared" si="6"/>
        <v>0</v>
      </c>
      <c r="AB8" s="32">
        <f t="shared" si="7"/>
        <v>0</v>
      </c>
      <c r="AC8" s="32">
        <f t="shared" si="8"/>
        <v>0</v>
      </c>
      <c r="AD8" s="32">
        <f t="shared" si="9"/>
        <v>0</v>
      </c>
      <c r="AE8" s="32">
        <f t="shared" si="10"/>
        <v>0</v>
      </c>
      <c r="AF8" s="32">
        <f t="shared" si="11"/>
        <v>0</v>
      </c>
      <c r="AG8" s="32">
        <f t="shared" si="12"/>
        <v>0</v>
      </c>
      <c r="AH8" s="32">
        <f t="shared" si="12"/>
        <v>0</v>
      </c>
    </row>
    <row r="9" spans="1:34" ht="24.95" customHeight="1" x14ac:dyDescent="0.4">
      <c r="A9" s="57" t="s">
        <v>20</v>
      </c>
      <c r="B9" s="57"/>
      <c r="C9" s="65" t="str">
        <f>IF(基本情報入力シート!V20="","",基本情報入力シート!V20)</f>
        <v/>
      </c>
      <c r="D9" s="66"/>
      <c r="E9" s="66"/>
      <c r="F9" s="66"/>
      <c r="G9" s="66"/>
      <c r="H9" s="66"/>
      <c r="I9" s="67"/>
      <c r="T9" s="30" t="str">
        <f>対象地域一覧!A9</f>
        <v>平岡</v>
      </c>
      <c r="U9" s="32">
        <f t="shared" si="0"/>
        <v>0</v>
      </c>
      <c r="V9" s="32">
        <f t="shared" si="1"/>
        <v>0</v>
      </c>
      <c r="W9" s="32">
        <f t="shared" si="2"/>
        <v>0</v>
      </c>
      <c r="X9" s="32">
        <f t="shared" si="3"/>
        <v>0</v>
      </c>
      <c r="Y9" s="32">
        <f t="shared" si="4"/>
        <v>0</v>
      </c>
      <c r="Z9" s="32">
        <f t="shared" si="5"/>
        <v>0</v>
      </c>
      <c r="AA9" s="32">
        <f t="shared" si="6"/>
        <v>0</v>
      </c>
      <c r="AB9" s="32">
        <f t="shared" si="7"/>
        <v>0</v>
      </c>
      <c r="AC9" s="32">
        <f t="shared" si="8"/>
        <v>0</v>
      </c>
      <c r="AD9" s="32">
        <f t="shared" si="9"/>
        <v>0</v>
      </c>
      <c r="AE9" s="32">
        <f t="shared" si="10"/>
        <v>0</v>
      </c>
      <c r="AF9" s="32">
        <f t="shared" si="11"/>
        <v>0</v>
      </c>
      <c r="AG9" s="32">
        <f t="shared" si="12"/>
        <v>0</v>
      </c>
      <c r="AH9" s="32">
        <f t="shared" si="12"/>
        <v>0</v>
      </c>
    </row>
    <row r="10" spans="1:34" ht="42.95" customHeight="1" x14ac:dyDescent="0.4">
      <c r="A10" s="57" t="s">
        <v>21</v>
      </c>
      <c r="B10" s="57"/>
      <c r="C10" s="65" t="str">
        <f>IF(基本情報入力シート!V21="","",基本情報入力シート!V21)</f>
        <v>通所介護</v>
      </c>
      <c r="D10" s="66"/>
      <c r="E10" s="66"/>
      <c r="F10" s="66"/>
      <c r="G10" s="66"/>
      <c r="H10" s="66"/>
      <c r="I10" s="67"/>
      <c r="T10" s="30" t="str">
        <f>対象地域一覧!A10</f>
        <v>上野</v>
      </c>
      <c r="U10" s="32">
        <f t="shared" si="0"/>
        <v>0</v>
      </c>
      <c r="V10" s="32">
        <f t="shared" si="1"/>
        <v>0</v>
      </c>
      <c r="W10" s="32">
        <f t="shared" si="2"/>
        <v>0</v>
      </c>
      <c r="X10" s="32">
        <f t="shared" si="3"/>
        <v>0</v>
      </c>
      <c r="Y10" s="32">
        <f t="shared" si="4"/>
        <v>0</v>
      </c>
      <c r="Z10" s="32">
        <f t="shared" si="5"/>
        <v>0</v>
      </c>
      <c r="AA10" s="32">
        <f t="shared" si="6"/>
        <v>0</v>
      </c>
      <c r="AB10" s="32">
        <f t="shared" si="7"/>
        <v>0</v>
      </c>
      <c r="AC10" s="32">
        <f t="shared" si="8"/>
        <v>0</v>
      </c>
      <c r="AD10" s="32">
        <f t="shared" si="9"/>
        <v>0</v>
      </c>
      <c r="AE10" s="32">
        <f t="shared" si="10"/>
        <v>0</v>
      </c>
      <c r="AF10" s="32">
        <f t="shared" si="11"/>
        <v>0</v>
      </c>
      <c r="AG10" s="32">
        <f t="shared" si="12"/>
        <v>0</v>
      </c>
      <c r="AH10" s="32">
        <f t="shared" si="12"/>
        <v>0</v>
      </c>
    </row>
    <row r="11" spans="1:34" ht="24.95" customHeight="1" x14ac:dyDescent="0.4">
      <c r="A11" s="57" t="s">
        <v>110</v>
      </c>
      <c r="B11" s="57"/>
      <c r="C11" s="161" t="str">
        <f>IF(基本情報入力シート!V22="","",基本情報入力シート!V22)</f>
        <v>別表第1の1　区分1　移動に片道20分以上の時間を要するサービス（特別地域加算対象地域内に居住する利用者を対象に行う場合）</v>
      </c>
      <c r="D11" s="162"/>
      <c r="E11" s="162"/>
      <c r="F11" s="162"/>
      <c r="G11" s="162"/>
      <c r="H11" s="162"/>
      <c r="I11" s="163"/>
      <c r="T11" s="30" t="str">
        <f>対象地域一覧!A11</f>
        <v>竹部</v>
      </c>
      <c r="U11" s="32">
        <f t="shared" si="0"/>
        <v>0</v>
      </c>
      <c r="V11" s="32">
        <f t="shared" si="1"/>
        <v>0</v>
      </c>
      <c r="W11" s="32">
        <f t="shared" si="2"/>
        <v>0</v>
      </c>
      <c r="X11" s="32">
        <f t="shared" si="3"/>
        <v>0</v>
      </c>
      <c r="Y11" s="32">
        <f t="shared" si="4"/>
        <v>0</v>
      </c>
      <c r="Z11" s="32">
        <f t="shared" si="5"/>
        <v>0</v>
      </c>
      <c r="AA11" s="32">
        <f t="shared" si="6"/>
        <v>0</v>
      </c>
      <c r="AB11" s="32">
        <f t="shared" si="7"/>
        <v>0</v>
      </c>
      <c r="AC11" s="32">
        <f t="shared" si="8"/>
        <v>0</v>
      </c>
      <c r="AD11" s="32">
        <f t="shared" si="9"/>
        <v>0</v>
      </c>
      <c r="AE11" s="32">
        <f t="shared" si="10"/>
        <v>0</v>
      </c>
      <c r="AF11" s="32">
        <f t="shared" si="11"/>
        <v>0</v>
      </c>
      <c r="AG11" s="32">
        <f t="shared" si="12"/>
        <v>0</v>
      </c>
      <c r="AH11" s="32">
        <f t="shared" si="12"/>
        <v>0</v>
      </c>
    </row>
    <row r="12" spans="1:34" ht="24.95" customHeight="1" x14ac:dyDescent="0.4">
      <c r="A12" s="57" t="s">
        <v>28</v>
      </c>
      <c r="B12" s="57"/>
      <c r="C12" s="65" t="s">
        <v>29</v>
      </c>
      <c r="D12" s="66"/>
      <c r="E12" s="66"/>
      <c r="F12" s="66"/>
      <c r="G12" s="66"/>
      <c r="H12" s="66"/>
      <c r="I12" s="67"/>
      <c r="T12" s="30" t="str">
        <f>対象地域一覧!A12</f>
        <v>上田東</v>
      </c>
      <c r="U12" s="32">
        <f t="shared" si="0"/>
        <v>0</v>
      </c>
      <c r="V12" s="32">
        <f t="shared" si="1"/>
        <v>0</v>
      </c>
      <c r="W12" s="32">
        <f t="shared" si="2"/>
        <v>0</v>
      </c>
      <c r="X12" s="32">
        <f t="shared" si="3"/>
        <v>0</v>
      </c>
      <c r="Y12" s="32">
        <f t="shared" si="4"/>
        <v>0</v>
      </c>
      <c r="Z12" s="32">
        <f t="shared" si="5"/>
        <v>0</v>
      </c>
      <c r="AA12" s="32">
        <f t="shared" si="6"/>
        <v>0</v>
      </c>
      <c r="AB12" s="32">
        <f t="shared" si="7"/>
        <v>0</v>
      </c>
      <c r="AC12" s="32">
        <f t="shared" si="8"/>
        <v>0</v>
      </c>
      <c r="AD12" s="32">
        <f t="shared" si="9"/>
        <v>0</v>
      </c>
      <c r="AE12" s="32">
        <f t="shared" si="10"/>
        <v>0</v>
      </c>
      <c r="AF12" s="32">
        <f t="shared" si="11"/>
        <v>0</v>
      </c>
      <c r="AG12" s="32">
        <f t="shared" si="12"/>
        <v>0</v>
      </c>
      <c r="AH12" s="32">
        <f t="shared" si="12"/>
        <v>0</v>
      </c>
    </row>
    <row r="13" spans="1:34" ht="36" customHeight="1" x14ac:dyDescent="0.4">
      <c r="A13" s="107"/>
      <c r="B13" s="107"/>
      <c r="C13" s="107"/>
      <c r="D13" s="107"/>
      <c r="E13" s="107"/>
      <c r="F13" s="107"/>
      <c r="G13" s="107"/>
      <c r="H13" s="107"/>
      <c r="I13" s="107"/>
      <c r="J13" s="55"/>
      <c r="T13" s="30" t="str">
        <f>対象地域一覧!A13</f>
        <v>細田</v>
      </c>
      <c r="U13" s="32">
        <f t="shared" si="0"/>
        <v>0</v>
      </c>
      <c r="V13" s="32">
        <f t="shared" si="1"/>
        <v>0</v>
      </c>
      <c r="W13" s="32">
        <f t="shared" si="2"/>
        <v>0</v>
      </c>
      <c r="X13" s="32">
        <f t="shared" si="3"/>
        <v>0</v>
      </c>
      <c r="Y13" s="32">
        <f t="shared" si="4"/>
        <v>0</v>
      </c>
      <c r="Z13" s="32">
        <f t="shared" si="5"/>
        <v>0</v>
      </c>
      <c r="AA13" s="32">
        <f t="shared" si="6"/>
        <v>0</v>
      </c>
      <c r="AB13" s="32">
        <f t="shared" si="7"/>
        <v>0</v>
      </c>
      <c r="AC13" s="32">
        <f t="shared" si="8"/>
        <v>0</v>
      </c>
      <c r="AD13" s="32">
        <f t="shared" si="9"/>
        <v>0</v>
      </c>
      <c r="AE13" s="32">
        <f t="shared" si="10"/>
        <v>0</v>
      </c>
      <c r="AF13" s="32">
        <f t="shared" si="11"/>
        <v>0</v>
      </c>
      <c r="AG13" s="32">
        <f t="shared" si="12"/>
        <v>0</v>
      </c>
      <c r="AH13" s="32">
        <f t="shared" si="12"/>
        <v>0</v>
      </c>
    </row>
    <row r="14" spans="1:34" ht="36" customHeight="1" x14ac:dyDescent="0.4">
      <c r="A14" s="166"/>
      <c r="B14" s="166"/>
      <c r="C14" s="105"/>
      <c r="D14" s="105"/>
      <c r="E14" s="105"/>
      <c r="F14" s="105"/>
      <c r="G14" s="105"/>
      <c r="H14" s="105"/>
      <c r="I14" s="105"/>
      <c r="J14" s="55"/>
      <c r="T14" s="30" t="str">
        <f>対象地域一覧!A14</f>
        <v>三納谷</v>
      </c>
      <c r="U14" s="32">
        <f t="shared" si="0"/>
        <v>0</v>
      </c>
      <c r="V14" s="32">
        <f t="shared" si="1"/>
        <v>0</v>
      </c>
      <c r="W14" s="32">
        <f t="shared" si="2"/>
        <v>0</v>
      </c>
      <c r="X14" s="32">
        <f t="shared" si="3"/>
        <v>0</v>
      </c>
      <c r="Y14" s="32">
        <f t="shared" si="4"/>
        <v>0</v>
      </c>
      <c r="Z14" s="32">
        <f t="shared" si="5"/>
        <v>0</v>
      </c>
      <c r="AA14" s="32">
        <f t="shared" si="6"/>
        <v>0</v>
      </c>
      <c r="AB14" s="32">
        <f t="shared" si="7"/>
        <v>0</v>
      </c>
      <c r="AC14" s="32">
        <f t="shared" si="8"/>
        <v>0</v>
      </c>
      <c r="AD14" s="32">
        <f t="shared" si="9"/>
        <v>0</v>
      </c>
      <c r="AE14" s="32">
        <f t="shared" si="10"/>
        <v>0</v>
      </c>
      <c r="AF14" s="32">
        <f t="shared" si="11"/>
        <v>0</v>
      </c>
      <c r="AG14" s="32">
        <f t="shared" si="12"/>
        <v>0</v>
      </c>
      <c r="AH14" s="32">
        <f t="shared" si="12"/>
        <v>0</v>
      </c>
    </row>
    <row r="15" spans="1:34" ht="36" customHeight="1" x14ac:dyDescent="0.4">
      <c r="A15" s="166"/>
      <c r="B15" s="166"/>
      <c r="C15" s="105"/>
      <c r="D15" s="105"/>
      <c r="E15" s="105"/>
      <c r="F15" s="105"/>
      <c r="G15" s="105"/>
      <c r="H15" s="105"/>
      <c r="I15" s="105"/>
      <c r="J15" s="55"/>
      <c r="T15" s="30" t="str">
        <f>対象地域一覧!A15</f>
        <v>上田西</v>
      </c>
      <c r="U15" s="32">
        <f t="shared" si="0"/>
        <v>0</v>
      </c>
      <c r="V15" s="32">
        <f t="shared" si="1"/>
        <v>0</v>
      </c>
      <c r="W15" s="32">
        <f t="shared" si="2"/>
        <v>0</v>
      </c>
      <c r="X15" s="32">
        <f t="shared" si="3"/>
        <v>0</v>
      </c>
      <c r="Y15" s="32">
        <f t="shared" si="4"/>
        <v>0</v>
      </c>
      <c r="Z15" s="32">
        <f t="shared" si="5"/>
        <v>0</v>
      </c>
      <c r="AA15" s="32">
        <f t="shared" si="6"/>
        <v>0</v>
      </c>
      <c r="AB15" s="32">
        <f t="shared" si="7"/>
        <v>0</v>
      </c>
      <c r="AC15" s="32">
        <f t="shared" si="8"/>
        <v>0</v>
      </c>
      <c r="AD15" s="32">
        <f t="shared" si="9"/>
        <v>0</v>
      </c>
      <c r="AE15" s="32">
        <f t="shared" si="10"/>
        <v>0</v>
      </c>
      <c r="AF15" s="32">
        <f t="shared" si="11"/>
        <v>0</v>
      </c>
      <c r="AG15" s="32">
        <f t="shared" si="12"/>
        <v>0</v>
      </c>
      <c r="AH15" s="32">
        <f t="shared" si="12"/>
        <v>0</v>
      </c>
    </row>
    <row r="16" spans="1:34" ht="20.100000000000001" customHeight="1" x14ac:dyDescent="0.4">
      <c r="T16" s="30" t="str">
        <f>対象地域一覧!A16</f>
        <v>円城</v>
      </c>
      <c r="U16" s="32">
        <f t="shared" si="0"/>
        <v>0</v>
      </c>
      <c r="V16" s="32">
        <f t="shared" si="1"/>
        <v>0</v>
      </c>
      <c r="W16" s="32">
        <f t="shared" si="2"/>
        <v>0</v>
      </c>
      <c r="X16" s="32">
        <f t="shared" si="3"/>
        <v>0</v>
      </c>
      <c r="Y16" s="32">
        <f t="shared" si="4"/>
        <v>0</v>
      </c>
      <c r="Z16" s="32">
        <f t="shared" si="5"/>
        <v>0</v>
      </c>
      <c r="AA16" s="32">
        <f t="shared" si="6"/>
        <v>0</v>
      </c>
      <c r="AB16" s="32">
        <f t="shared" si="7"/>
        <v>0</v>
      </c>
      <c r="AC16" s="32">
        <f t="shared" si="8"/>
        <v>0</v>
      </c>
      <c r="AD16" s="32">
        <f t="shared" si="9"/>
        <v>0</v>
      </c>
      <c r="AE16" s="32">
        <f t="shared" si="10"/>
        <v>0</v>
      </c>
      <c r="AF16" s="32">
        <f t="shared" si="11"/>
        <v>0</v>
      </c>
      <c r="AG16" s="32">
        <f t="shared" si="12"/>
        <v>0</v>
      </c>
      <c r="AH16" s="32">
        <f t="shared" si="12"/>
        <v>0</v>
      </c>
    </row>
    <row r="17" spans="1:34" ht="20.100000000000001" customHeight="1" x14ac:dyDescent="0.4">
      <c r="A17" s="34" t="s">
        <v>88</v>
      </c>
      <c r="T17" s="30" t="str">
        <f>対象地域一覧!A17</f>
        <v>案田</v>
      </c>
      <c r="U17" s="32">
        <f t="shared" si="0"/>
        <v>0</v>
      </c>
      <c r="V17" s="32">
        <f t="shared" si="1"/>
        <v>0</v>
      </c>
      <c r="W17" s="32">
        <f t="shared" si="2"/>
        <v>0</v>
      </c>
      <c r="X17" s="32">
        <f t="shared" si="3"/>
        <v>0</v>
      </c>
      <c r="Y17" s="32">
        <f t="shared" si="4"/>
        <v>0</v>
      </c>
      <c r="Z17" s="32">
        <f t="shared" si="5"/>
        <v>0</v>
      </c>
      <c r="AA17" s="32">
        <f t="shared" si="6"/>
        <v>0</v>
      </c>
      <c r="AB17" s="32">
        <f t="shared" si="7"/>
        <v>0</v>
      </c>
      <c r="AC17" s="32">
        <f t="shared" si="8"/>
        <v>0</v>
      </c>
      <c r="AD17" s="32">
        <f t="shared" si="9"/>
        <v>0</v>
      </c>
      <c r="AE17" s="32">
        <f t="shared" si="10"/>
        <v>0</v>
      </c>
      <c r="AF17" s="32">
        <f t="shared" si="11"/>
        <v>0</v>
      </c>
      <c r="AG17" s="32">
        <f t="shared" si="12"/>
        <v>0</v>
      </c>
      <c r="AH17" s="32">
        <f t="shared" si="12"/>
        <v>0</v>
      </c>
    </row>
    <row r="18" spans="1:34" ht="20.100000000000001" customHeight="1" x14ac:dyDescent="0.4">
      <c r="A18" s="34" t="s">
        <v>67</v>
      </c>
      <c r="T18" s="30" t="str">
        <f>対象地域一覧!A18</f>
        <v>高富</v>
      </c>
      <c r="U18" s="32">
        <f t="shared" si="0"/>
        <v>0</v>
      </c>
      <c r="V18" s="32">
        <f t="shared" si="1"/>
        <v>0</v>
      </c>
      <c r="W18" s="32">
        <f t="shared" si="2"/>
        <v>0</v>
      </c>
      <c r="X18" s="32">
        <f t="shared" si="3"/>
        <v>0</v>
      </c>
      <c r="Y18" s="32">
        <f t="shared" si="4"/>
        <v>0</v>
      </c>
      <c r="Z18" s="32">
        <f t="shared" si="5"/>
        <v>0</v>
      </c>
      <c r="AA18" s="32">
        <f t="shared" si="6"/>
        <v>0</v>
      </c>
      <c r="AB18" s="32">
        <f t="shared" si="7"/>
        <v>0</v>
      </c>
      <c r="AC18" s="32">
        <f t="shared" si="8"/>
        <v>0</v>
      </c>
      <c r="AD18" s="32">
        <f t="shared" si="9"/>
        <v>0</v>
      </c>
      <c r="AE18" s="32">
        <f t="shared" si="10"/>
        <v>0</v>
      </c>
      <c r="AF18" s="32">
        <f t="shared" si="11"/>
        <v>0</v>
      </c>
      <c r="AG18" s="32">
        <f t="shared" si="12"/>
        <v>0</v>
      </c>
      <c r="AH18" s="32">
        <f t="shared" si="12"/>
        <v>0</v>
      </c>
    </row>
    <row r="19" spans="1:34" ht="20.100000000000001" customHeight="1" x14ac:dyDescent="0.4">
      <c r="A19" s="50" t="s">
        <v>90</v>
      </c>
      <c r="T19" s="30" t="str">
        <f>対象地域一覧!A19</f>
        <v>神瀬</v>
      </c>
      <c r="U19" s="32">
        <f t="shared" si="0"/>
        <v>0</v>
      </c>
      <c r="V19" s="32">
        <f t="shared" si="1"/>
        <v>0</v>
      </c>
      <c r="W19" s="32">
        <f t="shared" si="2"/>
        <v>0</v>
      </c>
      <c r="X19" s="32">
        <f t="shared" si="3"/>
        <v>0</v>
      </c>
      <c r="Y19" s="32">
        <f t="shared" si="4"/>
        <v>0</v>
      </c>
      <c r="Z19" s="32">
        <f t="shared" si="5"/>
        <v>0</v>
      </c>
      <c r="AA19" s="32">
        <f t="shared" si="6"/>
        <v>0</v>
      </c>
      <c r="AB19" s="32">
        <f t="shared" si="7"/>
        <v>0</v>
      </c>
      <c r="AC19" s="32">
        <f t="shared" si="8"/>
        <v>0</v>
      </c>
      <c r="AD19" s="32">
        <f t="shared" si="9"/>
        <v>0</v>
      </c>
      <c r="AE19" s="32">
        <f t="shared" si="10"/>
        <v>0</v>
      </c>
      <c r="AF19" s="32">
        <f t="shared" si="11"/>
        <v>0</v>
      </c>
      <c r="AG19" s="32">
        <f t="shared" si="12"/>
        <v>0</v>
      </c>
      <c r="AH19" s="32">
        <f t="shared" si="12"/>
        <v>0</v>
      </c>
    </row>
    <row r="20" spans="1:34" ht="42.95" customHeight="1" x14ac:dyDescent="0.4">
      <c r="A20" s="155" t="s">
        <v>132</v>
      </c>
      <c r="B20" s="35" t="s">
        <v>49</v>
      </c>
      <c r="C20" s="35" t="s">
        <v>119</v>
      </c>
      <c r="D20" s="35" t="s">
        <v>34</v>
      </c>
      <c r="E20" s="36" t="s">
        <v>173</v>
      </c>
      <c r="F20" s="36" t="s">
        <v>174</v>
      </c>
      <c r="G20" s="35" t="s">
        <v>35</v>
      </c>
      <c r="H20" s="36" t="s">
        <v>51</v>
      </c>
      <c r="I20" s="36" t="s">
        <v>37</v>
      </c>
      <c r="J20" s="36" t="s">
        <v>120</v>
      </c>
      <c r="T20" s="30" t="str">
        <f>対象地域一覧!A20</f>
        <v>小森</v>
      </c>
      <c r="U20" s="32">
        <f t="shared" si="0"/>
        <v>0</v>
      </c>
      <c r="V20" s="32">
        <f t="shared" si="1"/>
        <v>0</v>
      </c>
      <c r="W20" s="32">
        <f t="shared" si="2"/>
        <v>0</v>
      </c>
      <c r="X20" s="32">
        <f t="shared" si="3"/>
        <v>0</v>
      </c>
      <c r="Y20" s="32">
        <f t="shared" si="4"/>
        <v>0</v>
      </c>
      <c r="Z20" s="32">
        <f t="shared" si="5"/>
        <v>0</v>
      </c>
      <c r="AA20" s="32">
        <f t="shared" si="6"/>
        <v>0</v>
      </c>
      <c r="AB20" s="32">
        <f t="shared" si="7"/>
        <v>0</v>
      </c>
      <c r="AC20" s="32">
        <f t="shared" si="8"/>
        <v>0</v>
      </c>
      <c r="AD20" s="32">
        <f t="shared" si="9"/>
        <v>0</v>
      </c>
      <c r="AE20" s="32">
        <f t="shared" si="10"/>
        <v>0</v>
      </c>
      <c r="AF20" s="32">
        <f t="shared" si="11"/>
        <v>0</v>
      </c>
      <c r="AG20" s="32">
        <f t="shared" si="12"/>
        <v>0</v>
      </c>
      <c r="AH20" s="32">
        <f t="shared" si="12"/>
        <v>0</v>
      </c>
    </row>
    <row r="21" spans="1:34" ht="18" customHeight="1" x14ac:dyDescent="0.4">
      <c r="A21" s="156"/>
      <c r="B21" s="45"/>
      <c r="C21" s="45"/>
      <c r="D21" s="45"/>
      <c r="E21" s="45"/>
      <c r="F21" s="45"/>
      <c r="G21" s="45"/>
      <c r="H21" s="46"/>
      <c r="I21" s="37">
        <f>IF(AND(B21&lt;&gt;"",C21&lt;&gt;"",D21&lt;&gt;"",E21&lt;&gt;"",F21&lt;&gt;"",G21&lt;&gt;"",H21&lt;&gt;""),VLOOKUP(G21,通所介護費!$A$20:$B$24,2,0),0)</f>
        <v>0</v>
      </c>
      <c r="J21" s="37">
        <f t="shared" ref="J21:J25" si="13">(I21*H21)*0.1*10</f>
        <v>0</v>
      </c>
      <c r="T21" s="30" t="str">
        <f>対象地域一覧!A21</f>
        <v>尾原</v>
      </c>
      <c r="U21" s="32">
        <f t="shared" si="0"/>
        <v>0</v>
      </c>
      <c r="V21" s="32">
        <f t="shared" si="1"/>
        <v>0</v>
      </c>
      <c r="W21" s="32">
        <f t="shared" si="2"/>
        <v>0</v>
      </c>
      <c r="X21" s="32">
        <f t="shared" si="3"/>
        <v>0</v>
      </c>
      <c r="Y21" s="32">
        <f t="shared" si="4"/>
        <v>0</v>
      </c>
      <c r="Z21" s="32">
        <f t="shared" si="5"/>
        <v>0</v>
      </c>
      <c r="AA21" s="32">
        <f t="shared" si="6"/>
        <v>0</v>
      </c>
      <c r="AB21" s="32">
        <f t="shared" si="7"/>
        <v>0</v>
      </c>
      <c r="AC21" s="32">
        <f t="shared" si="8"/>
        <v>0</v>
      </c>
      <c r="AD21" s="32">
        <f t="shared" si="9"/>
        <v>0</v>
      </c>
      <c r="AE21" s="32">
        <f t="shared" si="10"/>
        <v>0</v>
      </c>
      <c r="AF21" s="32">
        <f t="shared" si="11"/>
        <v>0</v>
      </c>
      <c r="AG21" s="32">
        <f t="shared" si="12"/>
        <v>0</v>
      </c>
      <c r="AH21" s="32">
        <f t="shared" si="12"/>
        <v>0</v>
      </c>
    </row>
    <row r="22" spans="1:34" ht="18" customHeight="1" x14ac:dyDescent="0.4">
      <c r="A22" s="156"/>
      <c r="B22" s="45"/>
      <c r="C22" s="45"/>
      <c r="D22" s="45"/>
      <c r="E22" s="45"/>
      <c r="F22" s="45"/>
      <c r="G22" s="45"/>
      <c r="H22" s="46"/>
      <c r="I22" s="37">
        <f>IF(AND(B22&lt;&gt;"",C22&lt;&gt;"",D22&lt;&gt;"",E22&lt;&gt;"",F22&lt;&gt;"",G22&lt;&gt;"",H22&lt;&gt;""),VLOOKUP(G22,通所介護費!$A$20:$B$24,2,0),0)</f>
        <v>0</v>
      </c>
      <c r="J22" s="37">
        <f t="shared" si="13"/>
        <v>0</v>
      </c>
      <c r="T22" s="30" t="str">
        <f>対象地域一覧!A22</f>
        <v>笹目</v>
      </c>
      <c r="U22" s="32">
        <f t="shared" si="0"/>
        <v>0</v>
      </c>
      <c r="V22" s="32">
        <f t="shared" si="1"/>
        <v>0</v>
      </c>
      <c r="W22" s="32">
        <f t="shared" si="2"/>
        <v>0</v>
      </c>
      <c r="X22" s="32">
        <f t="shared" si="3"/>
        <v>0</v>
      </c>
      <c r="Y22" s="32">
        <f t="shared" si="4"/>
        <v>0</v>
      </c>
      <c r="Z22" s="32">
        <f t="shared" si="5"/>
        <v>0</v>
      </c>
      <c r="AA22" s="32">
        <f t="shared" si="6"/>
        <v>0</v>
      </c>
      <c r="AB22" s="32">
        <f t="shared" si="7"/>
        <v>0</v>
      </c>
      <c r="AC22" s="32">
        <f t="shared" si="8"/>
        <v>0</v>
      </c>
      <c r="AD22" s="32">
        <f t="shared" si="9"/>
        <v>0</v>
      </c>
      <c r="AE22" s="32">
        <f t="shared" si="10"/>
        <v>0</v>
      </c>
      <c r="AF22" s="32">
        <f t="shared" si="11"/>
        <v>0</v>
      </c>
      <c r="AG22" s="32">
        <f t="shared" si="12"/>
        <v>0</v>
      </c>
      <c r="AH22" s="32">
        <f t="shared" si="12"/>
        <v>0</v>
      </c>
    </row>
    <row r="23" spans="1:34" ht="18" customHeight="1" x14ac:dyDescent="0.4">
      <c r="A23" s="156"/>
      <c r="B23" s="45"/>
      <c r="C23" s="45"/>
      <c r="D23" s="45"/>
      <c r="E23" s="45"/>
      <c r="F23" s="45"/>
      <c r="G23" s="45"/>
      <c r="H23" s="46"/>
      <c r="I23" s="37">
        <f>IF(AND(B23&lt;&gt;"",C23&lt;&gt;"",D23&lt;&gt;"",E23&lt;&gt;"",F23&lt;&gt;"",G23&lt;&gt;"",H23&lt;&gt;""),VLOOKUP(G23,通所介護費!$A$20:$B$24,2,0),0)</f>
        <v>0</v>
      </c>
      <c r="J23" s="37">
        <f t="shared" si="13"/>
        <v>0</v>
      </c>
      <c r="T23" s="30" t="str">
        <f>対象地域一覧!A23</f>
        <v>福沢</v>
      </c>
      <c r="U23" s="32">
        <f t="shared" si="0"/>
        <v>0</v>
      </c>
      <c r="V23" s="32">
        <f t="shared" si="1"/>
        <v>0</v>
      </c>
      <c r="W23" s="32">
        <f t="shared" si="2"/>
        <v>0</v>
      </c>
      <c r="X23" s="32">
        <f t="shared" si="3"/>
        <v>0</v>
      </c>
      <c r="Y23" s="32">
        <f t="shared" si="4"/>
        <v>0</v>
      </c>
      <c r="Z23" s="32">
        <f t="shared" si="5"/>
        <v>0</v>
      </c>
      <c r="AA23" s="32">
        <f t="shared" si="6"/>
        <v>0</v>
      </c>
      <c r="AB23" s="32">
        <f t="shared" si="7"/>
        <v>0</v>
      </c>
      <c r="AC23" s="32">
        <f t="shared" si="8"/>
        <v>0</v>
      </c>
      <c r="AD23" s="32">
        <f t="shared" si="9"/>
        <v>0</v>
      </c>
      <c r="AE23" s="32">
        <f t="shared" si="10"/>
        <v>0</v>
      </c>
      <c r="AF23" s="32">
        <f t="shared" si="11"/>
        <v>0</v>
      </c>
      <c r="AG23" s="32">
        <f t="shared" si="12"/>
        <v>0</v>
      </c>
      <c r="AH23" s="32">
        <f t="shared" si="12"/>
        <v>0</v>
      </c>
    </row>
    <row r="24" spans="1:34" ht="18" customHeight="1" x14ac:dyDescent="0.4">
      <c r="A24" s="156"/>
      <c r="B24" s="45"/>
      <c r="C24" s="45"/>
      <c r="D24" s="45"/>
      <c r="E24" s="45"/>
      <c r="F24" s="45"/>
      <c r="G24" s="45"/>
      <c r="H24" s="46"/>
      <c r="I24" s="37">
        <f>IF(AND(B24&lt;&gt;"",C24&lt;&gt;"",D24&lt;&gt;"",E24&lt;&gt;"",F24&lt;&gt;"",G24&lt;&gt;"",H24&lt;&gt;""),VLOOKUP(G24,通所介護費!$A$20:$B$24,2,0),0)</f>
        <v>0</v>
      </c>
      <c r="J24" s="37">
        <f t="shared" si="13"/>
        <v>0</v>
      </c>
      <c r="T24" s="30" t="str">
        <f>対象地域一覧!A24</f>
        <v>溝部</v>
      </c>
      <c r="U24" s="32">
        <f t="shared" si="0"/>
        <v>0</v>
      </c>
      <c r="V24" s="32">
        <f t="shared" si="1"/>
        <v>0</v>
      </c>
      <c r="W24" s="32">
        <f t="shared" si="2"/>
        <v>0</v>
      </c>
      <c r="X24" s="32">
        <f t="shared" si="3"/>
        <v>0</v>
      </c>
      <c r="Y24" s="32">
        <f t="shared" si="4"/>
        <v>0</v>
      </c>
      <c r="Z24" s="32">
        <f t="shared" si="5"/>
        <v>0</v>
      </c>
      <c r="AA24" s="32">
        <f t="shared" si="6"/>
        <v>0</v>
      </c>
      <c r="AB24" s="32">
        <f t="shared" si="7"/>
        <v>0</v>
      </c>
      <c r="AC24" s="32">
        <f t="shared" si="8"/>
        <v>0</v>
      </c>
      <c r="AD24" s="32">
        <f t="shared" si="9"/>
        <v>0</v>
      </c>
      <c r="AE24" s="32">
        <f t="shared" si="10"/>
        <v>0</v>
      </c>
      <c r="AF24" s="32">
        <f t="shared" si="11"/>
        <v>0</v>
      </c>
      <c r="AG24" s="32">
        <f t="shared" si="12"/>
        <v>0</v>
      </c>
      <c r="AH24" s="32">
        <f t="shared" si="12"/>
        <v>0</v>
      </c>
    </row>
    <row r="25" spans="1:34" ht="18" customHeight="1" x14ac:dyDescent="0.4">
      <c r="A25" s="156"/>
      <c r="B25" s="45"/>
      <c r="C25" s="45"/>
      <c r="D25" s="45"/>
      <c r="E25" s="45"/>
      <c r="F25" s="45"/>
      <c r="G25" s="45"/>
      <c r="H25" s="46"/>
      <c r="I25" s="37">
        <f>IF(AND(B25&lt;&gt;"",C25&lt;&gt;"",D25&lt;&gt;"",E25&lt;&gt;"",F25&lt;&gt;"",G25&lt;&gt;"",H25&lt;&gt;""),VLOOKUP(G25,通所介護費!$A$20:$B$24,2,0),0)</f>
        <v>0</v>
      </c>
      <c r="J25" s="37">
        <f t="shared" si="13"/>
        <v>0</v>
      </c>
      <c r="T25" s="30">
        <f>対象地域一覧!A25</f>
        <v>0</v>
      </c>
      <c r="U25" s="32">
        <f t="shared" si="0"/>
        <v>0</v>
      </c>
      <c r="V25" s="32">
        <f t="shared" si="1"/>
        <v>0</v>
      </c>
      <c r="W25" s="32">
        <f t="shared" si="2"/>
        <v>0</v>
      </c>
      <c r="X25" s="32">
        <f t="shared" si="3"/>
        <v>0</v>
      </c>
      <c r="Y25" s="32">
        <f t="shared" si="4"/>
        <v>0</v>
      </c>
      <c r="Z25" s="32">
        <f t="shared" si="5"/>
        <v>0</v>
      </c>
      <c r="AA25" s="32">
        <f t="shared" si="6"/>
        <v>0</v>
      </c>
      <c r="AB25" s="32">
        <f t="shared" si="7"/>
        <v>0</v>
      </c>
      <c r="AC25" s="32">
        <f t="shared" si="8"/>
        <v>0</v>
      </c>
      <c r="AD25" s="32">
        <f t="shared" si="9"/>
        <v>0</v>
      </c>
      <c r="AE25" s="32">
        <f t="shared" si="10"/>
        <v>0</v>
      </c>
      <c r="AF25" s="32">
        <f t="shared" si="11"/>
        <v>0</v>
      </c>
      <c r="AG25" s="32">
        <f t="shared" si="12"/>
        <v>0</v>
      </c>
      <c r="AH25" s="32">
        <f t="shared" si="12"/>
        <v>0</v>
      </c>
    </row>
    <row r="26" spans="1:34" ht="18" customHeight="1" x14ac:dyDescent="0.4">
      <c r="A26" s="156"/>
      <c r="B26" s="45"/>
      <c r="C26" s="45"/>
      <c r="D26" s="45"/>
      <c r="E26" s="45"/>
      <c r="F26" s="45"/>
      <c r="G26" s="45"/>
      <c r="H26" s="46"/>
      <c r="I26" s="37">
        <f>IF(AND(B26&lt;&gt;"",C26&lt;&gt;"",D26&lt;&gt;"",E26&lt;&gt;"",F26&lt;&gt;"",G26&lt;&gt;"",H26&lt;&gt;""),VLOOKUP(G26,通所介護費!$A$20:$B$24,2,0),0)</f>
        <v>0</v>
      </c>
      <c r="J26" s="37">
        <f t="shared" ref="J26:J40" si="14">(I26*H26)*0.1*10</f>
        <v>0</v>
      </c>
      <c r="T26" s="30">
        <f>対象地域一覧!A26</f>
        <v>0</v>
      </c>
      <c r="U26" s="32">
        <f t="shared" si="0"/>
        <v>0</v>
      </c>
      <c r="V26" s="32">
        <f t="shared" si="1"/>
        <v>0</v>
      </c>
      <c r="W26" s="32">
        <f t="shared" si="2"/>
        <v>0</v>
      </c>
      <c r="X26" s="32">
        <f t="shared" si="3"/>
        <v>0</v>
      </c>
      <c r="Y26" s="32">
        <f t="shared" si="4"/>
        <v>0</v>
      </c>
      <c r="Z26" s="32">
        <f t="shared" si="5"/>
        <v>0</v>
      </c>
      <c r="AA26" s="32">
        <f t="shared" si="6"/>
        <v>0</v>
      </c>
      <c r="AB26" s="32">
        <f t="shared" si="7"/>
        <v>0</v>
      </c>
      <c r="AC26" s="32">
        <f t="shared" si="8"/>
        <v>0</v>
      </c>
      <c r="AD26" s="32">
        <f t="shared" si="9"/>
        <v>0</v>
      </c>
      <c r="AE26" s="32">
        <f t="shared" si="10"/>
        <v>0</v>
      </c>
      <c r="AF26" s="32">
        <f t="shared" si="11"/>
        <v>0</v>
      </c>
      <c r="AG26" s="32">
        <f t="shared" si="12"/>
        <v>0</v>
      </c>
      <c r="AH26" s="32">
        <f t="shared" si="12"/>
        <v>0</v>
      </c>
    </row>
    <row r="27" spans="1:34" ht="18" customHeight="1" x14ac:dyDescent="0.4">
      <c r="A27" s="156"/>
      <c r="B27" s="45"/>
      <c r="C27" s="45"/>
      <c r="D27" s="45"/>
      <c r="E27" s="45"/>
      <c r="F27" s="45"/>
      <c r="G27" s="45"/>
      <c r="H27" s="46"/>
      <c r="I27" s="37">
        <f>IF(AND(B27&lt;&gt;"",C27&lt;&gt;"",D27&lt;&gt;"",E27&lt;&gt;"",F27&lt;&gt;"",G27&lt;&gt;"",H27&lt;&gt;""),VLOOKUP(G27,通所介護費!$A$20:$B$24,2,0),0)</f>
        <v>0</v>
      </c>
      <c r="J27" s="37">
        <f t="shared" si="14"/>
        <v>0</v>
      </c>
      <c r="T27" s="30">
        <f>対象地域一覧!A27</f>
        <v>0</v>
      </c>
      <c r="U27" s="32">
        <f t="shared" si="0"/>
        <v>0</v>
      </c>
      <c r="V27" s="32">
        <f t="shared" si="1"/>
        <v>0</v>
      </c>
      <c r="W27" s="32">
        <f t="shared" si="2"/>
        <v>0</v>
      </c>
      <c r="X27" s="32">
        <f t="shared" si="3"/>
        <v>0</v>
      </c>
      <c r="Y27" s="32">
        <f t="shared" si="4"/>
        <v>0</v>
      </c>
      <c r="Z27" s="32">
        <f t="shared" si="5"/>
        <v>0</v>
      </c>
      <c r="AA27" s="32">
        <f t="shared" si="6"/>
        <v>0</v>
      </c>
      <c r="AB27" s="32">
        <f t="shared" si="7"/>
        <v>0</v>
      </c>
      <c r="AC27" s="32">
        <f t="shared" si="8"/>
        <v>0</v>
      </c>
      <c r="AD27" s="32">
        <f t="shared" si="9"/>
        <v>0</v>
      </c>
      <c r="AE27" s="32">
        <f t="shared" si="10"/>
        <v>0</v>
      </c>
      <c r="AF27" s="32">
        <f t="shared" si="11"/>
        <v>0</v>
      </c>
      <c r="AG27" s="32">
        <f t="shared" si="12"/>
        <v>0</v>
      </c>
      <c r="AH27" s="32">
        <f t="shared" si="12"/>
        <v>0</v>
      </c>
    </row>
    <row r="28" spans="1:34" ht="18" customHeight="1" x14ac:dyDescent="0.4">
      <c r="A28" s="156"/>
      <c r="B28" s="45"/>
      <c r="C28" s="45"/>
      <c r="D28" s="45"/>
      <c r="E28" s="45"/>
      <c r="F28" s="45"/>
      <c r="G28" s="45"/>
      <c r="H28" s="46"/>
      <c r="I28" s="37">
        <f>IF(AND(B28&lt;&gt;"",C28&lt;&gt;"",D28&lt;&gt;"",E28&lt;&gt;"",F28&lt;&gt;"",G28&lt;&gt;"",H28&lt;&gt;""),VLOOKUP(G28,通所介護費!$A$20:$B$24,2,0),0)</f>
        <v>0</v>
      </c>
      <c r="J28" s="37">
        <f t="shared" si="14"/>
        <v>0</v>
      </c>
      <c r="T28" s="30">
        <f>対象地域一覧!A28</f>
        <v>0</v>
      </c>
      <c r="U28" s="32">
        <f t="shared" si="0"/>
        <v>0</v>
      </c>
      <c r="V28" s="32">
        <f t="shared" si="1"/>
        <v>0</v>
      </c>
      <c r="W28" s="32">
        <f t="shared" si="2"/>
        <v>0</v>
      </c>
      <c r="X28" s="32">
        <f t="shared" si="3"/>
        <v>0</v>
      </c>
      <c r="Y28" s="32">
        <f t="shared" si="4"/>
        <v>0</v>
      </c>
      <c r="Z28" s="32">
        <f t="shared" si="5"/>
        <v>0</v>
      </c>
      <c r="AA28" s="32">
        <f t="shared" si="6"/>
        <v>0</v>
      </c>
      <c r="AB28" s="32">
        <f t="shared" si="7"/>
        <v>0</v>
      </c>
      <c r="AC28" s="32">
        <f t="shared" si="8"/>
        <v>0</v>
      </c>
      <c r="AD28" s="32">
        <f t="shared" si="9"/>
        <v>0</v>
      </c>
      <c r="AE28" s="32">
        <f t="shared" si="10"/>
        <v>0</v>
      </c>
      <c r="AF28" s="32">
        <f t="shared" si="11"/>
        <v>0</v>
      </c>
      <c r="AG28" s="32">
        <f t="shared" si="12"/>
        <v>0</v>
      </c>
      <c r="AH28" s="32">
        <f t="shared" si="12"/>
        <v>0</v>
      </c>
    </row>
    <row r="29" spans="1:34" ht="18" customHeight="1" x14ac:dyDescent="0.4">
      <c r="A29" s="156"/>
      <c r="B29" s="45"/>
      <c r="C29" s="45"/>
      <c r="D29" s="45"/>
      <c r="E29" s="45"/>
      <c r="F29" s="45"/>
      <c r="G29" s="45"/>
      <c r="H29" s="46"/>
      <c r="I29" s="37">
        <f>IF(AND(B29&lt;&gt;"",C29&lt;&gt;"",D29&lt;&gt;"",E29&lt;&gt;"",F29&lt;&gt;"",G29&lt;&gt;"",H29&lt;&gt;""),VLOOKUP(G29,通所介護費!$A$20:$B$24,2,0),0)</f>
        <v>0</v>
      </c>
      <c r="J29" s="37">
        <f t="shared" si="14"/>
        <v>0</v>
      </c>
      <c r="T29" s="30">
        <f>対象地域一覧!A29</f>
        <v>0</v>
      </c>
      <c r="U29" s="32">
        <f t="shared" si="0"/>
        <v>0</v>
      </c>
      <c r="V29" s="32">
        <f t="shared" si="1"/>
        <v>0</v>
      </c>
      <c r="W29" s="32">
        <f t="shared" si="2"/>
        <v>0</v>
      </c>
      <c r="X29" s="32">
        <f t="shared" si="3"/>
        <v>0</v>
      </c>
      <c r="Y29" s="32">
        <f t="shared" si="4"/>
        <v>0</v>
      </c>
      <c r="Z29" s="32">
        <f t="shared" si="5"/>
        <v>0</v>
      </c>
      <c r="AA29" s="32">
        <f t="shared" si="6"/>
        <v>0</v>
      </c>
      <c r="AB29" s="32">
        <f t="shared" si="7"/>
        <v>0</v>
      </c>
      <c r="AC29" s="32">
        <f t="shared" si="8"/>
        <v>0</v>
      </c>
      <c r="AD29" s="32">
        <f t="shared" si="9"/>
        <v>0</v>
      </c>
      <c r="AE29" s="32">
        <f t="shared" si="10"/>
        <v>0</v>
      </c>
      <c r="AF29" s="32">
        <f t="shared" si="11"/>
        <v>0</v>
      </c>
      <c r="AG29" s="32">
        <f t="shared" si="12"/>
        <v>0</v>
      </c>
      <c r="AH29" s="32">
        <f t="shared" si="12"/>
        <v>0</v>
      </c>
    </row>
    <row r="30" spans="1:34" ht="18" customHeight="1" x14ac:dyDescent="0.4">
      <c r="A30" s="156"/>
      <c r="B30" s="45"/>
      <c r="C30" s="45"/>
      <c r="D30" s="45"/>
      <c r="E30" s="45"/>
      <c r="F30" s="45"/>
      <c r="G30" s="45"/>
      <c r="H30" s="46"/>
      <c r="I30" s="37">
        <f>IF(AND(B30&lt;&gt;"",C30&lt;&gt;"",D30&lt;&gt;"",E30&lt;&gt;"",F30&lt;&gt;"",G30&lt;&gt;"",H30&lt;&gt;""),VLOOKUP(G30,通所介護費!$A$20:$B$24,2,0),0)</f>
        <v>0</v>
      </c>
      <c r="J30" s="37">
        <f t="shared" si="14"/>
        <v>0</v>
      </c>
      <c r="T30" s="30">
        <f>対象地域一覧!A30</f>
        <v>0</v>
      </c>
      <c r="U30" s="32">
        <f t="shared" si="0"/>
        <v>0</v>
      </c>
      <c r="V30" s="32">
        <f t="shared" si="1"/>
        <v>0</v>
      </c>
      <c r="W30" s="32">
        <f t="shared" si="2"/>
        <v>0</v>
      </c>
      <c r="X30" s="32">
        <f t="shared" si="3"/>
        <v>0</v>
      </c>
      <c r="Y30" s="32">
        <f t="shared" si="4"/>
        <v>0</v>
      </c>
      <c r="Z30" s="32">
        <f t="shared" si="5"/>
        <v>0</v>
      </c>
      <c r="AA30" s="32">
        <f t="shared" si="6"/>
        <v>0</v>
      </c>
      <c r="AB30" s="32">
        <f t="shared" si="7"/>
        <v>0</v>
      </c>
      <c r="AC30" s="32">
        <f t="shared" si="8"/>
        <v>0</v>
      </c>
      <c r="AD30" s="32">
        <f t="shared" si="9"/>
        <v>0</v>
      </c>
      <c r="AE30" s="32">
        <f t="shared" si="10"/>
        <v>0</v>
      </c>
      <c r="AF30" s="32">
        <f t="shared" si="11"/>
        <v>0</v>
      </c>
      <c r="AG30" s="32">
        <f t="shared" si="12"/>
        <v>0</v>
      </c>
      <c r="AH30" s="32">
        <f t="shared" si="12"/>
        <v>0</v>
      </c>
    </row>
    <row r="31" spans="1:34" ht="18" customHeight="1" x14ac:dyDescent="0.4">
      <c r="A31" s="156"/>
      <c r="B31" s="45"/>
      <c r="C31" s="45"/>
      <c r="D31" s="45"/>
      <c r="E31" s="45"/>
      <c r="F31" s="45"/>
      <c r="G31" s="45"/>
      <c r="H31" s="46"/>
      <c r="I31" s="37">
        <f>IF(AND(B31&lt;&gt;"",C31&lt;&gt;"",D31&lt;&gt;"",E31&lt;&gt;"",F31&lt;&gt;"",G31&lt;&gt;"",H31&lt;&gt;""),VLOOKUP(G31,通所介護費!$A$20:$B$24,2,0),0)</f>
        <v>0</v>
      </c>
      <c r="J31" s="37">
        <f t="shared" si="14"/>
        <v>0</v>
      </c>
      <c r="T31" s="30">
        <f>対象地域一覧!A31</f>
        <v>0</v>
      </c>
      <c r="U31" s="32">
        <f t="shared" si="0"/>
        <v>0</v>
      </c>
      <c r="V31" s="32">
        <f t="shared" si="1"/>
        <v>0</v>
      </c>
      <c r="W31" s="32">
        <f t="shared" si="2"/>
        <v>0</v>
      </c>
      <c r="X31" s="32">
        <f t="shared" si="3"/>
        <v>0</v>
      </c>
      <c r="Y31" s="32">
        <f t="shared" si="4"/>
        <v>0</v>
      </c>
      <c r="Z31" s="32">
        <f t="shared" si="5"/>
        <v>0</v>
      </c>
      <c r="AA31" s="32">
        <f t="shared" si="6"/>
        <v>0</v>
      </c>
      <c r="AB31" s="32">
        <f t="shared" si="7"/>
        <v>0</v>
      </c>
      <c r="AC31" s="32">
        <f t="shared" si="8"/>
        <v>0</v>
      </c>
      <c r="AD31" s="32">
        <f t="shared" si="9"/>
        <v>0</v>
      </c>
      <c r="AE31" s="32">
        <f t="shared" si="10"/>
        <v>0</v>
      </c>
      <c r="AF31" s="32">
        <f t="shared" si="11"/>
        <v>0</v>
      </c>
      <c r="AG31" s="32">
        <f t="shared" si="12"/>
        <v>0</v>
      </c>
      <c r="AH31" s="32">
        <f t="shared" si="12"/>
        <v>0</v>
      </c>
    </row>
    <row r="32" spans="1:34" ht="18" customHeight="1" x14ac:dyDescent="0.4">
      <c r="A32" s="156"/>
      <c r="B32" s="45"/>
      <c r="C32" s="45"/>
      <c r="D32" s="45"/>
      <c r="E32" s="45"/>
      <c r="F32" s="45"/>
      <c r="G32" s="45"/>
      <c r="H32" s="46"/>
      <c r="I32" s="37">
        <f>IF(AND(B32&lt;&gt;"",C32&lt;&gt;"",D32&lt;&gt;"",E32&lt;&gt;"",F32&lt;&gt;"",G32&lt;&gt;"",H32&lt;&gt;""),VLOOKUP(G32,通所介護費!$A$20:$B$24,2,0),0)</f>
        <v>0</v>
      </c>
      <c r="J32" s="37">
        <f t="shared" si="14"/>
        <v>0</v>
      </c>
      <c r="T32" s="30">
        <f>対象地域一覧!A32</f>
        <v>0</v>
      </c>
      <c r="U32" s="32">
        <f t="shared" si="0"/>
        <v>0</v>
      </c>
      <c r="V32" s="32">
        <f t="shared" si="1"/>
        <v>0</v>
      </c>
      <c r="W32" s="32">
        <f t="shared" si="2"/>
        <v>0</v>
      </c>
      <c r="X32" s="32">
        <f t="shared" si="3"/>
        <v>0</v>
      </c>
      <c r="Y32" s="32">
        <f t="shared" si="4"/>
        <v>0</v>
      </c>
      <c r="Z32" s="32">
        <f t="shared" si="5"/>
        <v>0</v>
      </c>
      <c r="AA32" s="32">
        <f t="shared" si="6"/>
        <v>0</v>
      </c>
      <c r="AB32" s="32">
        <f t="shared" si="7"/>
        <v>0</v>
      </c>
      <c r="AC32" s="32">
        <f t="shared" si="8"/>
        <v>0</v>
      </c>
      <c r="AD32" s="32">
        <f t="shared" si="9"/>
        <v>0</v>
      </c>
      <c r="AE32" s="32">
        <f t="shared" si="10"/>
        <v>0</v>
      </c>
      <c r="AF32" s="32">
        <f t="shared" si="11"/>
        <v>0</v>
      </c>
      <c r="AG32" s="32">
        <f t="shared" si="12"/>
        <v>0</v>
      </c>
      <c r="AH32" s="32">
        <f t="shared" si="12"/>
        <v>0</v>
      </c>
    </row>
    <row r="33" spans="1:34" ht="18" customHeight="1" x14ac:dyDescent="0.4">
      <c r="A33" s="156"/>
      <c r="B33" s="45"/>
      <c r="C33" s="45"/>
      <c r="D33" s="45"/>
      <c r="E33" s="45"/>
      <c r="F33" s="45"/>
      <c r="G33" s="45"/>
      <c r="H33" s="46"/>
      <c r="I33" s="37">
        <f>IF(AND(B33&lt;&gt;"",C33&lt;&gt;"",D33&lt;&gt;"",E33&lt;&gt;"",F33&lt;&gt;"",G33&lt;&gt;"",H33&lt;&gt;""),VLOOKUP(G33,通所介護費!$A$20:$B$24,2,0),0)</f>
        <v>0</v>
      </c>
      <c r="J33" s="37">
        <f t="shared" si="14"/>
        <v>0</v>
      </c>
      <c r="T33" s="30">
        <f>対象地域一覧!A33</f>
        <v>0</v>
      </c>
      <c r="U33" s="32">
        <f t="shared" si="0"/>
        <v>0</v>
      </c>
      <c r="V33" s="32">
        <f t="shared" si="1"/>
        <v>0</v>
      </c>
      <c r="W33" s="32">
        <f t="shared" si="2"/>
        <v>0</v>
      </c>
      <c r="X33" s="32">
        <f t="shared" si="3"/>
        <v>0</v>
      </c>
      <c r="Y33" s="32">
        <f t="shared" si="4"/>
        <v>0</v>
      </c>
      <c r="Z33" s="32">
        <f t="shared" si="5"/>
        <v>0</v>
      </c>
      <c r="AA33" s="32">
        <f t="shared" si="6"/>
        <v>0</v>
      </c>
      <c r="AB33" s="32">
        <f t="shared" si="7"/>
        <v>0</v>
      </c>
      <c r="AC33" s="32">
        <f t="shared" si="8"/>
        <v>0</v>
      </c>
      <c r="AD33" s="32">
        <f t="shared" si="9"/>
        <v>0</v>
      </c>
      <c r="AE33" s="32">
        <f t="shared" si="10"/>
        <v>0</v>
      </c>
      <c r="AF33" s="32">
        <f t="shared" si="11"/>
        <v>0</v>
      </c>
      <c r="AG33" s="32">
        <f t="shared" si="12"/>
        <v>0</v>
      </c>
      <c r="AH33" s="32">
        <f t="shared" si="12"/>
        <v>0</v>
      </c>
    </row>
    <row r="34" spans="1:34" ht="18" customHeight="1" x14ac:dyDescent="0.4">
      <c r="A34" s="156"/>
      <c r="B34" s="45"/>
      <c r="C34" s="45"/>
      <c r="D34" s="45"/>
      <c r="E34" s="45"/>
      <c r="F34" s="45"/>
      <c r="G34" s="45"/>
      <c r="H34" s="46"/>
      <c r="I34" s="37">
        <f>IF(AND(B34&lt;&gt;"",C34&lt;&gt;"",D34&lt;&gt;"",E34&lt;&gt;"",F34&lt;&gt;"",G34&lt;&gt;"",H34&lt;&gt;""),VLOOKUP(G34,通所介護費!$A$20:$B$24,2,0),0)</f>
        <v>0</v>
      </c>
      <c r="J34" s="37">
        <f t="shared" si="14"/>
        <v>0</v>
      </c>
      <c r="T34" s="30">
        <f>対象地域一覧!A34</f>
        <v>0</v>
      </c>
      <c r="U34" s="32">
        <f t="shared" si="0"/>
        <v>0</v>
      </c>
      <c r="V34" s="32">
        <f t="shared" si="1"/>
        <v>0</v>
      </c>
      <c r="W34" s="32">
        <f t="shared" si="2"/>
        <v>0</v>
      </c>
      <c r="X34" s="32">
        <f t="shared" si="3"/>
        <v>0</v>
      </c>
      <c r="Y34" s="32">
        <f t="shared" si="4"/>
        <v>0</v>
      </c>
      <c r="Z34" s="32">
        <f t="shared" si="5"/>
        <v>0</v>
      </c>
      <c r="AA34" s="32">
        <f t="shared" si="6"/>
        <v>0</v>
      </c>
      <c r="AB34" s="32">
        <f t="shared" si="7"/>
        <v>0</v>
      </c>
      <c r="AC34" s="32">
        <f t="shared" si="8"/>
        <v>0</v>
      </c>
      <c r="AD34" s="32">
        <f t="shared" si="9"/>
        <v>0</v>
      </c>
      <c r="AE34" s="32">
        <f t="shared" si="10"/>
        <v>0</v>
      </c>
      <c r="AF34" s="32">
        <f t="shared" si="11"/>
        <v>0</v>
      </c>
      <c r="AG34" s="32">
        <f t="shared" si="12"/>
        <v>0</v>
      </c>
      <c r="AH34" s="32">
        <f t="shared" si="12"/>
        <v>0</v>
      </c>
    </row>
    <row r="35" spans="1:34" ht="18" customHeight="1" x14ac:dyDescent="0.4">
      <c r="A35" s="156"/>
      <c r="B35" s="45"/>
      <c r="C35" s="45"/>
      <c r="D35" s="45"/>
      <c r="E35" s="45"/>
      <c r="F35" s="45"/>
      <c r="G35" s="45"/>
      <c r="H35" s="46"/>
      <c r="I35" s="37">
        <f>IF(AND(B35&lt;&gt;"",C35&lt;&gt;"",D35&lt;&gt;"",E35&lt;&gt;"",F35&lt;&gt;"",G35&lt;&gt;"",H35&lt;&gt;""),VLOOKUP(G35,通所介護費!$A$20:$B$24,2,0),0)</f>
        <v>0</v>
      </c>
      <c r="J35" s="37">
        <f t="shared" si="14"/>
        <v>0</v>
      </c>
      <c r="T35" s="30">
        <f>対象地域一覧!A35</f>
        <v>0</v>
      </c>
      <c r="U35" s="32">
        <f t="shared" si="0"/>
        <v>0</v>
      </c>
      <c r="V35" s="32">
        <f t="shared" si="1"/>
        <v>0</v>
      </c>
      <c r="W35" s="32">
        <f t="shared" si="2"/>
        <v>0</v>
      </c>
      <c r="X35" s="32">
        <f t="shared" si="3"/>
        <v>0</v>
      </c>
      <c r="Y35" s="32">
        <f t="shared" si="4"/>
        <v>0</v>
      </c>
      <c r="Z35" s="32">
        <f t="shared" si="5"/>
        <v>0</v>
      </c>
      <c r="AA35" s="32">
        <f t="shared" si="6"/>
        <v>0</v>
      </c>
      <c r="AB35" s="32">
        <f t="shared" si="7"/>
        <v>0</v>
      </c>
      <c r="AC35" s="32">
        <f t="shared" si="8"/>
        <v>0</v>
      </c>
      <c r="AD35" s="32">
        <f t="shared" si="9"/>
        <v>0</v>
      </c>
      <c r="AE35" s="32">
        <f t="shared" si="10"/>
        <v>0</v>
      </c>
      <c r="AF35" s="32">
        <f t="shared" si="11"/>
        <v>0</v>
      </c>
      <c r="AG35" s="32">
        <f t="shared" si="12"/>
        <v>0</v>
      </c>
      <c r="AH35" s="32">
        <f t="shared" si="12"/>
        <v>0</v>
      </c>
    </row>
    <row r="36" spans="1:34" ht="18" customHeight="1" x14ac:dyDescent="0.4">
      <c r="A36" s="156"/>
      <c r="B36" s="45"/>
      <c r="C36" s="45"/>
      <c r="D36" s="45"/>
      <c r="E36" s="45"/>
      <c r="F36" s="45"/>
      <c r="G36" s="45"/>
      <c r="H36" s="46"/>
      <c r="I36" s="37">
        <f>IF(AND(B36&lt;&gt;"",C36&lt;&gt;"",D36&lt;&gt;"",E36&lt;&gt;"",F36&lt;&gt;"",G36&lt;&gt;"",H36&lt;&gt;""),VLOOKUP(G36,通所介護費!$A$20:$B$24,2,0),0)</f>
        <v>0</v>
      </c>
      <c r="J36" s="37">
        <f t="shared" si="14"/>
        <v>0</v>
      </c>
      <c r="T36" s="30">
        <f>対象地域一覧!A36</f>
        <v>0</v>
      </c>
      <c r="U36" s="32">
        <f t="shared" si="0"/>
        <v>0</v>
      </c>
      <c r="V36" s="32">
        <f t="shared" si="1"/>
        <v>0</v>
      </c>
      <c r="W36" s="32">
        <f t="shared" si="2"/>
        <v>0</v>
      </c>
      <c r="X36" s="32">
        <f t="shared" si="3"/>
        <v>0</v>
      </c>
      <c r="Y36" s="32">
        <f t="shared" si="4"/>
        <v>0</v>
      </c>
      <c r="Z36" s="32">
        <f t="shared" si="5"/>
        <v>0</v>
      </c>
      <c r="AA36" s="32">
        <f t="shared" si="6"/>
        <v>0</v>
      </c>
      <c r="AB36" s="32">
        <f t="shared" si="7"/>
        <v>0</v>
      </c>
      <c r="AC36" s="32">
        <f t="shared" si="8"/>
        <v>0</v>
      </c>
      <c r="AD36" s="32">
        <f t="shared" si="9"/>
        <v>0</v>
      </c>
      <c r="AE36" s="32">
        <f t="shared" si="10"/>
        <v>0</v>
      </c>
      <c r="AF36" s="32">
        <f t="shared" si="11"/>
        <v>0</v>
      </c>
      <c r="AG36" s="32">
        <f t="shared" si="12"/>
        <v>0</v>
      </c>
      <c r="AH36" s="32">
        <f t="shared" si="12"/>
        <v>0</v>
      </c>
    </row>
    <row r="37" spans="1:34" ht="18" customHeight="1" x14ac:dyDescent="0.4">
      <c r="A37" s="156"/>
      <c r="B37" s="45"/>
      <c r="C37" s="45"/>
      <c r="D37" s="45"/>
      <c r="E37" s="45"/>
      <c r="F37" s="45"/>
      <c r="G37" s="45"/>
      <c r="H37" s="46"/>
      <c r="I37" s="37">
        <f>IF(AND(B37&lt;&gt;"",C37&lt;&gt;"",D37&lt;&gt;"",E37&lt;&gt;"",F37&lt;&gt;"",G37&lt;&gt;"",H37&lt;&gt;""),VLOOKUP(G37,通所介護費!$A$20:$B$24,2,0),0)</f>
        <v>0</v>
      </c>
      <c r="J37" s="37">
        <f t="shared" si="14"/>
        <v>0</v>
      </c>
      <c r="T37" s="30"/>
      <c r="U37" s="32">
        <f t="shared" si="0"/>
        <v>0</v>
      </c>
      <c r="V37" s="32">
        <f t="shared" si="1"/>
        <v>0</v>
      </c>
      <c r="W37" s="32">
        <f t="shared" si="2"/>
        <v>0</v>
      </c>
      <c r="X37" s="32">
        <f t="shared" si="3"/>
        <v>0</v>
      </c>
      <c r="Y37" s="32">
        <f t="shared" si="4"/>
        <v>0</v>
      </c>
      <c r="Z37" s="32">
        <f t="shared" si="5"/>
        <v>0</v>
      </c>
      <c r="AA37" s="32">
        <f t="shared" si="6"/>
        <v>0</v>
      </c>
      <c r="AB37" s="32">
        <f t="shared" si="7"/>
        <v>0</v>
      </c>
      <c r="AC37" s="32">
        <f t="shared" si="8"/>
        <v>0</v>
      </c>
      <c r="AD37" s="32">
        <f t="shared" si="9"/>
        <v>0</v>
      </c>
      <c r="AE37" s="32">
        <f t="shared" si="10"/>
        <v>0</v>
      </c>
      <c r="AF37" s="32">
        <f t="shared" si="11"/>
        <v>0</v>
      </c>
      <c r="AG37" s="32">
        <f t="shared" si="12"/>
        <v>0</v>
      </c>
      <c r="AH37" s="32">
        <f t="shared" si="12"/>
        <v>0</v>
      </c>
    </row>
    <row r="38" spans="1:34" ht="18" customHeight="1" x14ac:dyDescent="0.4">
      <c r="A38" s="156"/>
      <c r="B38" s="45"/>
      <c r="C38" s="45"/>
      <c r="D38" s="45"/>
      <c r="E38" s="45"/>
      <c r="F38" s="45"/>
      <c r="G38" s="45"/>
      <c r="H38" s="46"/>
      <c r="I38" s="37">
        <f>IF(AND(B38&lt;&gt;"",C38&lt;&gt;"",D38&lt;&gt;"",E38&lt;&gt;"",F38&lt;&gt;"",G38&lt;&gt;"",H38&lt;&gt;""),VLOOKUP(G38,通所介護費!$A$20:$B$24,2,0),0)</f>
        <v>0</v>
      </c>
      <c r="J38" s="37">
        <f t="shared" si="14"/>
        <v>0</v>
      </c>
      <c r="T38" s="30"/>
      <c r="U38" s="32">
        <f t="shared" si="0"/>
        <v>0</v>
      </c>
      <c r="V38" s="32">
        <f t="shared" si="1"/>
        <v>0</v>
      </c>
      <c r="W38" s="32">
        <f t="shared" si="2"/>
        <v>0</v>
      </c>
      <c r="X38" s="32">
        <f t="shared" si="3"/>
        <v>0</v>
      </c>
      <c r="Y38" s="32">
        <f t="shared" si="4"/>
        <v>0</v>
      </c>
      <c r="Z38" s="32">
        <f t="shared" si="5"/>
        <v>0</v>
      </c>
      <c r="AA38" s="32">
        <f t="shared" si="6"/>
        <v>0</v>
      </c>
      <c r="AB38" s="32">
        <f t="shared" si="7"/>
        <v>0</v>
      </c>
      <c r="AC38" s="32">
        <f t="shared" si="8"/>
        <v>0</v>
      </c>
      <c r="AD38" s="32">
        <f t="shared" si="9"/>
        <v>0</v>
      </c>
      <c r="AE38" s="32">
        <f t="shared" si="10"/>
        <v>0</v>
      </c>
      <c r="AF38" s="32">
        <f t="shared" si="11"/>
        <v>0</v>
      </c>
      <c r="AG38" s="32">
        <f t="shared" si="12"/>
        <v>0</v>
      </c>
      <c r="AH38" s="32">
        <f t="shared" si="12"/>
        <v>0</v>
      </c>
    </row>
    <row r="39" spans="1:34" ht="18" customHeight="1" x14ac:dyDescent="0.4">
      <c r="A39" s="156"/>
      <c r="B39" s="45"/>
      <c r="C39" s="45"/>
      <c r="D39" s="45"/>
      <c r="E39" s="45"/>
      <c r="F39" s="45"/>
      <c r="G39" s="45"/>
      <c r="H39" s="46"/>
      <c r="I39" s="37">
        <f>IF(AND(B39&lt;&gt;"",C39&lt;&gt;"",D39&lt;&gt;"",E39&lt;&gt;"",F39&lt;&gt;"",G39&lt;&gt;"",H39&lt;&gt;""),VLOOKUP(G39,通所介護費!$A$20:$B$24,2,0),0)</f>
        <v>0</v>
      </c>
      <c r="J39" s="37">
        <f t="shared" si="14"/>
        <v>0</v>
      </c>
      <c r="T39" s="30"/>
      <c r="U39" s="32">
        <f t="shared" si="0"/>
        <v>0</v>
      </c>
      <c r="V39" s="32">
        <f t="shared" si="1"/>
        <v>0</v>
      </c>
      <c r="W39" s="32">
        <f t="shared" si="2"/>
        <v>0</v>
      </c>
      <c r="X39" s="32">
        <f t="shared" si="3"/>
        <v>0</v>
      </c>
      <c r="Y39" s="32">
        <f t="shared" si="4"/>
        <v>0</v>
      </c>
      <c r="Z39" s="32">
        <f t="shared" si="5"/>
        <v>0</v>
      </c>
      <c r="AA39" s="32">
        <f t="shared" si="6"/>
        <v>0</v>
      </c>
      <c r="AB39" s="32">
        <f t="shared" si="7"/>
        <v>0</v>
      </c>
      <c r="AC39" s="32">
        <f t="shared" si="8"/>
        <v>0</v>
      </c>
      <c r="AD39" s="32">
        <f t="shared" si="9"/>
        <v>0</v>
      </c>
      <c r="AE39" s="32">
        <f t="shared" si="10"/>
        <v>0</v>
      </c>
      <c r="AF39" s="32">
        <f t="shared" si="11"/>
        <v>0</v>
      </c>
      <c r="AG39" s="32">
        <f t="shared" si="12"/>
        <v>0</v>
      </c>
      <c r="AH39" s="32">
        <f t="shared" si="12"/>
        <v>0</v>
      </c>
    </row>
    <row r="40" spans="1:34" ht="18" customHeight="1" x14ac:dyDescent="0.4">
      <c r="A40" s="157"/>
      <c r="B40" s="45"/>
      <c r="C40" s="45"/>
      <c r="D40" s="45"/>
      <c r="E40" s="45"/>
      <c r="F40" s="45"/>
      <c r="G40" s="45"/>
      <c r="H40" s="46"/>
      <c r="I40" s="37">
        <f>IF(AND(B40&lt;&gt;"",C40&lt;&gt;"",D40&lt;&gt;"",E40&lt;&gt;"",F40&lt;&gt;"",G40&lt;&gt;"",H40&lt;&gt;""),VLOOKUP(G40,通所介護費!$A$20:$B$24,2,0),0)</f>
        <v>0</v>
      </c>
      <c r="J40" s="37">
        <f t="shared" si="14"/>
        <v>0</v>
      </c>
      <c r="T40" s="30"/>
      <c r="U40" s="32">
        <f t="shared" si="0"/>
        <v>0</v>
      </c>
      <c r="V40" s="32">
        <f t="shared" si="1"/>
        <v>0</v>
      </c>
      <c r="W40" s="32">
        <f t="shared" si="2"/>
        <v>0</v>
      </c>
      <c r="X40" s="32">
        <f t="shared" si="3"/>
        <v>0</v>
      </c>
      <c r="Y40" s="32">
        <f t="shared" si="4"/>
        <v>0</v>
      </c>
      <c r="Z40" s="32">
        <f t="shared" si="5"/>
        <v>0</v>
      </c>
      <c r="AA40" s="32">
        <f t="shared" si="6"/>
        <v>0</v>
      </c>
      <c r="AB40" s="32">
        <f t="shared" si="7"/>
        <v>0</v>
      </c>
      <c r="AC40" s="32">
        <f t="shared" si="8"/>
        <v>0</v>
      </c>
      <c r="AD40" s="32">
        <f t="shared" si="9"/>
        <v>0</v>
      </c>
      <c r="AE40" s="32">
        <f t="shared" si="10"/>
        <v>0</v>
      </c>
      <c r="AF40" s="32">
        <f t="shared" si="11"/>
        <v>0</v>
      </c>
      <c r="AG40" s="32">
        <f t="shared" si="12"/>
        <v>0</v>
      </c>
      <c r="AH40" s="32">
        <f t="shared" si="12"/>
        <v>0</v>
      </c>
    </row>
    <row r="41" spans="1:34" ht="22.15" customHeight="1" x14ac:dyDescent="0.4">
      <c r="A41" s="101" t="s">
        <v>40</v>
      </c>
      <c r="B41" s="102"/>
      <c r="C41" s="102"/>
      <c r="D41" s="102"/>
      <c r="E41" s="102"/>
      <c r="F41" s="102"/>
      <c r="G41" s="103"/>
      <c r="H41" s="39">
        <f>SUMIF(H21:H40,"&lt;&gt;#N/A")</f>
        <v>0</v>
      </c>
      <c r="I41" s="39">
        <f>SUMIF(I21:I40,"&lt;&gt;#N/A")</f>
        <v>0</v>
      </c>
      <c r="J41" s="39">
        <f>SUMIF(J21:J40,"&lt;&gt;#N/A")</f>
        <v>0</v>
      </c>
      <c r="T41" s="30"/>
      <c r="U41" s="32">
        <f t="shared" si="0"/>
        <v>0</v>
      </c>
      <c r="V41" s="32">
        <f t="shared" si="1"/>
        <v>0</v>
      </c>
      <c r="W41" s="32">
        <f t="shared" si="2"/>
        <v>0</v>
      </c>
      <c r="X41" s="32">
        <f t="shared" si="3"/>
        <v>0</v>
      </c>
      <c r="Y41" s="32">
        <f t="shared" si="4"/>
        <v>0</v>
      </c>
      <c r="Z41" s="32">
        <f t="shared" si="5"/>
        <v>0</v>
      </c>
      <c r="AA41" s="32">
        <f t="shared" si="6"/>
        <v>0</v>
      </c>
      <c r="AB41" s="32">
        <f t="shared" si="7"/>
        <v>0</v>
      </c>
      <c r="AC41" s="32">
        <f t="shared" si="8"/>
        <v>0</v>
      </c>
      <c r="AD41" s="32">
        <f t="shared" si="9"/>
        <v>0</v>
      </c>
      <c r="AE41" s="32">
        <f t="shared" si="10"/>
        <v>0</v>
      </c>
      <c r="AF41" s="32">
        <f t="shared" si="11"/>
        <v>0</v>
      </c>
      <c r="AG41" s="32">
        <f t="shared" si="12"/>
        <v>0</v>
      </c>
      <c r="AH41" s="32">
        <f t="shared" si="12"/>
        <v>0</v>
      </c>
    </row>
    <row r="42" spans="1:34" ht="15" customHeight="1" x14ac:dyDescent="0.4">
      <c r="A42" s="24"/>
      <c r="B42" s="24"/>
      <c r="C42" s="24"/>
      <c r="D42" s="24"/>
      <c r="E42" s="24"/>
      <c r="F42" s="24"/>
      <c r="G42" s="44"/>
      <c r="H42" s="44"/>
      <c r="I42" s="44"/>
      <c r="T42" s="30"/>
      <c r="U42" s="32">
        <f t="shared" si="0"/>
        <v>0</v>
      </c>
      <c r="V42" s="32">
        <f t="shared" si="1"/>
        <v>0</v>
      </c>
      <c r="W42" s="32">
        <f t="shared" si="2"/>
        <v>0</v>
      </c>
      <c r="X42" s="32">
        <f t="shared" si="3"/>
        <v>0</v>
      </c>
      <c r="Y42" s="32">
        <f t="shared" si="4"/>
        <v>0</v>
      </c>
      <c r="Z42" s="32">
        <f t="shared" si="5"/>
        <v>0</v>
      </c>
      <c r="AA42" s="32">
        <f t="shared" si="6"/>
        <v>0</v>
      </c>
      <c r="AB42" s="32">
        <f t="shared" si="7"/>
        <v>0</v>
      </c>
      <c r="AC42" s="32">
        <f t="shared" si="8"/>
        <v>0</v>
      </c>
      <c r="AD42" s="32">
        <f t="shared" si="9"/>
        <v>0</v>
      </c>
      <c r="AE42" s="32">
        <f t="shared" si="10"/>
        <v>0</v>
      </c>
      <c r="AF42" s="32">
        <f t="shared" si="11"/>
        <v>0</v>
      </c>
      <c r="AG42" s="32">
        <f t="shared" si="12"/>
        <v>0</v>
      </c>
      <c r="AH42" s="32">
        <f t="shared" si="12"/>
        <v>0</v>
      </c>
    </row>
    <row r="43" spans="1:34" ht="22.15" customHeight="1" x14ac:dyDescent="0.4">
      <c r="A43" s="51" t="s">
        <v>89</v>
      </c>
      <c r="B43" s="24"/>
      <c r="C43" s="24"/>
      <c r="D43" s="24"/>
      <c r="E43" s="24"/>
      <c r="F43" s="24"/>
      <c r="G43" s="44"/>
      <c r="H43" s="44"/>
      <c r="I43" s="44"/>
      <c r="T43" s="30"/>
      <c r="U43" s="32">
        <f t="shared" si="0"/>
        <v>0</v>
      </c>
      <c r="V43" s="32">
        <f t="shared" si="1"/>
        <v>0</v>
      </c>
      <c r="W43" s="32">
        <f t="shared" si="2"/>
        <v>0</v>
      </c>
      <c r="X43" s="32">
        <f t="shared" si="3"/>
        <v>0</v>
      </c>
      <c r="Y43" s="32">
        <f t="shared" si="4"/>
        <v>0</v>
      </c>
      <c r="Z43" s="32">
        <f t="shared" si="5"/>
        <v>0</v>
      </c>
      <c r="AA43" s="32">
        <f t="shared" si="6"/>
        <v>0</v>
      </c>
      <c r="AB43" s="32">
        <f t="shared" si="7"/>
        <v>0</v>
      </c>
      <c r="AC43" s="32">
        <f t="shared" si="8"/>
        <v>0</v>
      </c>
      <c r="AD43" s="32">
        <f t="shared" si="9"/>
        <v>0</v>
      </c>
      <c r="AE43" s="32">
        <f t="shared" si="10"/>
        <v>0</v>
      </c>
      <c r="AF43" s="32">
        <f t="shared" si="11"/>
        <v>0</v>
      </c>
      <c r="AG43" s="32">
        <f t="shared" si="12"/>
        <v>0</v>
      </c>
      <c r="AH43" s="32">
        <f t="shared" si="12"/>
        <v>0</v>
      </c>
    </row>
    <row r="44" spans="1:34" ht="42.95" customHeight="1" x14ac:dyDescent="0.4">
      <c r="A44" s="158" t="s">
        <v>132</v>
      </c>
      <c r="B44" s="35" t="s">
        <v>49</v>
      </c>
      <c r="C44" s="35" t="s">
        <v>133</v>
      </c>
      <c r="D44" s="35" t="s">
        <v>34</v>
      </c>
      <c r="E44" s="36" t="s">
        <v>173</v>
      </c>
      <c r="F44" s="36" t="s">
        <v>174</v>
      </c>
      <c r="G44" s="35" t="s">
        <v>35</v>
      </c>
      <c r="H44" s="36" t="s">
        <v>134</v>
      </c>
      <c r="I44" s="36" t="s">
        <v>37</v>
      </c>
      <c r="J44" s="36" t="s">
        <v>120</v>
      </c>
      <c r="T44" s="30"/>
      <c r="U44" s="32">
        <f t="shared" si="0"/>
        <v>0</v>
      </c>
      <c r="V44" s="32">
        <f t="shared" si="1"/>
        <v>0</v>
      </c>
      <c r="W44" s="32">
        <f t="shared" si="2"/>
        <v>0</v>
      </c>
      <c r="X44" s="32">
        <f t="shared" si="3"/>
        <v>0</v>
      </c>
      <c r="Y44" s="32">
        <f t="shared" si="4"/>
        <v>0</v>
      </c>
      <c r="Z44" s="32">
        <f t="shared" si="5"/>
        <v>0</v>
      </c>
      <c r="AA44" s="32">
        <f t="shared" si="6"/>
        <v>0</v>
      </c>
      <c r="AB44" s="32">
        <f t="shared" si="7"/>
        <v>0</v>
      </c>
      <c r="AC44" s="32">
        <f t="shared" si="8"/>
        <v>0</v>
      </c>
      <c r="AD44" s="32">
        <f t="shared" si="9"/>
        <v>0</v>
      </c>
      <c r="AE44" s="32">
        <f t="shared" si="10"/>
        <v>0</v>
      </c>
      <c r="AF44" s="32">
        <f t="shared" si="11"/>
        <v>0</v>
      </c>
      <c r="AG44" s="32">
        <f t="shared" si="12"/>
        <v>0</v>
      </c>
      <c r="AH44" s="32">
        <f t="shared" si="12"/>
        <v>0</v>
      </c>
    </row>
    <row r="45" spans="1:34" ht="18" customHeight="1" x14ac:dyDescent="0.4">
      <c r="A45" s="159"/>
      <c r="B45" s="45"/>
      <c r="C45" s="45"/>
      <c r="D45" s="45"/>
      <c r="E45" s="45"/>
      <c r="F45" s="45"/>
      <c r="G45" s="45"/>
      <c r="H45" s="46"/>
      <c r="I45" s="37">
        <f>IF(AND(B45&lt;&gt;"",C45&lt;&gt;"",D45&lt;&gt;"",F45&lt;&gt;"",E45&lt;&gt;"",G45&lt;&gt;"",H45&lt;&gt;""),VLOOKUP(G45,通所介護費!$A$20:$B$24,2,0),0)</f>
        <v>0</v>
      </c>
      <c r="J45" s="37">
        <f>((I45*H45)*0.1*10)/2</f>
        <v>0</v>
      </c>
      <c r="T45" s="30"/>
      <c r="U45" s="32">
        <f t="shared" si="0"/>
        <v>0</v>
      </c>
      <c r="V45" s="32">
        <f t="shared" si="1"/>
        <v>0</v>
      </c>
      <c r="W45" s="32">
        <f t="shared" si="2"/>
        <v>0</v>
      </c>
      <c r="X45" s="32">
        <f t="shared" si="3"/>
        <v>0</v>
      </c>
      <c r="Y45" s="32">
        <f t="shared" si="4"/>
        <v>0</v>
      </c>
      <c r="Z45" s="32">
        <f t="shared" si="5"/>
        <v>0</v>
      </c>
      <c r="AA45" s="32">
        <f t="shared" si="6"/>
        <v>0</v>
      </c>
      <c r="AB45" s="32">
        <f t="shared" si="7"/>
        <v>0</v>
      </c>
      <c r="AC45" s="32">
        <f t="shared" si="8"/>
        <v>0</v>
      </c>
      <c r="AD45" s="32">
        <f t="shared" si="9"/>
        <v>0</v>
      </c>
      <c r="AE45" s="32">
        <f t="shared" si="10"/>
        <v>0</v>
      </c>
      <c r="AF45" s="32">
        <f t="shared" si="11"/>
        <v>0</v>
      </c>
      <c r="AG45" s="32">
        <f t="shared" si="12"/>
        <v>0</v>
      </c>
      <c r="AH45" s="32">
        <f t="shared" si="12"/>
        <v>0</v>
      </c>
    </row>
    <row r="46" spans="1:34" ht="18" customHeight="1" x14ac:dyDescent="0.4">
      <c r="A46" s="159"/>
      <c r="B46" s="45"/>
      <c r="C46" s="45"/>
      <c r="D46" s="45"/>
      <c r="E46" s="45"/>
      <c r="F46" s="45"/>
      <c r="G46" s="45"/>
      <c r="H46" s="46"/>
      <c r="I46" s="37">
        <f>IF(AND(B46&lt;&gt;"",C46&lt;&gt;"",D46&lt;&gt;"",F46&lt;&gt;"",E46&lt;&gt;"",G46&lt;&gt;"",H46&lt;&gt;""),VLOOKUP(G46,通所介護費!$A$20:$B$24,2,0),0)</f>
        <v>0</v>
      </c>
      <c r="J46" s="37">
        <f>((I46*H46)*0.1*10)/2</f>
        <v>0</v>
      </c>
      <c r="AG46" s="28">
        <f>SUM(AG3:AG45)</f>
        <v>0</v>
      </c>
      <c r="AH46" s="28">
        <f>SUM(AH3:AH45)</f>
        <v>0</v>
      </c>
    </row>
    <row r="47" spans="1:34" ht="18" customHeight="1" x14ac:dyDescent="0.4">
      <c r="A47" s="159"/>
      <c r="B47" s="45"/>
      <c r="C47" s="45"/>
      <c r="D47" s="45"/>
      <c r="E47" s="45"/>
      <c r="F47" s="45"/>
      <c r="G47" s="45"/>
      <c r="H47" s="46"/>
      <c r="I47" s="37">
        <f>IF(AND(B47&lt;&gt;"",C47&lt;&gt;"",D47&lt;&gt;"",F47&lt;&gt;"",E47&lt;&gt;"",G47&lt;&gt;"",H47&lt;&gt;""),VLOOKUP(G47,通所介護費!$A$20:$B$24,2,0),0)</f>
        <v>0</v>
      </c>
      <c r="J47" s="37">
        <f>((I47*H47)*0.1*10)/2</f>
        <v>0</v>
      </c>
    </row>
    <row r="48" spans="1:34" ht="18" customHeight="1" x14ac:dyDescent="0.4">
      <c r="A48" s="159"/>
      <c r="B48" s="45"/>
      <c r="C48" s="45"/>
      <c r="D48" s="45"/>
      <c r="E48" s="45"/>
      <c r="F48" s="45"/>
      <c r="G48" s="45"/>
      <c r="H48" s="46"/>
      <c r="I48" s="37">
        <f>IF(AND(B48&lt;&gt;"",C48&lt;&gt;"",D48&lt;&gt;"",F48&lt;&gt;"",E48&lt;&gt;"",G48&lt;&gt;"",H48&lt;&gt;""),VLOOKUP(G48,通所介護費!$A$20:$B$24,2,0),0)</f>
        <v>0</v>
      </c>
      <c r="J48" s="37">
        <f>((I48*H48)*0.1*10)/2</f>
        <v>0</v>
      </c>
    </row>
    <row r="49" spans="1:10" ht="18" customHeight="1" x14ac:dyDescent="0.4">
      <c r="A49" s="160"/>
      <c r="B49" s="45"/>
      <c r="C49" s="45"/>
      <c r="D49" s="45"/>
      <c r="E49" s="45"/>
      <c r="F49" s="45"/>
      <c r="G49" s="45"/>
      <c r="H49" s="46"/>
      <c r="I49" s="37">
        <f>IF(AND(B49&lt;&gt;"",C49&lt;&gt;"",D49&lt;&gt;"",F49&lt;&gt;"",E49&lt;&gt;"",G49&lt;&gt;"",H49&lt;&gt;""),VLOOKUP(G49,通所介護費!$A$20:$B$24,2,0),0)</f>
        <v>0</v>
      </c>
      <c r="J49" s="37">
        <f>((I49*H49)*0.1*10)/2</f>
        <v>0</v>
      </c>
    </row>
    <row r="50" spans="1:10" ht="22.15" customHeight="1" x14ac:dyDescent="0.4">
      <c r="A50" s="101" t="s">
        <v>40</v>
      </c>
      <c r="B50" s="102"/>
      <c r="C50" s="102"/>
      <c r="D50" s="102"/>
      <c r="E50" s="102"/>
      <c r="F50" s="102"/>
      <c r="G50" s="103"/>
      <c r="H50" s="32">
        <f>SUMIF(H45:H49,"&lt;&gt;#N/A")</f>
        <v>0</v>
      </c>
      <c r="I50" s="37">
        <f>SUMIF(I45:I49,"&lt;&gt;#N/A")</f>
        <v>0</v>
      </c>
      <c r="J50" s="37">
        <f t="shared" ref="J50" si="15">SUMIF(J45:J49,"&lt;&gt;#N/A")</f>
        <v>0</v>
      </c>
    </row>
    <row r="51" spans="1:10" ht="22.15" customHeight="1" x14ac:dyDescent="0.4"/>
    <row r="52" spans="1:10" ht="22.15" customHeight="1" x14ac:dyDescent="0.4">
      <c r="A52" s="34" t="s">
        <v>135</v>
      </c>
    </row>
    <row r="53" spans="1:10" ht="22.15" customHeight="1" x14ac:dyDescent="0.4">
      <c r="A53" s="50" t="s">
        <v>90</v>
      </c>
    </row>
    <row r="54" spans="1:10" ht="42.95" customHeight="1" x14ac:dyDescent="0.4">
      <c r="A54" s="155" t="s">
        <v>136</v>
      </c>
      <c r="B54" s="35" t="s">
        <v>49</v>
      </c>
      <c r="C54" s="35" t="s">
        <v>119</v>
      </c>
      <c r="D54" s="35" t="s">
        <v>34</v>
      </c>
      <c r="E54" s="36" t="s">
        <v>173</v>
      </c>
      <c r="F54" s="36" t="s">
        <v>174</v>
      </c>
      <c r="G54" s="35" t="s">
        <v>35</v>
      </c>
      <c r="H54" s="36" t="s">
        <v>51</v>
      </c>
      <c r="I54" s="36" t="s">
        <v>37</v>
      </c>
      <c r="J54" s="36" t="s">
        <v>120</v>
      </c>
    </row>
    <row r="55" spans="1:10" ht="18" customHeight="1" x14ac:dyDescent="0.4">
      <c r="A55" s="156"/>
      <c r="B55" s="45"/>
      <c r="C55" s="45"/>
      <c r="D55" s="45"/>
      <c r="E55" s="45"/>
      <c r="F55" s="45"/>
      <c r="G55" s="45"/>
      <c r="H55" s="46"/>
      <c r="I55" s="37">
        <f>IF(AND(B55&lt;&gt;"",C55&lt;&gt;"",D55&lt;&gt;"",E55&lt;&gt;"",F55&lt;&gt;"",G55&lt;&gt;"",H55&lt;&gt;""),VLOOKUP(G55,通所介護費!$A$27:$B$31,2,0),0)</f>
        <v>0</v>
      </c>
      <c r="J55" s="37">
        <f t="shared" ref="J55:J59" si="16">(I55*H55)*0.1*10</f>
        <v>0</v>
      </c>
    </row>
    <row r="56" spans="1:10" ht="18" customHeight="1" x14ac:dyDescent="0.4">
      <c r="A56" s="156"/>
      <c r="B56" s="45"/>
      <c r="C56" s="45"/>
      <c r="D56" s="45"/>
      <c r="E56" s="45"/>
      <c r="F56" s="45"/>
      <c r="G56" s="45"/>
      <c r="H56" s="46"/>
      <c r="I56" s="37">
        <f>IF(AND(B56&lt;&gt;"",C56&lt;&gt;"",D56&lt;&gt;"",E56&lt;&gt;"",F56&lt;&gt;"",G56&lt;&gt;"",H56&lt;&gt;""),VLOOKUP(G56,通所介護費!$A$27:$B$31,2,0),0)</f>
        <v>0</v>
      </c>
      <c r="J56" s="37">
        <f t="shared" si="16"/>
        <v>0</v>
      </c>
    </row>
    <row r="57" spans="1:10" ht="18" customHeight="1" x14ac:dyDescent="0.4">
      <c r="A57" s="156"/>
      <c r="B57" s="45"/>
      <c r="C57" s="45"/>
      <c r="D57" s="45"/>
      <c r="E57" s="45"/>
      <c r="F57" s="45"/>
      <c r="G57" s="45"/>
      <c r="H57" s="46"/>
      <c r="I57" s="37">
        <f>IF(AND(B57&lt;&gt;"",C57&lt;&gt;"",D57&lt;&gt;"",E57&lt;&gt;"",F57&lt;&gt;"",G57&lt;&gt;"",H57&lt;&gt;""),VLOOKUP(G57,通所介護費!$A$27:$B$31,2,0),0)</f>
        <v>0</v>
      </c>
      <c r="J57" s="37">
        <f t="shared" si="16"/>
        <v>0</v>
      </c>
    </row>
    <row r="58" spans="1:10" ht="18" customHeight="1" x14ac:dyDescent="0.4">
      <c r="A58" s="156"/>
      <c r="B58" s="45"/>
      <c r="C58" s="45"/>
      <c r="D58" s="45"/>
      <c r="E58" s="45"/>
      <c r="F58" s="45"/>
      <c r="G58" s="45"/>
      <c r="H58" s="46"/>
      <c r="I58" s="37">
        <f>IF(AND(B58&lt;&gt;"",C58&lt;&gt;"",D58&lt;&gt;"",E58&lt;&gt;"",F58&lt;&gt;"",G58&lt;&gt;"",H58&lt;&gt;""),VLOOKUP(G58,通所介護費!$A$27:$B$31,2,0),0)</f>
        <v>0</v>
      </c>
      <c r="J58" s="37">
        <f t="shared" si="16"/>
        <v>0</v>
      </c>
    </row>
    <row r="59" spans="1:10" ht="18" customHeight="1" x14ac:dyDescent="0.4">
      <c r="A59" s="156"/>
      <c r="B59" s="45"/>
      <c r="C59" s="45"/>
      <c r="D59" s="45"/>
      <c r="E59" s="45"/>
      <c r="F59" s="45"/>
      <c r="G59" s="45"/>
      <c r="H59" s="46"/>
      <c r="I59" s="37">
        <f>IF(AND(B59&lt;&gt;"",C59&lt;&gt;"",D59&lt;&gt;"",E59&lt;&gt;"",F59&lt;&gt;"",G59&lt;&gt;"",H59&lt;&gt;""),VLOOKUP(G59,通所介護費!$A$27:$B$31,2,0),0)</f>
        <v>0</v>
      </c>
      <c r="J59" s="37">
        <f t="shared" si="16"/>
        <v>0</v>
      </c>
    </row>
    <row r="60" spans="1:10" ht="18" customHeight="1" x14ac:dyDescent="0.4">
      <c r="A60" s="156"/>
      <c r="B60" s="45"/>
      <c r="C60" s="45"/>
      <c r="D60" s="45"/>
      <c r="E60" s="45"/>
      <c r="F60" s="45"/>
      <c r="G60" s="45"/>
      <c r="H60" s="46"/>
      <c r="I60" s="37">
        <f>IF(AND(B60&lt;&gt;"",C60&lt;&gt;"",D60&lt;&gt;"",E60&lt;&gt;"",F60&lt;&gt;"",G60&lt;&gt;"",H60&lt;&gt;""),VLOOKUP(G60,通所介護費!$A$27:$B$31,2,0),0)</f>
        <v>0</v>
      </c>
      <c r="J60" s="37">
        <f t="shared" ref="J60:J74" si="17">(I60*H60)*0.1*10</f>
        <v>0</v>
      </c>
    </row>
    <row r="61" spans="1:10" ht="18" customHeight="1" x14ac:dyDescent="0.4">
      <c r="A61" s="156"/>
      <c r="B61" s="45"/>
      <c r="C61" s="45"/>
      <c r="D61" s="45"/>
      <c r="E61" s="45"/>
      <c r="F61" s="45"/>
      <c r="G61" s="45"/>
      <c r="H61" s="46"/>
      <c r="I61" s="37">
        <f>IF(AND(B61&lt;&gt;"",C61&lt;&gt;"",D61&lt;&gt;"",E61&lt;&gt;"",F61&lt;&gt;"",G61&lt;&gt;"",H61&lt;&gt;""),VLOOKUP(G61,通所介護費!$A$27:$B$31,2,0),0)</f>
        <v>0</v>
      </c>
      <c r="J61" s="37">
        <f t="shared" si="17"/>
        <v>0</v>
      </c>
    </row>
    <row r="62" spans="1:10" ht="18" customHeight="1" x14ac:dyDescent="0.4">
      <c r="A62" s="156"/>
      <c r="B62" s="45"/>
      <c r="C62" s="45"/>
      <c r="D62" s="45"/>
      <c r="E62" s="45"/>
      <c r="F62" s="45"/>
      <c r="G62" s="45"/>
      <c r="H62" s="46"/>
      <c r="I62" s="37">
        <f>IF(AND(B62&lt;&gt;"",C62&lt;&gt;"",D62&lt;&gt;"",E62&lt;&gt;"",F62&lt;&gt;"",G62&lt;&gt;"",H62&lt;&gt;""),VLOOKUP(G62,通所介護費!$A$27:$B$31,2,0),0)</f>
        <v>0</v>
      </c>
      <c r="J62" s="37">
        <f t="shared" si="17"/>
        <v>0</v>
      </c>
    </row>
    <row r="63" spans="1:10" ht="18" customHeight="1" x14ac:dyDescent="0.4">
      <c r="A63" s="156"/>
      <c r="B63" s="45"/>
      <c r="C63" s="45"/>
      <c r="D63" s="45"/>
      <c r="E63" s="45"/>
      <c r="F63" s="45"/>
      <c r="G63" s="45"/>
      <c r="H63" s="46"/>
      <c r="I63" s="37">
        <f>IF(AND(B63&lt;&gt;"",C63&lt;&gt;"",D63&lt;&gt;"",E63&lt;&gt;"",F63&lt;&gt;"",G63&lt;&gt;"",H63&lt;&gt;""),VLOOKUP(G63,通所介護費!$A$27:$B$31,2,0),0)</f>
        <v>0</v>
      </c>
      <c r="J63" s="37">
        <f t="shared" si="17"/>
        <v>0</v>
      </c>
    </row>
    <row r="64" spans="1:10" ht="18" customHeight="1" x14ac:dyDescent="0.4">
      <c r="A64" s="156"/>
      <c r="B64" s="45"/>
      <c r="C64" s="45"/>
      <c r="D64" s="45"/>
      <c r="E64" s="45"/>
      <c r="F64" s="45"/>
      <c r="G64" s="45"/>
      <c r="H64" s="46"/>
      <c r="I64" s="37">
        <f>IF(AND(B64&lt;&gt;"",C64&lt;&gt;"",D64&lt;&gt;"",E64&lt;&gt;"",F64&lt;&gt;"",G64&lt;&gt;"",H64&lt;&gt;""),VLOOKUP(G64,通所介護費!$A$27:$B$31,2,0),0)</f>
        <v>0</v>
      </c>
      <c r="J64" s="37">
        <f t="shared" si="17"/>
        <v>0</v>
      </c>
    </row>
    <row r="65" spans="1:10" ht="18" customHeight="1" x14ac:dyDescent="0.4">
      <c r="A65" s="156"/>
      <c r="B65" s="45"/>
      <c r="C65" s="45"/>
      <c r="D65" s="45"/>
      <c r="E65" s="45"/>
      <c r="F65" s="45"/>
      <c r="G65" s="45"/>
      <c r="H65" s="46"/>
      <c r="I65" s="37">
        <f>IF(AND(B65&lt;&gt;"",C65&lt;&gt;"",D65&lt;&gt;"",E65&lt;&gt;"",F65&lt;&gt;"",G65&lt;&gt;"",H65&lt;&gt;""),VLOOKUP(G65,通所介護費!$A$27:$B$31,2,0),0)</f>
        <v>0</v>
      </c>
      <c r="J65" s="37">
        <f t="shared" si="17"/>
        <v>0</v>
      </c>
    </row>
    <row r="66" spans="1:10" ht="18" customHeight="1" x14ac:dyDescent="0.4">
      <c r="A66" s="156"/>
      <c r="B66" s="45"/>
      <c r="C66" s="45"/>
      <c r="D66" s="45"/>
      <c r="E66" s="45"/>
      <c r="F66" s="45"/>
      <c r="G66" s="45"/>
      <c r="H66" s="46"/>
      <c r="I66" s="37">
        <f>IF(AND(B66&lt;&gt;"",C66&lt;&gt;"",D66&lt;&gt;"",E66&lt;&gt;"",F66&lt;&gt;"",G66&lt;&gt;"",H66&lt;&gt;""),VLOOKUP(G66,通所介護費!$A$27:$B$31,2,0),0)</f>
        <v>0</v>
      </c>
      <c r="J66" s="37">
        <f t="shared" si="17"/>
        <v>0</v>
      </c>
    </row>
    <row r="67" spans="1:10" ht="18" customHeight="1" x14ac:dyDescent="0.4">
      <c r="A67" s="156"/>
      <c r="B67" s="45"/>
      <c r="C67" s="45"/>
      <c r="D67" s="45"/>
      <c r="E67" s="45"/>
      <c r="F67" s="45"/>
      <c r="G67" s="45"/>
      <c r="H67" s="46"/>
      <c r="I67" s="37">
        <f>IF(AND(B67&lt;&gt;"",C67&lt;&gt;"",D67&lt;&gt;"",E67&lt;&gt;"",F67&lt;&gt;"",G67&lt;&gt;"",H67&lt;&gt;""),VLOOKUP(G67,通所介護費!$A$27:$B$31,2,0),0)</f>
        <v>0</v>
      </c>
      <c r="J67" s="37">
        <f t="shared" si="17"/>
        <v>0</v>
      </c>
    </row>
    <row r="68" spans="1:10" ht="18" customHeight="1" x14ac:dyDescent="0.4">
      <c r="A68" s="156"/>
      <c r="B68" s="45"/>
      <c r="C68" s="45"/>
      <c r="D68" s="45"/>
      <c r="E68" s="45"/>
      <c r="F68" s="45"/>
      <c r="G68" s="45"/>
      <c r="H68" s="46"/>
      <c r="I68" s="37">
        <f>IF(AND(B68&lt;&gt;"",C68&lt;&gt;"",D68&lt;&gt;"",E68&lt;&gt;"",F68&lt;&gt;"",G68&lt;&gt;"",H68&lt;&gt;""),VLOOKUP(G68,通所介護費!$A$27:$B$31,2,0),0)</f>
        <v>0</v>
      </c>
      <c r="J68" s="37">
        <f t="shared" si="17"/>
        <v>0</v>
      </c>
    </row>
    <row r="69" spans="1:10" ht="18" customHeight="1" x14ac:dyDescent="0.4">
      <c r="A69" s="156"/>
      <c r="B69" s="45"/>
      <c r="C69" s="45"/>
      <c r="D69" s="45"/>
      <c r="E69" s="45"/>
      <c r="F69" s="45"/>
      <c r="G69" s="45"/>
      <c r="H69" s="46"/>
      <c r="I69" s="37">
        <f>IF(AND(B69&lt;&gt;"",C69&lt;&gt;"",D69&lt;&gt;"",E69&lt;&gt;"",F69&lt;&gt;"",G69&lt;&gt;"",H69&lt;&gt;""),VLOOKUP(G69,通所介護費!$A$27:$B$31,2,0),0)</f>
        <v>0</v>
      </c>
      <c r="J69" s="37">
        <f t="shared" si="17"/>
        <v>0</v>
      </c>
    </row>
    <row r="70" spans="1:10" ht="18" customHeight="1" x14ac:dyDescent="0.4">
      <c r="A70" s="156"/>
      <c r="B70" s="45"/>
      <c r="C70" s="45"/>
      <c r="D70" s="45"/>
      <c r="E70" s="45"/>
      <c r="F70" s="45"/>
      <c r="G70" s="45"/>
      <c r="H70" s="46"/>
      <c r="I70" s="37">
        <f>IF(AND(B70&lt;&gt;"",C70&lt;&gt;"",D70&lt;&gt;"",E70&lt;&gt;"",F70&lt;&gt;"",G70&lt;&gt;"",H70&lt;&gt;""),VLOOKUP(G70,通所介護費!$A$27:$B$31,2,0),0)</f>
        <v>0</v>
      </c>
      <c r="J70" s="37">
        <f t="shared" si="17"/>
        <v>0</v>
      </c>
    </row>
    <row r="71" spans="1:10" ht="18" customHeight="1" x14ac:dyDescent="0.4">
      <c r="A71" s="156"/>
      <c r="B71" s="45"/>
      <c r="C71" s="45"/>
      <c r="D71" s="45"/>
      <c r="E71" s="45"/>
      <c r="F71" s="45"/>
      <c r="G71" s="45"/>
      <c r="H71" s="46"/>
      <c r="I71" s="37">
        <f>IF(AND(B71&lt;&gt;"",C71&lt;&gt;"",D71&lt;&gt;"",E71&lt;&gt;"",F71&lt;&gt;"",G71&lt;&gt;"",H71&lt;&gt;""),VLOOKUP(G71,通所介護費!$A$27:$B$31,2,0),0)</f>
        <v>0</v>
      </c>
      <c r="J71" s="37">
        <f t="shared" si="17"/>
        <v>0</v>
      </c>
    </row>
    <row r="72" spans="1:10" ht="18" customHeight="1" x14ac:dyDescent="0.4">
      <c r="A72" s="156"/>
      <c r="B72" s="45"/>
      <c r="C72" s="45"/>
      <c r="D72" s="45"/>
      <c r="E72" s="45"/>
      <c r="F72" s="45"/>
      <c r="G72" s="45"/>
      <c r="H72" s="46"/>
      <c r="I72" s="37">
        <f>IF(AND(B72&lt;&gt;"",C72&lt;&gt;"",D72&lt;&gt;"",E72&lt;&gt;"",F72&lt;&gt;"",G72&lt;&gt;"",H72&lt;&gt;""),VLOOKUP(G72,通所介護費!$A$27:$B$31,2,0),0)</f>
        <v>0</v>
      </c>
      <c r="J72" s="37">
        <f t="shared" si="17"/>
        <v>0</v>
      </c>
    </row>
    <row r="73" spans="1:10" ht="18" customHeight="1" x14ac:dyDescent="0.4">
      <c r="A73" s="156"/>
      <c r="B73" s="45"/>
      <c r="C73" s="45"/>
      <c r="D73" s="45"/>
      <c r="E73" s="45"/>
      <c r="F73" s="45"/>
      <c r="G73" s="45"/>
      <c r="H73" s="46"/>
      <c r="I73" s="37">
        <f>IF(AND(B73&lt;&gt;"",C73&lt;&gt;"",D73&lt;&gt;"",E73&lt;&gt;"",F73&lt;&gt;"",G73&lt;&gt;"",H73&lt;&gt;""),VLOOKUP(G73,通所介護費!$A$27:$B$31,2,0),0)</f>
        <v>0</v>
      </c>
      <c r="J73" s="37">
        <f t="shared" si="17"/>
        <v>0</v>
      </c>
    </row>
    <row r="74" spans="1:10" ht="18" customHeight="1" x14ac:dyDescent="0.4">
      <c r="A74" s="157"/>
      <c r="B74" s="45"/>
      <c r="C74" s="45"/>
      <c r="D74" s="45"/>
      <c r="E74" s="45"/>
      <c r="F74" s="45"/>
      <c r="G74" s="45"/>
      <c r="H74" s="46"/>
      <c r="I74" s="37">
        <f>IF(AND(B74&lt;&gt;"",C74&lt;&gt;"",D74&lt;&gt;"",E74&lt;&gt;"",F74&lt;&gt;"",G74&lt;&gt;"",H74&lt;&gt;""),VLOOKUP(G74,通所介護費!$A$27:$B$31,2,0),0)</f>
        <v>0</v>
      </c>
      <c r="J74" s="37">
        <f t="shared" si="17"/>
        <v>0</v>
      </c>
    </row>
    <row r="75" spans="1:10" ht="22.15" customHeight="1" x14ac:dyDescent="0.4">
      <c r="A75" s="101" t="s">
        <v>40</v>
      </c>
      <c r="B75" s="102"/>
      <c r="C75" s="102"/>
      <c r="D75" s="102"/>
      <c r="E75" s="102"/>
      <c r="F75" s="102"/>
      <c r="G75" s="103"/>
      <c r="H75" s="39">
        <f>SUMIF(H55:H74,"&lt;&gt;#N/A")</f>
        <v>0</v>
      </c>
      <c r="I75" s="39">
        <f>SUMIF(I55:I74,"&lt;&gt;#N/A")</f>
        <v>0</v>
      </c>
      <c r="J75" s="39">
        <f>SUMIF(J55:J74,"&lt;&gt;#N/A")</f>
        <v>0</v>
      </c>
    </row>
    <row r="76" spans="1:10" ht="15" customHeight="1" x14ac:dyDescent="0.4">
      <c r="A76" s="24"/>
      <c r="B76" s="24"/>
      <c r="C76" s="24"/>
      <c r="D76" s="24"/>
      <c r="E76" s="24"/>
      <c r="F76" s="24"/>
      <c r="G76" s="44"/>
      <c r="H76" s="44"/>
      <c r="I76" s="44"/>
    </row>
    <row r="77" spans="1:10" ht="22.15" customHeight="1" x14ac:dyDescent="0.4">
      <c r="A77" s="51" t="s">
        <v>89</v>
      </c>
      <c r="B77" s="24"/>
      <c r="C77" s="24"/>
      <c r="D77" s="24"/>
      <c r="E77" s="24"/>
      <c r="F77" s="24"/>
      <c r="G77" s="44"/>
      <c r="H77" s="44"/>
      <c r="I77" s="44"/>
    </row>
    <row r="78" spans="1:10" ht="42.95" customHeight="1" x14ac:dyDescent="0.4">
      <c r="A78" s="158" t="s">
        <v>137</v>
      </c>
      <c r="B78" s="35" t="s">
        <v>49</v>
      </c>
      <c r="C78" s="35" t="s">
        <v>119</v>
      </c>
      <c r="D78" s="35" t="s">
        <v>34</v>
      </c>
      <c r="E78" s="36" t="s">
        <v>173</v>
      </c>
      <c r="F78" s="36" t="s">
        <v>174</v>
      </c>
      <c r="G78" s="35" t="s">
        <v>35</v>
      </c>
      <c r="H78" s="36" t="s">
        <v>134</v>
      </c>
      <c r="I78" s="36" t="s">
        <v>37</v>
      </c>
      <c r="J78" s="36" t="s">
        <v>120</v>
      </c>
    </row>
    <row r="79" spans="1:10" ht="18" customHeight="1" x14ac:dyDescent="0.4">
      <c r="A79" s="159"/>
      <c r="B79" s="45"/>
      <c r="C79" s="45"/>
      <c r="D79" s="45"/>
      <c r="E79" s="45"/>
      <c r="F79" s="45"/>
      <c r="G79" s="45"/>
      <c r="H79" s="46"/>
      <c r="I79" s="37">
        <f>IF(AND(B79&lt;&gt;"",C79&lt;&gt;"",D79&lt;&gt;"",E79&lt;&gt;"",F79&lt;&gt;"",G79&lt;&gt;"",H79&lt;&gt;""),VLOOKUP(G79,通所介護費!$A$27:$B$31,2,0),0)</f>
        <v>0</v>
      </c>
      <c r="J79" s="37">
        <f>((I79*H79)*0.1*10)/2</f>
        <v>0</v>
      </c>
    </row>
    <row r="80" spans="1:10" ht="18" customHeight="1" x14ac:dyDescent="0.4">
      <c r="A80" s="159"/>
      <c r="B80" s="45"/>
      <c r="C80" s="45"/>
      <c r="D80" s="45"/>
      <c r="E80" s="45"/>
      <c r="F80" s="45"/>
      <c r="G80" s="45"/>
      <c r="H80" s="46"/>
      <c r="I80" s="37">
        <f>IF(AND(B80&lt;&gt;"",C80&lt;&gt;"",D80&lt;&gt;"",E80&lt;&gt;"",F80&lt;&gt;"",G80&lt;&gt;"",H80&lt;&gt;""),VLOOKUP(G80,通所介護費!$A$27:$B$31,2,0),0)</f>
        <v>0</v>
      </c>
      <c r="J80" s="37">
        <f>((I80*H80)*0.1*10)/2</f>
        <v>0</v>
      </c>
    </row>
    <row r="81" spans="1:10" ht="18" customHeight="1" x14ac:dyDescent="0.4">
      <c r="A81" s="159"/>
      <c r="B81" s="45"/>
      <c r="C81" s="45"/>
      <c r="D81" s="45"/>
      <c r="E81" s="45"/>
      <c r="F81" s="45"/>
      <c r="G81" s="45"/>
      <c r="H81" s="46"/>
      <c r="I81" s="37">
        <f>IF(AND(B81&lt;&gt;"",C81&lt;&gt;"",D81&lt;&gt;"",E81&lt;&gt;"",F81&lt;&gt;"",G81&lt;&gt;"",H81&lt;&gt;""),VLOOKUP(G81,通所介護費!$A$27:$B$31,2,0),0)</f>
        <v>0</v>
      </c>
      <c r="J81" s="37">
        <f>((I81*H81)*0.1*10)/2</f>
        <v>0</v>
      </c>
    </row>
    <row r="82" spans="1:10" ht="18" customHeight="1" x14ac:dyDescent="0.4">
      <c r="A82" s="159"/>
      <c r="B82" s="45"/>
      <c r="C82" s="45"/>
      <c r="D82" s="45"/>
      <c r="E82" s="45"/>
      <c r="F82" s="45"/>
      <c r="G82" s="45"/>
      <c r="H82" s="46"/>
      <c r="I82" s="37">
        <f>IF(AND(B82&lt;&gt;"",C82&lt;&gt;"",D82&lt;&gt;"",E82&lt;&gt;"",F82&lt;&gt;"",G82&lt;&gt;"",H82&lt;&gt;""),VLOOKUP(G82,通所介護費!$A$27:$B$31,2,0),0)</f>
        <v>0</v>
      </c>
      <c r="J82" s="37">
        <f>((I82*H82)*0.1*10)/2</f>
        <v>0</v>
      </c>
    </row>
    <row r="83" spans="1:10" ht="18" customHeight="1" x14ac:dyDescent="0.4">
      <c r="A83" s="160"/>
      <c r="B83" s="45"/>
      <c r="C83" s="45"/>
      <c r="D83" s="45"/>
      <c r="E83" s="45"/>
      <c r="F83" s="45"/>
      <c r="G83" s="45"/>
      <c r="H83" s="46"/>
      <c r="I83" s="37">
        <f>IF(AND(B83&lt;&gt;"",C83&lt;&gt;"",D83&lt;&gt;"",E83&lt;&gt;"",F83&lt;&gt;"",G83&lt;&gt;"",H83&lt;&gt;""),VLOOKUP(G83,通所介護費!$A$27:$B$31,2,0),0)</f>
        <v>0</v>
      </c>
      <c r="J83" s="37">
        <f>((I83*H83)*0.1*10)/2</f>
        <v>0</v>
      </c>
    </row>
    <row r="84" spans="1:10" ht="22.15" customHeight="1" x14ac:dyDescent="0.4">
      <c r="A84" s="101" t="s">
        <v>40</v>
      </c>
      <c r="B84" s="102"/>
      <c r="C84" s="102"/>
      <c r="D84" s="102"/>
      <c r="E84" s="102"/>
      <c r="F84" s="102"/>
      <c r="G84" s="103"/>
      <c r="H84" s="39">
        <f>SUMIF(H79:H83,"&lt;&gt;#N/A")</f>
        <v>0</v>
      </c>
      <c r="I84" s="39">
        <f>SUMIF(I79:I83,"&lt;&gt;#N/A")</f>
        <v>0</v>
      </c>
      <c r="J84" s="39">
        <f>SUMIF(J79:J83,"&lt;&gt;#N/A")</f>
        <v>0</v>
      </c>
    </row>
    <row r="85" spans="1:10" ht="22.15" customHeight="1" x14ac:dyDescent="0.4"/>
    <row r="86" spans="1:10" ht="22.15" customHeight="1" x14ac:dyDescent="0.4">
      <c r="A86" s="34" t="s">
        <v>138</v>
      </c>
    </row>
    <row r="87" spans="1:10" ht="22.15" customHeight="1" x14ac:dyDescent="0.4">
      <c r="A87" s="50" t="s">
        <v>90</v>
      </c>
    </row>
    <row r="88" spans="1:10" ht="42.95" customHeight="1" x14ac:dyDescent="0.4">
      <c r="A88" s="155" t="s">
        <v>139</v>
      </c>
      <c r="B88" s="35" t="s">
        <v>49</v>
      </c>
      <c r="C88" s="35" t="s">
        <v>119</v>
      </c>
      <c r="D88" s="35" t="s">
        <v>34</v>
      </c>
      <c r="E88" s="36" t="s">
        <v>173</v>
      </c>
      <c r="F88" s="36" t="s">
        <v>174</v>
      </c>
      <c r="G88" s="35" t="s">
        <v>35</v>
      </c>
      <c r="H88" s="36" t="s">
        <v>51</v>
      </c>
      <c r="I88" s="36" t="s">
        <v>37</v>
      </c>
      <c r="J88" s="36" t="s">
        <v>120</v>
      </c>
    </row>
    <row r="89" spans="1:10" ht="18" customHeight="1" x14ac:dyDescent="0.4">
      <c r="A89" s="156"/>
      <c r="B89" s="45"/>
      <c r="C89" s="45"/>
      <c r="D89" s="45"/>
      <c r="E89" s="45"/>
      <c r="F89" s="45"/>
      <c r="G89" s="45"/>
      <c r="H89" s="46"/>
      <c r="I89" s="37">
        <f>IF(AND(B89&lt;&gt;"",C89&lt;&gt;"",D89&lt;&gt;"",E89&lt;&gt;"",F89&lt;&gt;"",G89&lt;&gt;"",H89&lt;&gt;""),VLOOKUP(G89,通所介護費!$A$34:$B$38,2,0),0)</f>
        <v>0</v>
      </c>
      <c r="J89" s="37">
        <f t="shared" ref="J89:J93" si="18">(I89*H89)*0.1*10</f>
        <v>0</v>
      </c>
    </row>
    <row r="90" spans="1:10" ht="18" customHeight="1" x14ac:dyDescent="0.4">
      <c r="A90" s="156"/>
      <c r="B90" s="45"/>
      <c r="C90" s="45"/>
      <c r="D90" s="45"/>
      <c r="E90" s="45"/>
      <c r="F90" s="45"/>
      <c r="G90" s="45"/>
      <c r="H90" s="46"/>
      <c r="I90" s="37">
        <f>IF(AND(B90&lt;&gt;"",C90&lt;&gt;"",D90&lt;&gt;"",E90&lt;&gt;"",F90&lt;&gt;"",G90&lt;&gt;"",H90&lt;&gt;""),VLOOKUP(G90,通所介護費!$A$34:$B$38,2,0),0)</f>
        <v>0</v>
      </c>
      <c r="J90" s="37">
        <f t="shared" si="18"/>
        <v>0</v>
      </c>
    </row>
    <row r="91" spans="1:10" ht="18" customHeight="1" x14ac:dyDescent="0.4">
      <c r="A91" s="156"/>
      <c r="B91" s="45"/>
      <c r="C91" s="45"/>
      <c r="D91" s="45"/>
      <c r="E91" s="45"/>
      <c r="F91" s="45"/>
      <c r="G91" s="45"/>
      <c r="H91" s="46"/>
      <c r="I91" s="37">
        <f>IF(AND(B91&lt;&gt;"",C91&lt;&gt;"",D91&lt;&gt;"",E91&lt;&gt;"",F91&lt;&gt;"",G91&lt;&gt;"",H91&lt;&gt;""),VLOOKUP(G91,通所介護費!$A$34:$B$38,2,0),0)</f>
        <v>0</v>
      </c>
      <c r="J91" s="37">
        <f t="shared" si="18"/>
        <v>0</v>
      </c>
    </row>
    <row r="92" spans="1:10" ht="18" customHeight="1" x14ac:dyDescent="0.4">
      <c r="A92" s="156"/>
      <c r="B92" s="45"/>
      <c r="C92" s="45"/>
      <c r="D92" s="45"/>
      <c r="E92" s="45"/>
      <c r="F92" s="45"/>
      <c r="G92" s="45"/>
      <c r="H92" s="46"/>
      <c r="I92" s="37">
        <f>IF(AND(B92&lt;&gt;"",C92&lt;&gt;"",D92&lt;&gt;"",E92&lt;&gt;"",F92&lt;&gt;"",G92&lt;&gt;"",H92&lt;&gt;""),VLOOKUP(G92,通所介護費!$A$34:$B$38,2,0),0)</f>
        <v>0</v>
      </c>
      <c r="J92" s="37">
        <f t="shared" si="18"/>
        <v>0</v>
      </c>
    </row>
    <row r="93" spans="1:10" ht="18" customHeight="1" x14ac:dyDescent="0.4">
      <c r="A93" s="156"/>
      <c r="B93" s="45"/>
      <c r="C93" s="45"/>
      <c r="D93" s="45"/>
      <c r="E93" s="45"/>
      <c r="F93" s="45"/>
      <c r="G93" s="45"/>
      <c r="H93" s="46"/>
      <c r="I93" s="37">
        <f>IF(AND(B93&lt;&gt;"",C93&lt;&gt;"",D93&lt;&gt;"",E93&lt;&gt;"",F93&lt;&gt;"",G93&lt;&gt;"",H93&lt;&gt;""),VLOOKUP(G93,通所介護費!$A$34:$B$38,2,0),0)</f>
        <v>0</v>
      </c>
      <c r="J93" s="37">
        <f t="shared" si="18"/>
        <v>0</v>
      </c>
    </row>
    <row r="94" spans="1:10" ht="18" customHeight="1" x14ac:dyDescent="0.4">
      <c r="A94" s="156"/>
      <c r="B94" s="45"/>
      <c r="C94" s="45"/>
      <c r="D94" s="45"/>
      <c r="E94" s="45"/>
      <c r="F94" s="45"/>
      <c r="G94" s="45"/>
      <c r="H94" s="46"/>
      <c r="I94" s="37">
        <f>IF(AND(B94&lt;&gt;"",C94&lt;&gt;"",D94&lt;&gt;"",E94&lt;&gt;"",F94&lt;&gt;"",G94&lt;&gt;"",H94&lt;&gt;""),VLOOKUP(G94,通所介護費!$A$34:$B$38,2,0),0)</f>
        <v>0</v>
      </c>
      <c r="J94" s="37">
        <f t="shared" ref="J94:J108" si="19">(I94*H94)*0.1*10</f>
        <v>0</v>
      </c>
    </row>
    <row r="95" spans="1:10" ht="18" customHeight="1" x14ac:dyDescent="0.4">
      <c r="A95" s="156"/>
      <c r="B95" s="45"/>
      <c r="C95" s="45"/>
      <c r="D95" s="45"/>
      <c r="E95" s="45"/>
      <c r="F95" s="45"/>
      <c r="G95" s="45"/>
      <c r="H95" s="46"/>
      <c r="I95" s="37">
        <f>IF(AND(B95&lt;&gt;"",C95&lt;&gt;"",D95&lt;&gt;"",E95&lt;&gt;"",F95&lt;&gt;"",G95&lt;&gt;"",H95&lt;&gt;""),VLOOKUP(G95,通所介護費!$A$34:$B$38,2,0),0)</f>
        <v>0</v>
      </c>
      <c r="J95" s="37">
        <f t="shared" si="19"/>
        <v>0</v>
      </c>
    </row>
    <row r="96" spans="1:10" ht="18" customHeight="1" x14ac:dyDescent="0.4">
      <c r="A96" s="156"/>
      <c r="B96" s="45"/>
      <c r="C96" s="45"/>
      <c r="D96" s="45"/>
      <c r="E96" s="45"/>
      <c r="F96" s="45"/>
      <c r="G96" s="45"/>
      <c r="H96" s="46"/>
      <c r="I96" s="37">
        <f>IF(AND(B96&lt;&gt;"",C96&lt;&gt;"",D96&lt;&gt;"",E96&lt;&gt;"",F96&lt;&gt;"",G96&lt;&gt;"",H96&lt;&gt;""),VLOOKUP(G96,通所介護費!$A$34:$B$38,2,0),0)</f>
        <v>0</v>
      </c>
      <c r="J96" s="37">
        <f t="shared" si="19"/>
        <v>0</v>
      </c>
    </row>
    <row r="97" spans="1:10" ht="18" customHeight="1" x14ac:dyDescent="0.4">
      <c r="A97" s="156"/>
      <c r="B97" s="45"/>
      <c r="C97" s="45"/>
      <c r="D97" s="45"/>
      <c r="E97" s="45"/>
      <c r="F97" s="45"/>
      <c r="G97" s="45"/>
      <c r="H97" s="46"/>
      <c r="I97" s="37">
        <f>IF(AND(B97&lt;&gt;"",C97&lt;&gt;"",D97&lt;&gt;"",E97&lt;&gt;"",F97&lt;&gt;"",G97&lt;&gt;"",H97&lt;&gt;""),VLOOKUP(G97,通所介護費!$A$34:$B$38,2,0),0)</f>
        <v>0</v>
      </c>
      <c r="J97" s="37">
        <f t="shared" si="19"/>
        <v>0</v>
      </c>
    </row>
    <row r="98" spans="1:10" ht="18" customHeight="1" x14ac:dyDescent="0.4">
      <c r="A98" s="156"/>
      <c r="B98" s="45"/>
      <c r="C98" s="45"/>
      <c r="D98" s="45"/>
      <c r="E98" s="45"/>
      <c r="F98" s="45"/>
      <c r="G98" s="45"/>
      <c r="H98" s="46"/>
      <c r="I98" s="37">
        <f>IF(AND(B98&lt;&gt;"",C98&lt;&gt;"",D98&lt;&gt;"",E98&lt;&gt;"",F98&lt;&gt;"",G98&lt;&gt;"",H98&lt;&gt;""),VLOOKUP(G98,通所介護費!$A$34:$B$38,2,0),0)</f>
        <v>0</v>
      </c>
      <c r="J98" s="37">
        <f t="shared" si="19"/>
        <v>0</v>
      </c>
    </row>
    <row r="99" spans="1:10" ht="18" customHeight="1" x14ac:dyDescent="0.4">
      <c r="A99" s="156"/>
      <c r="B99" s="45"/>
      <c r="C99" s="45"/>
      <c r="D99" s="45"/>
      <c r="E99" s="45"/>
      <c r="F99" s="45"/>
      <c r="G99" s="45"/>
      <c r="H99" s="46"/>
      <c r="I99" s="37">
        <f>IF(AND(B99&lt;&gt;"",C99&lt;&gt;"",D99&lt;&gt;"",E99&lt;&gt;"",F99&lt;&gt;"",G99&lt;&gt;"",H99&lt;&gt;""),VLOOKUP(G99,通所介護費!$A$34:$B$38,2,0),0)</f>
        <v>0</v>
      </c>
      <c r="J99" s="37">
        <f t="shared" si="19"/>
        <v>0</v>
      </c>
    </row>
    <row r="100" spans="1:10" ht="18" customHeight="1" x14ac:dyDescent="0.4">
      <c r="A100" s="156"/>
      <c r="B100" s="45"/>
      <c r="C100" s="45"/>
      <c r="D100" s="45"/>
      <c r="E100" s="45"/>
      <c r="F100" s="45"/>
      <c r="G100" s="45"/>
      <c r="H100" s="46"/>
      <c r="I100" s="37">
        <f>IF(AND(B100&lt;&gt;"",C100&lt;&gt;"",D100&lt;&gt;"",E100&lt;&gt;"",F100&lt;&gt;"",G100&lt;&gt;"",H100&lt;&gt;""),VLOOKUP(G100,通所介護費!$A$34:$B$38,2,0),0)</f>
        <v>0</v>
      </c>
      <c r="J100" s="37">
        <f t="shared" si="19"/>
        <v>0</v>
      </c>
    </row>
    <row r="101" spans="1:10" ht="18" customHeight="1" x14ac:dyDescent="0.4">
      <c r="A101" s="156"/>
      <c r="B101" s="45"/>
      <c r="C101" s="45"/>
      <c r="D101" s="45"/>
      <c r="E101" s="45"/>
      <c r="F101" s="45"/>
      <c r="G101" s="45"/>
      <c r="H101" s="46"/>
      <c r="I101" s="37">
        <f>IF(AND(B101&lt;&gt;"",C101&lt;&gt;"",D101&lt;&gt;"",E101&lt;&gt;"",F101&lt;&gt;"",G101&lt;&gt;"",H101&lt;&gt;""),VLOOKUP(G101,通所介護費!$A$34:$B$38,2,0),0)</f>
        <v>0</v>
      </c>
      <c r="J101" s="37">
        <f t="shared" si="19"/>
        <v>0</v>
      </c>
    </row>
    <row r="102" spans="1:10" ht="18" customHeight="1" x14ac:dyDescent="0.4">
      <c r="A102" s="156"/>
      <c r="B102" s="45"/>
      <c r="C102" s="45"/>
      <c r="D102" s="45"/>
      <c r="E102" s="45"/>
      <c r="F102" s="45"/>
      <c r="G102" s="45"/>
      <c r="H102" s="46"/>
      <c r="I102" s="37">
        <f>IF(AND(B102&lt;&gt;"",C102&lt;&gt;"",D102&lt;&gt;"",E102&lt;&gt;"",F102&lt;&gt;"",G102&lt;&gt;"",H102&lt;&gt;""),VLOOKUP(G102,通所介護費!$A$34:$B$38,2,0),0)</f>
        <v>0</v>
      </c>
      <c r="J102" s="37">
        <f t="shared" si="19"/>
        <v>0</v>
      </c>
    </row>
    <row r="103" spans="1:10" ht="18" customHeight="1" x14ac:dyDescent="0.4">
      <c r="A103" s="156"/>
      <c r="B103" s="45"/>
      <c r="C103" s="45"/>
      <c r="D103" s="45"/>
      <c r="E103" s="45"/>
      <c r="F103" s="45"/>
      <c r="G103" s="45"/>
      <c r="H103" s="46"/>
      <c r="I103" s="37">
        <f>IF(AND(B103&lt;&gt;"",C103&lt;&gt;"",D103&lt;&gt;"",E103&lt;&gt;"",F103&lt;&gt;"",G103&lt;&gt;"",H103&lt;&gt;""),VLOOKUP(G103,通所介護費!$A$34:$B$38,2,0),0)</f>
        <v>0</v>
      </c>
      <c r="J103" s="37">
        <f t="shared" si="19"/>
        <v>0</v>
      </c>
    </row>
    <row r="104" spans="1:10" ht="18" customHeight="1" x14ac:dyDescent="0.4">
      <c r="A104" s="156"/>
      <c r="B104" s="45"/>
      <c r="C104" s="45"/>
      <c r="D104" s="45"/>
      <c r="E104" s="45"/>
      <c r="F104" s="45"/>
      <c r="G104" s="45"/>
      <c r="H104" s="46"/>
      <c r="I104" s="37">
        <f>IF(AND(B104&lt;&gt;"",C104&lt;&gt;"",D104&lt;&gt;"",E104&lt;&gt;"",F104&lt;&gt;"",G104&lt;&gt;"",H104&lt;&gt;""),VLOOKUP(G104,通所介護費!$A$34:$B$38,2,0),0)</f>
        <v>0</v>
      </c>
      <c r="J104" s="37">
        <f t="shared" si="19"/>
        <v>0</v>
      </c>
    </row>
    <row r="105" spans="1:10" ht="18" customHeight="1" x14ac:dyDescent="0.4">
      <c r="A105" s="156"/>
      <c r="B105" s="45"/>
      <c r="C105" s="45"/>
      <c r="D105" s="45"/>
      <c r="E105" s="45"/>
      <c r="F105" s="45"/>
      <c r="G105" s="45"/>
      <c r="H105" s="46"/>
      <c r="I105" s="37">
        <f>IF(AND(B105&lt;&gt;"",C105&lt;&gt;"",D105&lt;&gt;"",E105&lt;&gt;"",F105&lt;&gt;"",G105&lt;&gt;"",H105&lt;&gt;""),VLOOKUP(G105,通所介護費!$A$34:$B$38,2,0),0)</f>
        <v>0</v>
      </c>
      <c r="J105" s="37">
        <f t="shared" si="19"/>
        <v>0</v>
      </c>
    </row>
    <row r="106" spans="1:10" ht="18" customHeight="1" x14ac:dyDescent="0.4">
      <c r="A106" s="156"/>
      <c r="B106" s="45"/>
      <c r="C106" s="45"/>
      <c r="D106" s="45"/>
      <c r="E106" s="45"/>
      <c r="F106" s="45"/>
      <c r="G106" s="45"/>
      <c r="H106" s="46"/>
      <c r="I106" s="37">
        <f>IF(AND(B106&lt;&gt;"",C106&lt;&gt;"",D106&lt;&gt;"",E106&lt;&gt;"",F106&lt;&gt;"",G106&lt;&gt;"",H106&lt;&gt;""),VLOOKUP(G106,通所介護費!$A$34:$B$38,2,0),0)</f>
        <v>0</v>
      </c>
      <c r="J106" s="37">
        <f t="shared" si="19"/>
        <v>0</v>
      </c>
    </row>
    <row r="107" spans="1:10" ht="18" customHeight="1" x14ac:dyDescent="0.4">
      <c r="A107" s="156"/>
      <c r="B107" s="45"/>
      <c r="C107" s="45"/>
      <c r="D107" s="45"/>
      <c r="E107" s="45"/>
      <c r="F107" s="45"/>
      <c r="G107" s="45"/>
      <c r="H107" s="46"/>
      <c r="I107" s="37">
        <f>IF(AND(B107&lt;&gt;"",C107&lt;&gt;"",D107&lt;&gt;"",E107&lt;&gt;"",F107&lt;&gt;"",G107&lt;&gt;"",H107&lt;&gt;""),VLOOKUP(G107,通所介護費!$A$34:$B$38,2,0),0)</f>
        <v>0</v>
      </c>
      <c r="J107" s="37">
        <f t="shared" si="19"/>
        <v>0</v>
      </c>
    </row>
    <row r="108" spans="1:10" ht="18" customHeight="1" x14ac:dyDescent="0.4">
      <c r="A108" s="157"/>
      <c r="B108" s="45"/>
      <c r="C108" s="45"/>
      <c r="D108" s="45"/>
      <c r="E108" s="45"/>
      <c r="F108" s="45"/>
      <c r="G108" s="45"/>
      <c r="H108" s="46"/>
      <c r="I108" s="37">
        <f>IF(AND(B108&lt;&gt;"",C108&lt;&gt;"",D108&lt;&gt;"",E108&lt;&gt;"",F108&lt;&gt;"",G108&lt;&gt;"",H108&lt;&gt;""),VLOOKUP(G108,通所介護費!$A$34:$B$38,2,0),0)</f>
        <v>0</v>
      </c>
      <c r="J108" s="37">
        <f t="shared" si="19"/>
        <v>0</v>
      </c>
    </row>
    <row r="109" spans="1:10" ht="22.15" customHeight="1" x14ac:dyDescent="0.4">
      <c r="A109" s="101" t="s">
        <v>40</v>
      </c>
      <c r="B109" s="102"/>
      <c r="C109" s="102"/>
      <c r="D109" s="102"/>
      <c r="E109" s="102"/>
      <c r="F109" s="102"/>
      <c r="G109" s="103"/>
      <c r="H109" s="39">
        <f>SUMIF(H89:H108,"&lt;&gt;#N/A")</f>
        <v>0</v>
      </c>
      <c r="I109" s="39">
        <f>SUMIF(I89:I108,"&lt;&gt;#N/A")</f>
        <v>0</v>
      </c>
      <c r="J109" s="39">
        <f>SUMIF(J89:J108,"&lt;&gt;#N/A")</f>
        <v>0</v>
      </c>
    </row>
    <row r="110" spans="1:10" ht="15" customHeight="1" x14ac:dyDescent="0.4">
      <c r="A110" s="24"/>
      <c r="B110" s="24"/>
      <c r="C110" s="24"/>
      <c r="D110" s="24"/>
      <c r="E110" s="24"/>
      <c r="F110" s="24"/>
      <c r="G110" s="44"/>
      <c r="H110" s="44"/>
      <c r="I110" s="44"/>
    </row>
    <row r="111" spans="1:10" ht="22.15" customHeight="1" x14ac:dyDescent="0.4">
      <c r="A111" s="51" t="s">
        <v>89</v>
      </c>
      <c r="B111" s="24"/>
      <c r="C111" s="24"/>
      <c r="D111" s="24"/>
      <c r="E111" s="24"/>
      <c r="F111" s="24"/>
      <c r="G111" s="44"/>
      <c r="H111" s="44"/>
      <c r="I111" s="44"/>
    </row>
    <row r="112" spans="1:10" ht="42.95" customHeight="1" x14ac:dyDescent="0.4">
      <c r="A112" s="158" t="s">
        <v>140</v>
      </c>
      <c r="B112" s="35" t="s">
        <v>49</v>
      </c>
      <c r="C112" s="35" t="s">
        <v>119</v>
      </c>
      <c r="D112" s="35" t="s">
        <v>34</v>
      </c>
      <c r="E112" s="36" t="s">
        <v>173</v>
      </c>
      <c r="F112" s="36" t="s">
        <v>174</v>
      </c>
      <c r="G112" s="35" t="s">
        <v>35</v>
      </c>
      <c r="H112" s="36" t="s">
        <v>134</v>
      </c>
      <c r="I112" s="36" t="s">
        <v>37</v>
      </c>
      <c r="J112" s="36" t="s">
        <v>120</v>
      </c>
    </row>
    <row r="113" spans="1:10" ht="18" customHeight="1" x14ac:dyDescent="0.4">
      <c r="A113" s="159"/>
      <c r="B113" s="45"/>
      <c r="C113" s="45"/>
      <c r="D113" s="45"/>
      <c r="E113" s="45"/>
      <c r="F113" s="45"/>
      <c r="G113" s="45"/>
      <c r="H113" s="46"/>
      <c r="I113" s="37">
        <f>IF(AND(B113&lt;&gt;"",C113&lt;&gt;"",D113&lt;&gt;"",E113&lt;&gt;22,F113&lt;&gt;"",G113&lt;&gt;"",H113&lt;&gt;""),VLOOKUP(G113,通所介護費!$A$34:$B$38,2,0),0)</f>
        <v>0</v>
      </c>
      <c r="J113" s="37">
        <f>((I113*H113)*0.1*10)/2</f>
        <v>0</v>
      </c>
    </row>
    <row r="114" spans="1:10" ht="18" customHeight="1" x14ac:dyDescent="0.4">
      <c r="A114" s="159"/>
      <c r="B114" s="45"/>
      <c r="C114" s="45"/>
      <c r="D114" s="45"/>
      <c r="E114" s="45"/>
      <c r="F114" s="45"/>
      <c r="G114" s="45"/>
      <c r="H114" s="46"/>
      <c r="I114" s="37">
        <f>IF(AND(B114&lt;&gt;"",C114&lt;&gt;"",D114&lt;&gt;"",E114&lt;&gt;22,F114&lt;&gt;"",G114&lt;&gt;"",H114&lt;&gt;""),VLOOKUP(G114,通所介護費!$A$34:$B$38,2,0),0)</f>
        <v>0</v>
      </c>
      <c r="J114" s="37">
        <f>((I114*H114)*0.1*10)/2</f>
        <v>0</v>
      </c>
    </row>
    <row r="115" spans="1:10" ht="18" customHeight="1" x14ac:dyDescent="0.4">
      <c r="A115" s="159"/>
      <c r="B115" s="45"/>
      <c r="C115" s="45"/>
      <c r="D115" s="45"/>
      <c r="E115" s="45"/>
      <c r="F115" s="45"/>
      <c r="G115" s="45"/>
      <c r="H115" s="46"/>
      <c r="I115" s="37">
        <f>IF(AND(B115&lt;&gt;"",C115&lt;&gt;"",D115&lt;&gt;"",E115&lt;&gt;22,F115&lt;&gt;"",G115&lt;&gt;"",H115&lt;&gt;""),VLOOKUP(G115,通所介護費!$A$34:$B$38,2,0),0)</f>
        <v>0</v>
      </c>
      <c r="J115" s="37">
        <f>((I115*H115)*0.1*10)/2</f>
        <v>0</v>
      </c>
    </row>
    <row r="116" spans="1:10" ht="18" customHeight="1" x14ac:dyDescent="0.4">
      <c r="A116" s="159"/>
      <c r="B116" s="45"/>
      <c r="C116" s="45"/>
      <c r="D116" s="45"/>
      <c r="E116" s="45"/>
      <c r="F116" s="45"/>
      <c r="G116" s="45"/>
      <c r="H116" s="46"/>
      <c r="I116" s="37">
        <f>IF(AND(B116&lt;&gt;"",C116&lt;&gt;"",D116&lt;&gt;"",E116&lt;&gt;22,F116&lt;&gt;"",G116&lt;&gt;"",H116&lt;&gt;""),VLOOKUP(G116,通所介護費!$A$34:$B$38,2,0),0)</f>
        <v>0</v>
      </c>
      <c r="J116" s="37">
        <f>((I116*H116)*0.1*10)/2</f>
        <v>0</v>
      </c>
    </row>
    <row r="117" spans="1:10" ht="18" customHeight="1" x14ac:dyDescent="0.4">
      <c r="A117" s="160"/>
      <c r="B117" s="45"/>
      <c r="C117" s="45"/>
      <c r="D117" s="45"/>
      <c r="E117" s="45"/>
      <c r="F117" s="45"/>
      <c r="G117" s="45"/>
      <c r="H117" s="46"/>
      <c r="I117" s="37">
        <f>IF(AND(B117&lt;&gt;"",C117&lt;&gt;"",D117&lt;&gt;"",E117&lt;&gt;22,F117&lt;&gt;"",G117&lt;&gt;"",H117&lt;&gt;""),VLOOKUP(G117,通所介護費!$A$34:$B$38,2,0),0)</f>
        <v>0</v>
      </c>
      <c r="J117" s="37">
        <f>((I117*H117)*0.1*10)/2</f>
        <v>0</v>
      </c>
    </row>
    <row r="118" spans="1:10" ht="22.15" customHeight="1" x14ac:dyDescent="0.4">
      <c r="A118" s="101" t="s">
        <v>40</v>
      </c>
      <c r="B118" s="102"/>
      <c r="C118" s="102"/>
      <c r="D118" s="102"/>
      <c r="E118" s="102"/>
      <c r="F118" s="102"/>
      <c r="G118" s="103"/>
      <c r="H118" s="39">
        <f>SUMIF(H113:H117,"&lt;&gt;#N/A")</f>
        <v>0</v>
      </c>
      <c r="I118" s="39">
        <f>SUMIF(I113:I117,"&lt;&gt;#N/A")</f>
        <v>0</v>
      </c>
      <c r="J118" s="39">
        <f>SUMIF(J113:J117,"&lt;&gt;#N/A")</f>
        <v>0</v>
      </c>
    </row>
    <row r="119" spans="1:10" ht="22.15" customHeight="1" x14ac:dyDescent="0.4"/>
    <row r="120" spans="1:10" ht="22.15" customHeight="1" x14ac:dyDescent="0.4">
      <c r="A120" s="34" t="s">
        <v>141</v>
      </c>
    </row>
    <row r="121" spans="1:10" ht="22.15" customHeight="1" x14ac:dyDescent="0.4">
      <c r="A121" s="50" t="s">
        <v>90</v>
      </c>
    </row>
    <row r="122" spans="1:10" ht="42.95" customHeight="1" x14ac:dyDescent="0.4">
      <c r="A122" s="155" t="s">
        <v>142</v>
      </c>
      <c r="B122" s="35" t="s">
        <v>49</v>
      </c>
      <c r="C122" s="35" t="s">
        <v>119</v>
      </c>
      <c r="D122" s="35" t="s">
        <v>34</v>
      </c>
      <c r="E122" s="36" t="s">
        <v>173</v>
      </c>
      <c r="F122" s="36" t="s">
        <v>174</v>
      </c>
      <c r="G122" s="35" t="s">
        <v>35</v>
      </c>
      <c r="H122" s="36" t="s">
        <v>51</v>
      </c>
      <c r="I122" s="36" t="s">
        <v>37</v>
      </c>
      <c r="J122" s="36" t="s">
        <v>120</v>
      </c>
    </row>
    <row r="123" spans="1:10" ht="18" customHeight="1" x14ac:dyDescent="0.4">
      <c r="A123" s="156"/>
      <c r="B123" s="45"/>
      <c r="C123" s="45"/>
      <c r="D123" s="45"/>
      <c r="E123" s="45"/>
      <c r="F123" s="45"/>
      <c r="G123" s="45"/>
      <c r="H123" s="46"/>
      <c r="I123" s="37">
        <f>IF(AND(B123&lt;&gt;"",C123&lt;&gt;"",D123&lt;&gt;"",E123&lt;&gt;"",F123&lt;&gt;"",G123&lt;&gt;"",H123&lt;&gt;""),VLOOKUP(G123,通所介護費!$A$41:$B$45,2,0),0)</f>
        <v>0</v>
      </c>
      <c r="J123" s="37">
        <f t="shared" ref="J123:J127" si="20">(I123*H123)*0.1*10</f>
        <v>0</v>
      </c>
    </row>
    <row r="124" spans="1:10" ht="18" customHeight="1" x14ac:dyDescent="0.4">
      <c r="A124" s="156"/>
      <c r="B124" s="45"/>
      <c r="C124" s="45"/>
      <c r="D124" s="45"/>
      <c r="E124" s="45"/>
      <c r="F124" s="45"/>
      <c r="G124" s="45"/>
      <c r="H124" s="46"/>
      <c r="I124" s="37">
        <f>IF(AND(B124&lt;&gt;"",C124&lt;&gt;"",D124&lt;&gt;"",E124&lt;&gt;"",F124&lt;&gt;"",G124&lt;&gt;"",H124&lt;&gt;""),VLOOKUP(G124,通所介護費!$A$41:$B$45,2,0),0)</f>
        <v>0</v>
      </c>
      <c r="J124" s="37">
        <f t="shared" si="20"/>
        <v>0</v>
      </c>
    </row>
    <row r="125" spans="1:10" ht="18" customHeight="1" x14ac:dyDescent="0.4">
      <c r="A125" s="156"/>
      <c r="B125" s="45"/>
      <c r="C125" s="45"/>
      <c r="D125" s="45"/>
      <c r="E125" s="45"/>
      <c r="F125" s="45"/>
      <c r="G125" s="45"/>
      <c r="H125" s="46"/>
      <c r="I125" s="37">
        <f>IF(AND(B125&lt;&gt;"",C125&lt;&gt;"",D125&lt;&gt;"",E125&lt;&gt;"",F125&lt;&gt;"",G125&lt;&gt;"",H125&lt;&gt;""),VLOOKUP(G125,通所介護費!$A$41:$B$45,2,0),0)</f>
        <v>0</v>
      </c>
      <c r="J125" s="37">
        <f t="shared" si="20"/>
        <v>0</v>
      </c>
    </row>
    <row r="126" spans="1:10" ht="18" customHeight="1" x14ac:dyDescent="0.4">
      <c r="A126" s="156"/>
      <c r="B126" s="45"/>
      <c r="C126" s="45"/>
      <c r="D126" s="45"/>
      <c r="E126" s="45"/>
      <c r="F126" s="45"/>
      <c r="G126" s="45"/>
      <c r="H126" s="46"/>
      <c r="I126" s="37">
        <f>IF(AND(B126&lt;&gt;"",C126&lt;&gt;"",D126&lt;&gt;"",E126&lt;&gt;"",F126&lt;&gt;"",G126&lt;&gt;"",H126&lt;&gt;""),VLOOKUP(G126,通所介護費!$A$41:$B$45,2,0),0)</f>
        <v>0</v>
      </c>
      <c r="J126" s="37">
        <f t="shared" si="20"/>
        <v>0</v>
      </c>
    </row>
    <row r="127" spans="1:10" ht="18" customHeight="1" x14ac:dyDescent="0.4">
      <c r="A127" s="156"/>
      <c r="B127" s="45"/>
      <c r="C127" s="45"/>
      <c r="D127" s="45"/>
      <c r="E127" s="45"/>
      <c r="F127" s="45"/>
      <c r="G127" s="45"/>
      <c r="H127" s="46"/>
      <c r="I127" s="37">
        <f>IF(AND(B127&lt;&gt;"",C127&lt;&gt;"",D127&lt;&gt;"",E127&lt;&gt;"",F127&lt;&gt;"",G127&lt;&gt;"",H127&lt;&gt;""),VLOOKUP(G127,通所介護費!$A$41:$B$45,2,0),0)</f>
        <v>0</v>
      </c>
      <c r="J127" s="37">
        <f t="shared" si="20"/>
        <v>0</v>
      </c>
    </row>
    <row r="128" spans="1:10" ht="18" customHeight="1" x14ac:dyDescent="0.4">
      <c r="A128" s="156"/>
      <c r="B128" s="45"/>
      <c r="C128" s="45"/>
      <c r="D128" s="45"/>
      <c r="E128" s="45"/>
      <c r="F128" s="45"/>
      <c r="G128" s="45"/>
      <c r="H128" s="46"/>
      <c r="I128" s="37">
        <f>IF(AND(B128&lt;&gt;"",C128&lt;&gt;"",D128&lt;&gt;"",E128&lt;&gt;"",F128&lt;&gt;"",G128&lt;&gt;"",H128&lt;&gt;""),VLOOKUP(G128,通所介護費!$A$41:$B$45,2,0),0)</f>
        <v>0</v>
      </c>
      <c r="J128" s="37">
        <f t="shared" ref="J128:J142" si="21">(I128*H128)*0.1*10</f>
        <v>0</v>
      </c>
    </row>
    <row r="129" spans="1:10" ht="18" customHeight="1" x14ac:dyDescent="0.4">
      <c r="A129" s="156"/>
      <c r="B129" s="45"/>
      <c r="C129" s="45"/>
      <c r="D129" s="45"/>
      <c r="E129" s="45"/>
      <c r="F129" s="45"/>
      <c r="G129" s="45"/>
      <c r="H129" s="46"/>
      <c r="I129" s="37">
        <f>IF(AND(B129&lt;&gt;"",C129&lt;&gt;"",D129&lt;&gt;"",E129&lt;&gt;"",F129&lt;&gt;"",G129&lt;&gt;"",H129&lt;&gt;""),VLOOKUP(G129,通所介護費!$A$41:$B$45,2,0),0)</f>
        <v>0</v>
      </c>
      <c r="J129" s="37">
        <f t="shared" si="21"/>
        <v>0</v>
      </c>
    </row>
    <row r="130" spans="1:10" ht="18" customHeight="1" x14ac:dyDescent="0.4">
      <c r="A130" s="156"/>
      <c r="B130" s="45"/>
      <c r="C130" s="45"/>
      <c r="D130" s="45"/>
      <c r="E130" s="45"/>
      <c r="F130" s="45"/>
      <c r="G130" s="45"/>
      <c r="H130" s="46"/>
      <c r="I130" s="37">
        <f>IF(AND(B130&lt;&gt;"",C130&lt;&gt;"",D130&lt;&gt;"",E130&lt;&gt;"",F130&lt;&gt;"",G130&lt;&gt;"",H130&lt;&gt;""),VLOOKUP(G130,通所介護費!$A$41:$B$45,2,0),0)</f>
        <v>0</v>
      </c>
      <c r="J130" s="37">
        <f t="shared" si="21"/>
        <v>0</v>
      </c>
    </row>
    <row r="131" spans="1:10" ht="18" customHeight="1" x14ac:dyDescent="0.4">
      <c r="A131" s="156"/>
      <c r="B131" s="45"/>
      <c r="C131" s="45"/>
      <c r="D131" s="45"/>
      <c r="E131" s="45"/>
      <c r="F131" s="45"/>
      <c r="G131" s="45"/>
      <c r="H131" s="46"/>
      <c r="I131" s="37">
        <f>IF(AND(B131&lt;&gt;"",C131&lt;&gt;"",D131&lt;&gt;"",E131&lt;&gt;"",F131&lt;&gt;"",G131&lt;&gt;"",H131&lt;&gt;""),VLOOKUP(G131,通所介護費!$A$41:$B$45,2,0),0)</f>
        <v>0</v>
      </c>
      <c r="J131" s="37">
        <f t="shared" si="21"/>
        <v>0</v>
      </c>
    </row>
    <row r="132" spans="1:10" ht="18" customHeight="1" x14ac:dyDescent="0.4">
      <c r="A132" s="156"/>
      <c r="B132" s="45"/>
      <c r="C132" s="45"/>
      <c r="D132" s="45"/>
      <c r="E132" s="45"/>
      <c r="F132" s="45"/>
      <c r="G132" s="45"/>
      <c r="H132" s="46"/>
      <c r="I132" s="37">
        <f>IF(AND(B132&lt;&gt;"",C132&lt;&gt;"",D132&lt;&gt;"",E132&lt;&gt;"",F132&lt;&gt;"",G132&lt;&gt;"",H132&lt;&gt;""),VLOOKUP(G132,通所介護費!$A$41:$B$45,2,0),0)</f>
        <v>0</v>
      </c>
      <c r="J132" s="37">
        <f t="shared" si="21"/>
        <v>0</v>
      </c>
    </row>
    <row r="133" spans="1:10" ht="18" customHeight="1" x14ac:dyDescent="0.4">
      <c r="A133" s="156"/>
      <c r="B133" s="45"/>
      <c r="C133" s="45"/>
      <c r="D133" s="45"/>
      <c r="E133" s="45"/>
      <c r="F133" s="45"/>
      <c r="G133" s="45"/>
      <c r="H133" s="46"/>
      <c r="I133" s="37">
        <f>IF(AND(B133&lt;&gt;"",C133&lt;&gt;"",D133&lt;&gt;"",E133&lt;&gt;"",F133&lt;&gt;"",G133&lt;&gt;"",H133&lt;&gt;""),VLOOKUP(G133,通所介護費!$A$41:$B$45,2,0),0)</f>
        <v>0</v>
      </c>
      <c r="J133" s="37">
        <f t="shared" si="21"/>
        <v>0</v>
      </c>
    </row>
    <row r="134" spans="1:10" ht="18" customHeight="1" x14ac:dyDescent="0.4">
      <c r="A134" s="156"/>
      <c r="B134" s="45"/>
      <c r="C134" s="45"/>
      <c r="D134" s="45"/>
      <c r="E134" s="45"/>
      <c r="F134" s="45"/>
      <c r="G134" s="45"/>
      <c r="H134" s="46"/>
      <c r="I134" s="37">
        <f>IF(AND(B134&lt;&gt;"",C134&lt;&gt;"",D134&lt;&gt;"",E134&lt;&gt;"",F134&lt;&gt;"",G134&lt;&gt;"",H134&lt;&gt;""),VLOOKUP(G134,通所介護費!$A$41:$B$45,2,0),0)</f>
        <v>0</v>
      </c>
      <c r="J134" s="37">
        <f t="shared" si="21"/>
        <v>0</v>
      </c>
    </row>
    <row r="135" spans="1:10" ht="18" customHeight="1" x14ac:dyDescent="0.4">
      <c r="A135" s="156"/>
      <c r="B135" s="45"/>
      <c r="C135" s="45"/>
      <c r="D135" s="45"/>
      <c r="E135" s="45"/>
      <c r="F135" s="45"/>
      <c r="G135" s="45"/>
      <c r="H135" s="46"/>
      <c r="I135" s="37">
        <f>IF(AND(B135&lt;&gt;"",C135&lt;&gt;"",D135&lt;&gt;"",E135&lt;&gt;"",F135&lt;&gt;"",G135&lt;&gt;"",H135&lt;&gt;""),VLOOKUP(G135,通所介護費!$A$41:$B$45,2,0),0)</f>
        <v>0</v>
      </c>
      <c r="J135" s="37">
        <f t="shared" si="21"/>
        <v>0</v>
      </c>
    </row>
    <row r="136" spans="1:10" ht="18" customHeight="1" x14ac:dyDescent="0.4">
      <c r="A136" s="156"/>
      <c r="B136" s="45"/>
      <c r="C136" s="45"/>
      <c r="D136" s="45"/>
      <c r="E136" s="45"/>
      <c r="F136" s="45"/>
      <c r="G136" s="45"/>
      <c r="H136" s="46"/>
      <c r="I136" s="37">
        <f>IF(AND(B136&lt;&gt;"",C136&lt;&gt;"",D136&lt;&gt;"",E136&lt;&gt;"",F136&lt;&gt;"",G136&lt;&gt;"",H136&lt;&gt;""),VLOOKUP(G136,通所介護費!$A$41:$B$45,2,0),0)</f>
        <v>0</v>
      </c>
      <c r="J136" s="37">
        <f t="shared" si="21"/>
        <v>0</v>
      </c>
    </row>
    <row r="137" spans="1:10" ht="18" customHeight="1" x14ac:dyDescent="0.4">
      <c r="A137" s="156"/>
      <c r="B137" s="45"/>
      <c r="C137" s="45"/>
      <c r="D137" s="45"/>
      <c r="E137" s="45"/>
      <c r="F137" s="45"/>
      <c r="G137" s="45"/>
      <c r="H137" s="46"/>
      <c r="I137" s="37">
        <f>IF(AND(B137&lt;&gt;"",C137&lt;&gt;"",D137&lt;&gt;"",E137&lt;&gt;"",F137&lt;&gt;"",G137&lt;&gt;"",H137&lt;&gt;""),VLOOKUP(G137,通所介護費!$A$41:$B$45,2,0),0)</f>
        <v>0</v>
      </c>
      <c r="J137" s="37">
        <f t="shared" si="21"/>
        <v>0</v>
      </c>
    </row>
    <row r="138" spans="1:10" ht="18" customHeight="1" x14ac:dyDescent="0.4">
      <c r="A138" s="156"/>
      <c r="B138" s="45"/>
      <c r="C138" s="45"/>
      <c r="D138" s="45"/>
      <c r="E138" s="45"/>
      <c r="F138" s="45"/>
      <c r="G138" s="45"/>
      <c r="H138" s="46"/>
      <c r="I138" s="37">
        <f>IF(AND(B138&lt;&gt;"",C138&lt;&gt;"",D138&lt;&gt;"",E138&lt;&gt;"",F138&lt;&gt;"",G138&lt;&gt;"",H138&lt;&gt;""),VLOOKUP(G138,通所介護費!$A$41:$B$45,2,0),0)</f>
        <v>0</v>
      </c>
      <c r="J138" s="37">
        <f t="shared" si="21"/>
        <v>0</v>
      </c>
    </row>
    <row r="139" spans="1:10" ht="18" customHeight="1" x14ac:dyDescent="0.4">
      <c r="A139" s="156"/>
      <c r="B139" s="45"/>
      <c r="C139" s="45"/>
      <c r="D139" s="45"/>
      <c r="E139" s="45"/>
      <c r="F139" s="45"/>
      <c r="G139" s="45"/>
      <c r="H139" s="46"/>
      <c r="I139" s="37">
        <f>IF(AND(B139&lt;&gt;"",C139&lt;&gt;"",D139&lt;&gt;"",E139&lt;&gt;"",F139&lt;&gt;"",G139&lt;&gt;"",H139&lt;&gt;""),VLOOKUP(G139,通所介護費!$A$41:$B$45,2,0),0)</f>
        <v>0</v>
      </c>
      <c r="J139" s="37">
        <f t="shared" si="21"/>
        <v>0</v>
      </c>
    </row>
    <row r="140" spans="1:10" ht="18" customHeight="1" x14ac:dyDescent="0.4">
      <c r="A140" s="156"/>
      <c r="B140" s="45"/>
      <c r="C140" s="45"/>
      <c r="D140" s="45"/>
      <c r="E140" s="45"/>
      <c r="F140" s="45"/>
      <c r="G140" s="45"/>
      <c r="H140" s="46"/>
      <c r="I140" s="37">
        <f>IF(AND(B140&lt;&gt;"",C140&lt;&gt;"",D140&lt;&gt;"",E140&lt;&gt;"",F140&lt;&gt;"",G140&lt;&gt;"",H140&lt;&gt;""),VLOOKUP(G140,通所介護費!$A$41:$B$45,2,0),0)</f>
        <v>0</v>
      </c>
      <c r="J140" s="37">
        <f t="shared" si="21"/>
        <v>0</v>
      </c>
    </row>
    <row r="141" spans="1:10" ht="18" customHeight="1" x14ac:dyDescent="0.4">
      <c r="A141" s="156"/>
      <c r="B141" s="45"/>
      <c r="C141" s="45"/>
      <c r="D141" s="45"/>
      <c r="E141" s="45"/>
      <c r="F141" s="45"/>
      <c r="G141" s="45"/>
      <c r="H141" s="46"/>
      <c r="I141" s="37">
        <f>IF(AND(B141&lt;&gt;"",C141&lt;&gt;"",D141&lt;&gt;"",E141&lt;&gt;"",F141&lt;&gt;"",G141&lt;&gt;"",H141&lt;&gt;""),VLOOKUP(G141,通所介護費!$A$41:$B$45,2,0),0)</f>
        <v>0</v>
      </c>
      <c r="J141" s="37">
        <f t="shared" si="21"/>
        <v>0</v>
      </c>
    </row>
    <row r="142" spans="1:10" ht="18" customHeight="1" x14ac:dyDescent="0.4">
      <c r="A142" s="157"/>
      <c r="B142" s="45"/>
      <c r="C142" s="45"/>
      <c r="D142" s="45"/>
      <c r="E142" s="45"/>
      <c r="F142" s="45"/>
      <c r="G142" s="45"/>
      <c r="H142" s="46"/>
      <c r="I142" s="37">
        <f>IF(AND(B142&lt;&gt;"",C142&lt;&gt;"",D142&lt;&gt;"",E142&lt;&gt;"",F142&lt;&gt;"",G142&lt;&gt;"",H142&lt;&gt;""),VLOOKUP(G142,通所介護費!$A$41:$B$45,2,0),0)</f>
        <v>0</v>
      </c>
      <c r="J142" s="37">
        <f t="shared" si="21"/>
        <v>0</v>
      </c>
    </row>
    <row r="143" spans="1:10" ht="22.15" customHeight="1" x14ac:dyDescent="0.4">
      <c r="A143" s="101" t="s">
        <v>40</v>
      </c>
      <c r="B143" s="102"/>
      <c r="C143" s="102"/>
      <c r="D143" s="102"/>
      <c r="E143" s="102"/>
      <c r="F143" s="102"/>
      <c r="G143" s="103"/>
      <c r="H143" s="39">
        <f>SUMIF(H123:H142,"&lt;&gt;#N/A")</f>
        <v>0</v>
      </c>
      <c r="I143" s="39">
        <f>SUMIF(I123:I142,"&lt;&gt;#N/A")</f>
        <v>0</v>
      </c>
      <c r="J143" s="39">
        <f>SUMIF(J123:J142,"&lt;&gt;#N/A")</f>
        <v>0</v>
      </c>
    </row>
    <row r="144" spans="1:10" ht="15" customHeight="1" x14ac:dyDescent="0.4">
      <c r="A144" s="24"/>
      <c r="B144" s="24"/>
      <c r="C144" s="24"/>
      <c r="D144" s="24"/>
      <c r="E144" s="24"/>
      <c r="F144" s="24"/>
      <c r="G144" s="44"/>
      <c r="H144" s="44"/>
      <c r="I144" s="44"/>
    </row>
    <row r="145" spans="1:10" ht="22.15" customHeight="1" x14ac:dyDescent="0.4">
      <c r="A145" s="51" t="s">
        <v>89</v>
      </c>
      <c r="B145" s="24"/>
      <c r="C145" s="24"/>
      <c r="D145" s="24"/>
      <c r="E145" s="24"/>
      <c r="F145" s="24"/>
      <c r="G145" s="44"/>
      <c r="H145" s="44"/>
      <c r="I145" s="44"/>
    </row>
    <row r="146" spans="1:10" ht="42.95" customHeight="1" x14ac:dyDescent="0.4">
      <c r="A146" s="158" t="s">
        <v>142</v>
      </c>
      <c r="B146" s="35" t="s">
        <v>49</v>
      </c>
      <c r="C146" s="35" t="s">
        <v>119</v>
      </c>
      <c r="D146" s="35" t="s">
        <v>34</v>
      </c>
      <c r="E146" s="36" t="s">
        <v>173</v>
      </c>
      <c r="F146" s="36" t="s">
        <v>174</v>
      </c>
      <c r="G146" s="35" t="s">
        <v>35</v>
      </c>
      <c r="H146" s="36" t="s">
        <v>134</v>
      </c>
      <c r="I146" s="36" t="s">
        <v>37</v>
      </c>
      <c r="J146" s="36" t="s">
        <v>120</v>
      </c>
    </row>
    <row r="147" spans="1:10" ht="18" customHeight="1" x14ac:dyDescent="0.4">
      <c r="A147" s="159"/>
      <c r="B147" s="45"/>
      <c r="C147" s="45"/>
      <c r="D147" s="45"/>
      <c r="E147" s="45"/>
      <c r="F147" s="45"/>
      <c r="G147" s="45"/>
      <c r="H147" s="46"/>
      <c r="I147" s="37">
        <f>IF(AND(B147&lt;&gt;"",C147&lt;&gt;"",D147&lt;&gt;"",E147&lt;&gt;"",F147&lt;&gt;"",G147&lt;&gt;"",H147&lt;&gt;""),VLOOKUP(G147,通所介護費!$A$41:$B$45,2,0),0)</f>
        <v>0</v>
      </c>
      <c r="J147" s="37">
        <f>((I147*H147)*0.1*10)/2</f>
        <v>0</v>
      </c>
    </row>
    <row r="148" spans="1:10" ht="18" customHeight="1" x14ac:dyDescent="0.4">
      <c r="A148" s="159"/>
      <c r="B148" s="45"/>
      <c r="C148" s="45"/>
      <c r="D148" s="45"/>
      <c r="E148" s="45"/>
      <c r="F148" s="45"/>
      <c r="G148" s="45"/>
      <c r="H148" s="46"/>
      <c r="I148" s="37">
        <f>IF(AND(B148&lt;&gt;"",C148&lt;&gt;"",D148&lt;&gt;"",E148&lt;&gt;"",F148&lt;&gt;"",G148&lt;&gt;"",H148&lt;&gt;""),VLOOKUP(G148,通所介護費!$A$41:$B$45,2,0),0)</f>
        <v>0</v>
      </c>
      <c r="J148" s="37">
        <f>((I148*H148)*0.1*10)/2</f>
        <v>0</v>
      </c>
    </row>
    <row r="149" spans="1:10" ht="18" customHeight="1" x14ac:dyDescent="0.4">
      <c r="A149" s="159"/>
      <c r="B149" s="45"/>
      <c r="C149" s="45"/>
      <c r="D149" s="45"/>
      <c r="E149" s="45"/>
      <c r="F149" s="45"/>
      <c r="G149" s="45"/>
      <c r="H149" s="46"/>
      <c r="I149" s="37">
        <f>IF(AND(B149&lt;&gt;"",C149&lt;&gt;"",D149&lt;&gt;"",E149&lt;&gt;"",F149&lt;&gt;"",G149&lt;&gt;"",H149&lt;&gt;""),VLOOKUP(G149,通所介護費!$A$41:$B$45,2,0),0)</f>
        <v>0</v>
      </c>
      <c r="J149" s="37">
        <f>((I149*H149)*0.1*10)/2</f>
        <v>0</v>
      </c>
    </row>
    <row r="150" spans="1:10" ht="18" customHeight="1" x14ac:dyDescent="0.4">
      <c r="A150" s="159"/>
      <c r="B150" s="45"/>
      <c r="C150" s="45"/>
      <c r="D150" s="45"/>
      <c r="E150" s="45"/>
      <c r="F150" s="45"/>
      <c r="G150" s="45"/>
      <c r="H150" s="46"/>
      <c r="I150" s="37">
        <f>IF(AND(B150&lt;&gt;"",C150&lt;&gt;"",D150&lt;&gt;"",E150&lt;&gt;"",F150&lt;&gt;"",G150&lt;&gt;"",H150&lt;&gt;""),VLOOKUP(G150,通所介護費!$A$41:$B$45,2,0),0)</f>
        <v>0</v>
      </c>
      <c r="J150" s="37">
        <f>((I150*H150)*0.1*10)/2</f>
        <v>0</v>
      </c>
    </row>
    <row r="151" spans="1:10" ht="18" customHeight="1" x14ac:dyDescent="0.4">
      <c r="A151" s="160"/>
      <c r="B151" s="45"/>
      <c r="C151" s="45"/>
      <c r="D151" s="45"/>
      <c r="E151" s="45"/>
      <c r="F151" s="45"/>
      <c r="G151" s="45"/>
      <c r="H151" s="46"/>
      <c r="I151" s="37">
        <f>IF(AND(B151&lt;&gt;"",C151&lt;&gt;"",D151&lt;&gt;"",E151&lt;&gt;"",F151&lt;&gt;"",G151&lt;&gt;"",H151&lt;&gt;""),VLOOKUP(G151,通所介護費!$A$41:$B$45,2,0),0)</f>
        <v>0</v>
      </c>
      <c r="J151" s="37">
        <f>((I151*H151)*0.1*10)/2</f>
        <v>0</v>
      </c>
    </row>
    <row r="152" spans="1:10" ht="22.15" customHeight="1" x14ac:dyDescent="0.4">
      <c r="A152" s="101" t="s">
        <v>40</v>
      </c>
      <c r="B152" s="102"/>
      <c r="C152" s="102"/>
      <c r="D152" s="102"/>
      <c r="E152" s="102"/>
      <c r="F152" s="102"/>
      <c r="G152" s="103"/>
      <c r="H152" s="39">
        <f>SUMIF(H147:H151,"&lt;&gt;#N/A")</f>
        <v>0</v>
      </c>
      <c r="I152" s="39">
        <f>SUMIF(I147:I151,"&lt;&gt;#N/A")</f>
        <v>0</v>
      </c>
      <c r="J152" s="39">
        <f>SUMIF(J147:J151,"&lt;&gt;#N/A")</f>
        <v>0</v>
      </c>
    </row>
    <row r="153" spans="1:10" ht="22.15" customHeight="1" x14ac:dyDescent="0.4"/>
    <row r="154" spans="1:10" ht="22.15" customHeight="1" x14ac:dyDescent="0.4">
      <c r="A154" s="34" t="s">
        <v>143</v>
      </c>
    </row>
    <row r="155" spans="1:10" ht="22.15" customHeight="1" x14ac:dyDescent="0.4">
      <c r="A155" s="50" t="s">
        <v>90</v>
      </c>
    </row>
    <row r="156" spans="1:10" ht="42.95" customHeight="1" x14ac:dyDescent="0.4">
      <c r="A156" s="155" t="s">
        <v>144</v>
      </c>
      <c r="B156" s="35" t="s">
        <v>49</v>
      </c>
      <c r="C156" s="35" t="s">
        <v>119</v>
      </c>
      <c r="D156" s="35" t="s">
        <v>34</v>
      </c>
      <c r="E156" s="36" t="s">
        <v>173</v>
      </c>
      <c r="F156" s="36" t="s">
        <v>174</v>
      </c>
      <c r="G156" s="35" t="s">
        <v>35</v>
      </c>
      <c r="H156" s="36" t="s">
        <v>51</v>
      </c>
      <c r="I156" s="36" t="s">
        <v>37</v>
      </c>
      <c r="J156" s="36" t="s">
        <v>120</v>
      </c>
    </row>
    <row r="157" spans="1:10" ht="18" customHeight="1" x14ac:dyDescent="0.4">
      <c r="A157" s="156"/>
      <c r="B157" s="45"/>
      <c r="C157" s="45"/>
      <c r="D157" s="45"/>
      <c r="E157" s="45"/>
      <c r="F157" s="45"/>
      <c r="G157" s="45"/>
      <c r="H157" s="46"/>
      <c r="I157" s="37">
        <f>IF(AND(B157&lt;&gt;"",C157&lt;&gt;"",D157&lt;&gt;"",E157&lt;&gt;"",F157&lt;&gt;"",G157&lt;&gt;"",H157&lt;&gt;""),VLOOKUP(G157,通所介護費!$A$48:$B$52,2,0),0)</f>
        <v>0</v>
      </c>
      <c r="J157" s="37">
        <f t="shared" ref="J157:J161" si="22">(I157*H157)*0.1*10</f>
        <v>0</v>
      </c>
    </row>
    <row r="158" spans="1:10" ht="18" customHeight="1" x14ac:dyDescent="0.4">
      <c r="A158" s="156"/>
      <c r="B158" s="45"/>
      <c r="C158" s="45"/>
      <c r="D158" s="45"/>
      <c r="E158" s="45"/>
      <c r="F158" s="45"/>
      <c r="G158" s="45"/>
      <c r="H158" s="46"/>
      <c r="I158" s="37">
        <f>IF(AND(B158&lt;&gt;"",C158&lt;&gt;"",D158&lt;&gt;"",E158&lt;&gt;"",F158&lt;&gt;"",G158&lt;&gt;"",H158&lt;&gt;""),VLOOKUP(G158,通所介護費!$A$48:$B$52,2,0),0)</f>
        <v>0</v>
      </c>
      <c r="J158" s="37">
        <f t="shared" si="22"/>
        <v>0</v>
      </c>
    </row>
    <row r="159" spans="1:10" ht="18" customHeight="1" x14ac:dyDescent="0.4">
      <c r="A159" s="156"/>
      <c r="B159" s="45"/>
      <c r="C159" s="45"/>
      <c r="D159" s="45"/>
      <c r="E159" s="45"/>
      <c r="F159" s="45"/>
      <c r="G159" s="45"/>
      <c r="H159" s="46"/>
      <c r="I159" s="37">
        <f>IF(AND(B159&lt;&gt;"",C159&lt;&gt;"",D159&lt;&gt;"",E159&lt;&gt;"",F159&lt;&gt;"",G159&lt;&gt;"",H159&lt;&gt;""),VLOOKUP(G159,通所介護費!$A$48:$B$52,2,0),0)</f>
        <v>0</v>
      </c>
      <c r="J159" s="37">
        <f t="shared" si="22"/>
        <v>0</v>
      </c>
    </row>
    <row r="160" spans="1:10" ht="18" customHeight="1" x14ac:dyDescent="0.4">
      <c r="A160" s="156"/>
      <c r="B160" s="45"/>
      <c r="C160" s="45"/>
      <c r="D160" s="45"/>
      <c r="E160" s="45"/>
      <c r="F160" s="45"/>
      <c r="G160" s="45"/>
      <c r="H160" s="46"/>
      <c r="I160" s="37">
        <f>IF(AND(B160&lt;&gt;"",C160&lt;&gt;"",D160&lt;&gt;"",E160&lt;&gt;"",F160&lt;&gt;"",G160&lt;&gt;"",H160&lt;&gt;""),VLOOKUP(G160,通所介護費!$A$48:$B$52,2,0),0)</f>
        <v>0</v>
      </c>
      <c r="J160" s="37">
        <f t="shared" si="22"/>
        <v>0</v>
      </c>
    </row>
    <row r="161" spans="1:10" ht="18" customHeight="1" x14ac:dyDescent="0.4">
      <c r="A161" s="156"/>
      <c r="B161" s="45"/>
      <c r="C161" s="45"/>
      <c r="D161" s="45"/>
      <c r="E161" s="45"/>
      <c r="F161" s="45"/>
      <c r="G161" s="45"/>
      <c r="H161" s="46"/>
      <c r="I161" s="37">
        <f>IF(AND(B161&lt;&gt;"",C161&lt;&gt;"",D161&lt;&gt;"",E161&lt;&gt;"",F161&lt;&gt;"",G161&lt;&gt;"",H161&lt;&gt;""),VLOOKUP(G161,通所介護費!$A$48:$B$52,2,0),0)</f>
        <v>0</v>
      </c>
      <c r="J161" s="37">
        <f t="shared" si="22"/>
        <v>0</v>
      </c>
    </row>
    <row r="162" spans="1:10" ht="18" customHeight="1" x14ac:dyDescent="0.4">
      <c r="A162" s="156"/>
      <c r="B162" s="45"/>
      <c r="C162" s="45"/>
      <c r="D162" s="45"/>
      <c r="E162" s="45"/>
      <c r="F162" s="45"/>
      <c r="G162" s="45"/>
      <c r="H162" s="46"/>
      <c r="I162" s="37">
        <f>IF(AND(B162&lt;&gt;"",C162&lt;&gt;"",D162&lt;&gt;"",E162&lt;&gt;"",F162&lt;&gt;"",G162&lt;&gt;"",H162&lt;&gt;""),VLOOKUP(G162,通所介護費!$A$48:$B$52,2,0),0)</f>
        <v>0</v>
      </c>
      <c r="J162" s="37">
        <f t="shared" ref="J162:J176" si="23">(I162*H162)*0.1*10</f>
        <v>0</v>
      </c>
    </row>
    <row r="163" spans="1:10" ht="18" customHeight="1" x14ac:dyDescent="0.4">
      <c r="A163" s="156"/>
      <c r="B163" s="45"/>
      <c r="C163" s="45"/>
      <c r="D163" s="45"/>
      <c r="E163" s="45"/>
      <c r="F163" s="45"/>
      <c r="G163" s="45"/>
      <c r="H163" s="46"/>
      <c r="I163" s="37">
        <f>IF(AND(B163&lt;&gt;"",C163&lt;&gt;"",D163&lt;&gt;"",E163&lt;&gt;"",F163&lt;&gt;"",G163&lt;&gt;"",H163&lt;&gt;""),VLOOKUP(G163,通所介護費!$A$48:$B$52,2,0),0)</f>
        <v>0</v>
      </c>
      <c r="J163" s="37">
        <f t="shared" si="23"/>
        <v>0</v>
      </c>
    </row>
    <row r="164" spans="1:10" ht="18" customHeight="1" x14ac:dyDescent="0.4">
      <c r="A164" s="156"/>
      <c r="B164" s="45"/>
      <c r="C164" s="45"/>
      <c r="D164" s="45"/>
      <c r="E164" s="45"/>
      <c r="F164" s="45"/>
      <c r="G164" s="45"/>
      <c r="H164" s="46"/>
      <c r="I164" s="37">
        <f>IF(AND(B164&lt;&gt;"",C164&lt;&gt;"",D164&lt;&gt;"",E164&lt;&gt;"",F164&lt;&gt;"",G164&lt;&gt;"",H164&lt;&gt;""),VLOOKUP(G164,通所介護費!$A$48:$B$52,2,0),0)</f>
        <v>0</v>
      </c>
      <c r="J164" s="37">
        <f t="shared" si="23"/>
        <v>0</v>
      </c>
    </row>
    <row r="165" spans="1:10" ht="18" customHeight="1" x14ac:dyDescent="0.4">
      <c r="A165" s="156"/>
      <c r="B165" s="45"/>
      <c r="C165" s="45"/>
      <c r="D165" s="45"/>
      <c r="E165" s="45"/>
      <c r="F165" s="45"/>
      <c r="G165" s="45"/>
      <c r="H165" s="46"/>
      <c r="I165" s="37">
        <f>IF(AND(B165&lt;&gt;"",C165&lt;&gt;"",D165&lt;&gt;"",E165&lt;&gt;"",F165&lt;&gt;"",G165&lt;&gt;"",H165&lt;&gt;""),VLOOKUP(G165,通所介護費!$A$48:$B$52,2,0),0)</f>
        <v>0</v>
      </c>
      <c r="J165" s="37">
        <f t="shared" si="23"/>
        <v>0</v>
      </c>
    </row>
    <row r="166" spans="1:10" ht="18" customHeight="1" x14ac:dyDescent="0.4">
      <c r="A166" s="156"/>
      <c r="B166" s="45"/>
      <c r="C166" s="45"/>
      <c r="D166" s="45"/>
      <c r="E166" s="45"/>
      <c r="F166" s="45"/>
      <c r="G166" s="45"/>
      <c r="H166" s="46"/>
      <c r="I166" s="37">
        <f>IF(AND(B166&lt;&gt;"",C166&lt;&gt;"",D166&lt;&gt;"",E166&lt;&gt;"",F166&lt;&gt;"",G166&lt;&gt;"",H166&lt;&gt;""),VLOOKUP(G166,通所介護費!$A$48:$B$52,2,0),0)</f>
        <v>0</v>
      </c>
      <c r="J166" s="37">
        <f t="shared" si="23"/>
        <v>0</v>
      </c>
    </row>
    <row r="167" spans="1:10" ht="18" customHeight="1" x14ac:dyDescent="0.4">
      <c r="A167" s="156"/>
      <c r="B167" s="45"/>
      <c r="C167" s="45"/>
      <c r="D167" s="45"/>
      <c r="E167" s="45"/>
      <c r="F167" s="45"/>
      <c r="G167" s="45"/>
      <c r="H167" s="46"/>
      <c r="I167" s="37">
        <f>IF(AND(B167&lt;&gt;"",C167&lt;&gt;"",D167&lt;&gt;"",E167&lt;&gt;"",F167&lt;&gt;"",G167&lt;&gt;"",H167&lt;&gt;""),VLOOKUP(G167,通所介護費!$A$48:$B$52,2,0),0)</f>
        <v>0</v>
      </c>
      <c r="J167" s="37">
        <f t="shared" si="23"/>
        <v>0</v>
      </c>
    </row>
    <row r="168" spans="1:10" ht="18" customHeight="1" x14ac:dyDescent="0.4">
      <c r="A168" s="156"/>
      <c r="B168" s="45"/>
      <c r="C168" s="45"/>
      <c r="D168" s="45"/>
      <c r="E168" s="45"/>
      <c r="F168" s="45"/>
      <c r="G168" s="45"/>
      <c r="H168" s="46"/>
      <c r="I168" s="37">
        <f>IF(AND(B168&lt;&gt;"",C168&lt;&gt;"",D168&lt;&gt;"",E168&lt;&gt;"",F168&lt;&gt;"",G168&lt;&gt;"",H168&lt;&gt;""),VLOOKUP(G168,通所介護費!$A$48:$B$52,2,0),0)</f>
        <v>0</v>
      </c>
      <c r="J168" s="37">
        <f t="shared" si="23"/>
        <v>0</v>
      </c>
    </row>
    <row r="169" spans="1:10" ht="18" customHeight="1" x14ac:dyDescent="0.4">
      <c r="A169" s="156"/>
      <c r="B169" s="45"/>
      <c r="C169" s="45"/>
      <c r="D169" s="45"/>
      <c r="E169" s="45"/>
      <c r="F169" s="45"/>
      <c r="G169" s="45"/>
      <c r="H169" s="46"/>
      <c r="I169" s="37">
        <f>IF(AND(B169&lt;&gt;"",C169&lt;&gt;"",D169&lt;&gt;"",E169&lt;&gt;"",F169&lt;&gt;"",G169&lt;&gt;"",H169&lt;&gt;""),VLOOKUP(G169,通所介護費!$A$48:$B$52,2,0),0)</f>
        <v>0</v>
      </c>
      <c r="J169" s="37">
        <f t="shared" si="23"/>
        <v>0</v>
      </c>
    </row>
    <row r="170" spans="1:10" ht="18" customHeight="1" x14ac:dyDescent="0.4">
      <c r="A170" s="156"/>
      <c r="B170" s="45"/>
      <c r="C170" s="45"/>
      <c r="D170" s="45"/>
      <c r="E170" s="45"/>
      <c r="F170" s="45"/>
      <c r="G170" s="45"/>
      <c r="H170" s="46"/>
      <c r="I170" s="37">
        <f>IF(AND(B170&lt;&gt;"",C170&lt;&gt;"",D170&lt;&gt;"",E170&lt;&gt;"",F170&lt;&gt;"",G170&lt;&gt;"",H170&lt;&gt;""),VLOOKUP(G170,通所介護費!$A$48:$B$52,2,0),0)</f>
        <v>0</v>
      </c>
      <c r="J170" s="37">
        <f t="shared" si="23"/>
        <v>0</v>
      </c>
    </row>
    <row r="171" spans="1:10" ht="18" customHeight="1" x14ac:dyDescent="0.4">
      <c r="A171" s="156"/>
      <c r="B171" s="45"/>
      <c r="C171" s="45"/>
      <c r="D171" s="45"/>
      <c r="E171" s="45"/>
      <c r="F171" s="45"/>
      <c r="G171" s="45"/>
      <c r="H171" s="46"/>
      <c r="I171" s="37">
        <f>IF(AND(B171&lt;&gt;"",C171&lt;&gt;"",D171&lt;&gt;"",E171&lt;&gt;"",F171&lt;&gt;"",G171&lt;&gt;"",H171&lt;&gt;""),VLOOKUP(G171,通所介護費!$A$48:$B$52,2,0),0)</f>
        <v>0</v>
      </c>
      <c r="J171" s="37">
        <f t="shared" si="23"/>
        <v>0</v>
      </c>
    </row>
    <row r="172" spans="1:10" ht="18" customHeight="1" x14ac:dyDescent="0.4">
      <c r="A172" s="156"/>
      <c r="B172" s="45"/>
      <c r="C172" s="45"/>
      <c r="D172" s="45"/>
      <c r="E172" s="45"/>
      <c r="F172" s="45"/>
      <c r="G172" s="45"/>
      <c r="H172" s="46"/>
      <c r="I172" s="37">
        <f>IF(AND(B172&lt;&gt;"",C172&lt;&gt;"",D172&lt;&gt;"",E172&lt;&gt;"",F172&lt;&gt;"",G172&lt;&gt;"",H172&lt;&gt;""),VLOOKUP(G172,通所介護費!$A$48:$B$52,2,0),0)</f>
        <v>0</v>
      </c>
      <c r="J172" s="37">
        <f t="shared" si="23"/>
        <v>0</v>
      </c>
    </row>
    <row r="173" spans="1:10" ht="18" customHeight="1" x14ac:dyDescent="0.4">
      <c r="A173" s="156"/>
      <c r="B173" s="45"/>
      <c r="C173" s="45"/>
      <c r="D173" s="45"/>
      <c r="E173" s="45"/>
      <c r="F173" s="45"/>
      <c r="G173" s="45"/>
      <c r="H173" s="46"/>
      <c r="I173" s="37">
        <f>IF(AND(B173&lt;&gt;"",C173&lt;&gt;"",D173&lt;&gt;"",E173&lt;&gt;"",F173&lt;&gt;"",G173&lt;&gt;"",H173&lt;&gt;""),VLOOKUP(G173,通所介護費!$A$48:$B$52,2,0),0)</f>
        <v>0</v>
      </c>
      <c r="J173" s="37">
        <f t="shared" si="23"/>
        <v>0</v>
      </c>
    </row>
    <row r="174" spans="1:10" ht="18" customHeight="1" x14ac:dyDescent="0.4">
      <c r="A174" s="156"/>
      <c r="B174" s="45"/>
      <c r="C174" s="45"/>
      <c r="D174" s="45"/>
      <c r="E174" s="45"/>
      <c r="F174" s="45"/>
      <c r="G174" s="45"/>
      <c r="H174" s="46"/>
      <c r="I174" s="37">
        <f>IF(AND(B174&lt;&gt;"",C174&lt;&gt;"",D174&lt;&gt;"",E174&lt;&gt;"",F174&lt;&gt;"",G174&lt;&gt;"",H174&lt;&gt;""),VLOOKUP(G174,通所介護費!$A$48:$B$52,2,0),0)</f>
        <v>0</v>
      </c>
      <c r="J174" s="37">
        <f t="shared" si="23"/>
        <v>0</v>
      </c>
    </row>
    <row r="175" spans="1:10" ht="18" customHeight="1" x14ac:dyDescent="0.4">
      <c r="A175" s="156"/>
      <c r="B175" s="45"/>
      <c r="C175" s="45"/>
      <c r="D175" s="45"/>
      <c r="E175" s="45"/>
      <c r="F175" s="45"/>
      <c r="G175" s="45"/>
      <c r="H175" s="46"/>
      <c r="I175" s="37">
        <f>IF(AND(B175&lt;&gt;"",C175&lt;&gt;"",D175&lt;&gt;"",E175&lt;&gt;"",F175&lt;&gt;"",G175&lt;&gt;"",H175&lt;&gt;""),VLOOKUP(G175,通所介護費!$A$48:$B$52,2,0),0)</f>
        <v>0</v>
      </c>
      <c r="J175" s="37">
        <f t="shared" si="23"/>
        <v>0</v>
      </c>
    </row>
    <row r="176" spans="1:10" ht="18" customHeight="1" x14ac:dyDescent="0.4">
      <c r="A176" s="157"/>
      <c r="B176" s="45"/>
      <c r="C176" s="45"/>
      <c r="D176" s="45"/>
      <c r="E176" s="45"/>
      <c r="F176" s="45"/>
      <c r="G176" s="45"/>
      <c r="H176" s="46"/>
      <c r="I176" s="37">
        <f>IF(AND(B176&lt;&gt;"",C176&lt;&gt;"",D176&lt;&gt;"",E176&lt;&gt;"",F176&lt;&gt;"",G176&lt;&gt;"",H176&lt;&gt;""),VLOOKUP(G176,通所介護費!$A$48:$B$52,2,0),0)</f>
        <v>0</v>
      </c>
      <c r="J176" s="37">
        <f t="shared" si="23"/>
        <v>0</v>
      </c>
    </row>
    <row r="177" spans="1:10" ht="22.15" customHeight="1" x14ac:dyDescent="0.4">
      <c r="A177" s="101" t="s">
        <v>40</v>
      </c>
      <c r="B177" s="102"/>
      <c r="C177" s="102"/>
      <c r="D177" s="102"/>
      <c r="E177" s="102"/>
      <c r="F177" s="102"/>
      <c r="G177" s="103"/>
      <c r="H177" s="39">
        <f>SUMIF(H157:H176,"&lt;&gt;#N/A")</f>
        <v>0</v>
      </c>
      <c r="I177" s="39">
        <f>SUMIF(I157:I176,"&lt;&gt;#N/A")</f>
        <v>0</v>
      </c>
      <c r="J177" s="39">
        <f>SUMIF(J157:J176,"&lt;&gt;#N/A")</f>
        <v>0</v>
      </c>
    </row>
    <row r="178" spans="1:10" ht="15" customHeight="1" x14ac:dyDescent="0.4">
      <c r="A178" s="24"/>
      <c r="B178" s="24"/>
      <c r="C178" s="24"/>
      <c r="D178" s="24"/>
      <c r="E178" s="24"/>
      <c r="F178" s="24"/>
      <c r="G178" s="44"/>
      <c r="H178" s="44"/>
      <c r="I178" s="44"/>
    </row>
    <row r="179" spans="1:10" ht="22.15" customHeight="1" x14ac:dyDescent="0.4">
      <c r="A179" s="51" t="s">
        <v>89</v>
      </c>
      <c r="B179" s="24"/>
      <c r="C179" s="24"/>
      <c r="D179" s="24"/>
      <c r="E179" s="24"/>
      <c r="F179" s="24"/>
      <c r="G179" s="44"/>
      <c r="H179" s="44"/>
      <c r="I179" s="44"/>
    </row>
    <row r="180" spans="1:10" ht="42.95" customHeight="1" x14ac:dyDescent="0.4">
      <c r="A180" s="158" t="s">
        <v>144</v>
      </c>
      <c r="B180" s="35" t="s">
        <v>49</v>
      </c>
      <c r="C180" s="35" t="s">
        <v>119</v>
      </c>
      <c r="D180" s="35" t="s">
        <v>34</v>
      </c>
      <c r="E180" s="36" t="s">
        <v>173</v>
      </c>
      <c r="F180" s="36" t="s">
        <v>174</v>
      </c>
      <c r="G180" s="35" t="s">
        <v>35</v>
      </c>
      <c r="H180" s="36" t="s">
        <v>134</v>
      </c>
      <c r="I180" s="36" t="s">
        <v>37</v>
      </c>
      <c r="J180" s="36" t="s">
        <v>120</v>
      </c>
    </row>
    <row r="181" spans="1:10" ht="18" customHeight="1" x14ac:dyDescent="0.4">
      <c r="A181" s="159"/>
      <c r="B181" s="45"/>
      <c r="C181" s="45"/>
      <c r="D181" s="45"/>
      <c r="E181" s="45"/>
      <c r="F181" s="45"/>
      <c r="G181" s="45"/>
      <c r="H181" s="46"/>
      <c r="I181" s="37">
        <f>IF(AND(B181&lt;&gt;"",C181&lt;&gt;"",D181&lt;&gt;"",E181&lt;&gt;"",F181&lt;&gt;"",G181&lt;&gt;"",H181&lt;&gt;""),VLOOKUP(G181,通所介護費!$A$48:$B$52,2,0),0)</f>
        <v>0</v>
      </c>
      <c r="J181" s="37">
        <f>((I181*H181)*0.1*10)/2</f>
        <v>0</v>
      </c>
    </row>
    <row r="182" spans="1:10" ht="18" customHeight="1" x14ac:dyDescent="0.4">
      <c r="A182" s="159"/>
      <c r="B182" s="45"/>
      <c r="C182" s="45"/>
      <c r="D182" s="45"/>
      <c r="E182" s="45"/>
      <c r="F182" s="45"/>
      <c r="G182" s="45"/>
      <c r="H182" s="46"/>
      <c r="I182" s="37">
        <f>IF(AND(B182&lt;&gt;"",C182&lt;&gt;"",D182&lt;&gt;"",E182&lt;&gt;"",F182&lt;&gt;"",G182&lt;&gt;"",H182&lt;&gt;""),VLOOKUP(G182,通所介護費!$A$48:$B$52,2,0),0)</f>
        <v>0</v>
      </c>
      <c r="J182" s="37">
        <f>((I182*H182)*0.1*10)/2</f>
        <v>0</v>
      </c>
    </row>
    <row r="183" spans="1:10" ht="18" customHeight="1" x14ac:dyDescent="0.4">
      <c r="A183" s="159"/>
      <c r="B183" s="45"/>
      <c r="C183" s="45"/>
      <c r="D183" s="45"/>
      <c r="E183" s="45"/>
      <c r="F183" s="45"/>
      <c r="G183" s="45"/>
      <c r="H183" s="46"/>
      <c r="I183" s="37">
        <f>IF(AND(B183&lt;&gt;"",C183&lt;&gt;"",D183&lt;&gt;"",E183&lt;&gt;"",F183&lt;&gt;"",G183&lt;&gt;"",H183&lt;&gt;""),VLOOKUP(G183,通所介護費!$A$48:$B$52,2,0),0)</f>
        <v>0</v>
      </c>
      <c r="J183" s="37">
        <f>((I183*H183)*0.1*10)/2</f>
        <v>0</v>
      </c>
    </row>
    <row r="184" spans="1:10" ht="18" customHeight="1" x14ac:dyDescent="0.4">
      <c r="A184" s="159"/>
      <c r="B184" s="45"/>
      <c r="C184" s="45"/>
      <c r="D184" s="45"/>
      <c r="E184" s="45"/>
      <c r="F184" s="45"/>
      <c r="G184" s="45"/>
      <c r="H184" s="46"/>
      <c r="I184" s="37">
        <f>IF(AND(B184&lt;&gt;"",C184&lt;&gt;"",D184&lt;&gt;"",E184&lt;&gt;"",F184&lt;&gt;"",G184&lt;&gt;"",H184&lt;&gt;""),VLOOKUP(G184,通所介護費!$A$48:$B$52,2,0),0)</f>
        <v>0</v>
      </c>
      <c r="J184" s="37">
        <f>((I184*H184)*0.1*10)/2</f>
        <v>0</v>
      </c>
    </row>
    <row r="185" spans="1:10" ht="18" customHeight="1" x14ac:dyDescent="0.4">
      <c r="A185" s="160"/>
      <c r="B185" s="45"/>
      <c r="C185" s="45"/>
      <c r="D185" s="45"/>
      <c r="E185" s="45"/>
      <c r="F185" s="45"/>
      <c r="G185" s="45"/>
      <c r="H185" s="46"/>
      <c r="I185" s="37">
        <f>IF(AND(B185&lt;&gt;"",C185&lt;&gt;"",D185&lt;&gt;"",E185&lt;&gt;"",F185&lt;&gt;"",G185&lt;&gt;"",H185&lt;&gt;""),VLOOKUP(G185,通所介護費!$A$48:$B$52,2,0),0)</f>
        <v>0</v>
      </c>
      <c r="J185" s="37">
        <f>((I185*H185)*0.1*10)/2</f>
        <v>0</v>
      </c>
    </row>
    <row r="186" spans="1:10" ht="22.15" customHeight="1" x14ac:dyDescent="0.4">
      <c r="A186" s="101" t="s">
        <v>40</v>
      </c>
      <c r="B186" s="102"/>
      <c r="C186" s="102"/>
      <c r="D186" s="102"/>
      <c r="E186" s="102"/>
      <c r="F186" s="102"/>
      <c r="G186" s="103"/>
      <c r="H186" s="39">
        <f>SUMIF(H181:H185,"&lt;&gt;#N/A")</f>
        <v>0</v>
      </c>
      <c r="I186" s="39">
        <f>SUMIF(I181:I185,"&lt;&gt;#N/A")</f>
        <v>0</v>
      </c>
      <c r="J186" s="39">
        <f>SUMIF(J181:J185,"&lt;&gt;#N/A")</f>
        <v>0</v>
      </c>
    </row>
    <row r="187" spans="1:10" ht="22.15" customHeight="1" x14ac:dyDescent="0.4"/>
    <row r="188" spans="1:10" ht="22.15" customHeight="1" x14ac:dyDescent="0.4">
      <c r="A188" s="34" t="s">
        <v>175</v>
      </c>
    </row>
    <row r="189" spans="1:10" ht="22.15" customHeight="1" x14ac:dyDescent="0.4">
      <c r="A189" s="50" t="s">
        <v>90</v>
      </c>
    </row>
    <row r="190" spans="1:10" ht="42.95" customHeight="1" x14ac:dyDescent="0.4">
      <c r="A190" s="155" t="s">
        <v>176</v>
      </c>
      <c r="B190" s="35" t="s">
        <v>49</v>
      </c>
      <c r="C190" s="35" t="s">
        <v>119</v>
      </c>
      <c r="D190" s="35" t="s">
        <v>34</v>
      </c>
      <c r="E190" s="36" t="s">
        <v>173</v>
      </c>
      <c r="F190" s="36" t="s">
        <v>174</v>
      </c>
      <c r="G190" s="35" t="s">
        <v>35</v>
      </c>
      <c r="H190" s="36" t="s">
        <v>51</v>
      </c>
      <c r="I190" s="36" t="s">
        <v>37</v>
      </c>
      <c r="J190" s="36" t="s">
        <v>120</v>
      </c>
    </row>
    <row r="191" spans="1:10" ht="18" customHeight="1" x14ac:dyDescent="0.4">
      <c r="A191" s="156"/>
      <c r="B191" s="45"/>
      <c r="C191" s="45"/>
      <c r="D191" s="45"/>
      <c r="E191" s="45"/>
      <c r="F191" s="45"/>
      <c r="G191" s="45"/>
      <c r="H191" s="46"/>
      <c r="I191" s="37">
        <f>IF(AND(B191&lt;&gt;"",C191&lt;&gt;"",D191&lt;&gt;"",E191&lt;&gt;"",F191&lt;&gt;"",G191&lt;&gt;"",H191&lt;&gt;""),VLOOKUP(G191,通所介護費!$A$55:$B$59,2,0),0)</f>
        <v>0</v>
      </c>
      <c r="J191" s="37">
        <f t="shared" ref="J191:J195" si="24">(I191*H191)*0.1*10</f>
        <v>0</v>
      </c>
    </row>
    <row r="192" spans="1:10" ht="18" customHeight="1" x14ac:dyDescent="0.4">
      <c r="A192" s="156"/>
      <c r="B192" s="45"/>
      <c r="C192" s="45"/>
      <c r="D192" s="45"/>
      <c r="E192" s="45"/>
      <c r="F192" s="45"/>
      <c r="G192" s="45"/>
      <c r="H192" s="46"/>
      <c r="I192" s="37">
        <f>IF(AND(B192&lt;&gt;"",C192&lt;&gt;"",D192&lt;&gt;"",E192&lt;&gt;"",F192&lt;&gt;"",G192&lt;&gt;"",H192&lt;&gt;""),VLOOKUP(G192,通所介護費!$A$55:$B$59,2,0),0)</f>
        <v>0</v>
      </c>
      <c r="J192" s="37">
        <f t="shared" si="24"/>
        <v>0</v>
      </c>
    </row>
    <row r="193" spans="1:10" ht="18" customHeight="1" x14ac:dyDescent="0.4">
      <c r="A193" s="156"/>
      <c r="B193" s="45"/>
      <c r="C193" s="45"/>
      <c r="D193" s="45"/>
      <c r="E193" s="45"/>
      <c r="F193" s="45"/>
      <c r="G193" s="45"/>
      <c r="H193" s="46"/>
      <c r="I193" s="37">
        <f>IF(AND(B193&lt;&gt;"",C193&lt;&gt;"",D193&lt;&gt;"",E193&lt;&gt;"",F193&lt;&gt;"",G193&lt;&gt;"",H193&lt;&gt;""),VLOOKUP(G193,通所介護費!$A$55:$B$59,2,0),0)</f>
        <v>0</v>
      </c>
      <c r="J193" s="37">
        <f t="shared" si="24"/>
        <v>0</v>
      </c>
    </row>
    <row r="194" spans="1:10" ht="18" customHeight="1" x14ac:dyDescent="0.4">
      <c r="A194" s="156"/>
      <c r="B194" s="45"/>
      <c r="C194" s="45"/>
      <c r="D194" s="45"/>
      <c r="E194" s="45"/>
      <c r="F194" s="45"/>
      <c r="G194" s="45"/>
      <c r="H194" s="46"/>
      <c r="I194" s="37">
        <f>IF(AND(B194&lt;&gt;"",C194&lt;&gt;"",D194&lt;&gt;"",E194&lt;&gt;"",F194&lt;&gt;"",G194&lt;&gt;"",H194&lt;&gt;""),VLOOKUP(G194,通所介護費!$A$55:$B$59,2,0),0)</f>
        <v>0</v>
      </c>
      <c r="J194" s="37">
        <f t="shared" si="24"/>
        <v>0</v>
      </c>
    </row>
    <row r="195" spans="1:10" ht="18" customHeight="1" x14ac:dyDescent="0.4">
      <c r="A195" s="156"/>
      <c r="B195" s="45"/>
      <c r="C195" s="45"/>
      <c r="D195" s="45"/>
      <c r="E195" s="45"/>
      <c r="F195" s="45"/>
      <c r="G195" s="45"/>
      <c r="H195" s="46"/>
      <c r="I195" s="37">
        <f>IF(AND(B195&lt;&gt;"",C195&lt;&gt;"",D195&lt;&gt;"",E195&lt;&gt;"",F195&lt;&gt;"",G195&lt;&gt;"",H195&lt;&gt;""),VLOOKUP(G195,通所介護費!$A$55:$B$59,2,0),0)</f>
        <v>0</v>
      </c>
      <c r="J195" s="37">
        <f t="shared" si="24"/>
        <v>0</v>
      </c>
    </row>
    <row r="196" spans="1:10" ht="18" customHeight="1" x14ac:dyDescent="0.4">
      <c r="A196" s="156"/>
      <c r="B196" s="45"/>
      <c r="C196" s="45"/>
      <c r="D196" s="45"/>
      <c r="E196" s="45"/>
      <c r="F196" s="45"/>
      <c r="G196" s="45"/>
      <c r="H196" s="46"/>
      <c r="I196" s="37">
        <f>IF(AND(B196&lt;&gt;"",C196&lt;&gt;"",D196&lt;&gt;"",E196&lt;&gt;"",F196&lt;&gt;"",G196&lt;&gt;"",H196&lt;&gt;""),VLOOKUP(G196,通所介護費!$A$55:$B$59,2,0),0)</f>
        <v>0</v>
      </c>
      <c r="J196" s="37">
        <f t="shared" ref="J196:J210" si="25">(I196*H196)*0.1*10</f>
        <v>0</v>
      </c>
    </row>
    <row r="197" spans="1:10" ht="18" customHeight="1" x14ac:dyDescent="0.4">
      <c r="A197" s="156"/>
      <c r="B197" s="45"/>
      <c r="C197" s="45"/>
      <c r="D197" s="45"/>
      <c r="E197" s="45"/>
      <c r="F197" s="45"/>
      <c r="G197" s="45"/>
      <c r="H197" s="46"/>
      <c r="I197" s="37">
        <f>IF(AND(B197&lt;&gt;"",C197&lt;&gt;"",D197&lt;&gt;"",E197&lt;&gt;"",F197&lt;&gt;"",G197&lt;&gt;"",H197&lt;&gt;""),VLOOKUP(G197,通所介護費!$A$55:$B$59,2,0),0)</f>
        <v>0</v>
      </c>
      <c r="J197" s="37">
        <f t="shared" si="25"/>
        <v>0</v>
      </c>
    </row>
    <row r="198" spans="1:10" ht="18" customHeight="1" x14ac:dyDescent="0.4">
      <c r="A198" s="156"/>
      <c r="B198" s="45"/>
      <c r="C198" s="45"/>
      <c r="D198" s="45"/>
      <c r="E198" s="45"/>
      <c r="F198" s="45"/>
      <c r="G198" s="45"/>
      <c r="H198" s="46"/>
      <c r="I198" s="37">
        <f>IF(AND(B198&lt;&gt;"",C198&lt;&gt;"",D198&lt;&gt;"",E198&lt;&gt;"",F198&lt;&gt;"",G198&lt;&gt;"",H198&lt;&gt;""),VLOOKUP(G198,通所介護費!$A$55:$B$59,2,0),0)</f>
        <v>0</v>
      </c>
      <c r="J198" s="37">
        <f t="shared" si="25"/>
        <v>0</v>
      </c>
    </row>
    <row r="199" spans="1:10" ht="18" customHeight="1" x14ac:dyDescent="0.4">
      <c r="A199" s="156"/>
      <c r="B199" s="45"/>
      <c r="C199" s="45"/>
      <c r="D199" s="45"/>
      <c r="E199" s="45"/>
      <c r="F199" s="45"/>
      <c r="G199" s="45"/>
      <c r="H199" s="46"/>
      <c r="I199" s="37">
        <f>IF(AND(B199&lt;&gt;"",C199&lt;&gt;"",D199&lt;&gt;"",E199&lt;&gt;"",F199&lt;&gt;"",G199&lt;&gt;"",H199&lt;&gt;""),VLOOKUP(G199,通所介護費!$A$55:$B$59,2,0),0)</f>
        <v>0</v>
      </c>
      <c r="J199" s="37">
        <f t="shared" si="25"/>
        <v>0</v>
      </c>
    </row>
    <row r="200" spans="1:10" ht="18" customHeight="1" x14ac:dyDescent="0.4">
      <c r="A200" s="156"/>
      <c r="B200" s="45"/>
      <c r="C200" s="45"/>
      <c r="D200" s="45"/>
      <c r="E200" s="45"/>
      <c r="F200" s="45"/>
      <c r="G200" s="45"/>
      <c r="H200" s="46"/>
      <c r="I200" s="37">
        <f>IF(AND(B200&lt;&gt;"",C200&lt;&gt;"",D200&lt;&gt;"",E200&lt;&gt;"",F200&lt;&gt;"",G200&lt;&gt;"",H200&lt;&gt;""),VLOOKUP(G200,通所介護費!$A$55:$B$59,2,0),0)</f>
        <v>0</v>
      </c>
      <c r="J200" s="37">
        <f t="shared" si="25"/>
        <v>0</v>
      </c>
    </row>
    <row r="201" spans="1:10" ht="18" customHeight="1" x14ac:dyDescent="0.4">
      <c r="A201" s="156"/>
      <c r="B201" s="45"/>
      <c r="C201" s="45"/>
      <c r="D201" s="45"/>
      <c r="E201" s="45"/>
      <c r="F201" s="45"/>
      <c r="G201" s="45"/>
      <c r="H201" s="46"/>
      <c r="I201" s="37">
        <f>IF(AND(B201&lt;&gt;"",C201&lt;&gt;"",D201&lt;&gt;"",E201&lt;&gt;"",F201&lt;&gt;"",G201&lt;&gt;"",H201&lt;&gt;""),VLOOKUP(G201,通所介護費!$A$55:$B$59,2,0),0)</f>
        <v>0</v>
      </c>
      <c r="J201" s="37">
        <f t="shared" si="25"/>
        <v>0</v>
      </c>
    </row>
    <row r="202" spans="1:10" ht="18" customHeight="1" x14ac:dyDescent="0.4">
      <c r="A202" s="156"/>
      <c r="B202" s="45"/>
      <c r="C202" s="45"/>
      <c r="D202" s="45"/>
      <c r="E202" s="45"/>
      <c r="F202" s="45"/>
      <c r="G202" s="45"/>
      <c r="H202" s="46"/>
      <c r="I202" s="37">
        <f>IF(AND(B202&lt;&gt;"",C202&lt;&gt;"",D202&lt;&gt;"",E202&lt;&gt;"",F202&lt;&gt;"",G202&lt;&gt;"",H202&lt;&gt;""),VLOOKUP(G202,通所介護費!$A$55:$B$59,2,0),0)</f>
        <v>0</v>
      </c>
      <c r="J202" s="37">
        <f t="shared" si="25"/>
        <v>0</v>
      </c>
    </row>
    <row r="203" spans="1:10" ht="18" customHeight="1" x14ac:dyDescent="0.4">
      <c r="A203" s="156"/>
      <c r="B203" s="45"/>
      <c r="C203" s="45"/>
      <c r="D203" s="45"/>
      <c r="E203" s="45"/>
      <c r="F203" s="45"/>
      <c r="G203" s="45"/>
      <c r="H203" s="46"/>
      <c r="I203" s="37">
        <f>IF(AND(B203&lt;&gt;"",C203&lt;&gt;"",D203&lt;&gt;"",E203&lt;&gt;"",F203&lt;&gt;"",G203&lt;&gt;"",H203&lt;&gt;""),VLOOKUP(G203,通所介護費!$A$55:$B$59,2,0),0)</f>
        <v>0</v>
      </c>
      <c r="J203" s="37">
        <f t="shared" si="25"/>
        <v>0</v>
      </c>
    </row>
    <row r="204" spans="1:10" ht="18" customHeight="1" x14ac:dyDescent="0.4">
      <c r="A204" s="156"/>
      <c r="B204" s="45"/>
      <c r="C204" s="45"/>
      <c r="D204" s="45"/>
      <c r="E204" s="45"/>
      <c r="F204" s="45"/>
      <c r="G204" s="45"/>
      <c r="H204" s="46"/>
      <c r="I204" s="37">
        <f>IF(AND(B204&lt;&gt;"",C204&lt;&gt;"",D204&lt;&gt;"",E204&lt;&gt;"",F204&lt;&gt;"",G204&lt;&gt;"",H204&lt;&gt;""),VLOOKUP(G204,通所介護費!$A$55:$B$59,2,0),0)</f>
        <v>0</v>
      </c>
      <c r="J204" s="37">
        <f t="shared" si="25"/>
        <v>0</v>
      </c>
    </row>
    <row r="205" spans="1:10" ht="18" customHeight="1" x14ac:dyDescent="0.4">
      <c r="A205" s="156"/>
      <c r="B205" s="45"/>
      <c r="C205" s="45"/>
      <c r="D205" s="45"/>
      <c r="E205" s="45"/>
      <c r="F205" s="45"/>
      <c r="G205" s="45"/>
      <c r="H205" s="46"/>
      <c r="I205" s="37">
        <f>IF(AND(B205&lt;&gt;"",C205&lt;&gt;"",D205&lt;&gt;"",E205&lt;&gt;"",F205&lt;&gt;"",G205&lt;&gt;"",H205&lt;&gt;""),VLOOKUP(G205,通所介護費!$A$55:$B$59,2,0),0)</f>
        <v>0</v>
      </c>
      <c r="J205" s="37">
        <f t="shared" si="25"/>
        <v>0</v>
      </c>
    </row>
    <row r="206" spans="1:10" ht="18" customHeight="1" x14ac:dyDescent="0.4">
      <c r="A206" s="156"/>
      <c r="B206" s="45"/>
      <c r="C206" s="45"/>
      <c r="D206" s="45"/>
      <c r="E206" s="45"/>
      <c r="F206" s="45"/>
      <c r="G206" s="45"/>
      <c r="H206" s="46"/>
      <c r="I206" s="37">
        <f>IF(AND(B206&lt;&gt;"",C206&lt;&gt;"",D206&lt;&gt;"",E206&lt;&gt;"",F206&lt;&gt;"",G206&lt;&gt;"",H206&lt;&gt;""),VLOOKUP(G206,通所介護費!$A$55:$B$59,2,0),0)</f>
        <v>0</v>
      </c>
      <c r="J206" s="37">
        <f t="shared" si="25"/>
        <v>0</v>
      </c>
    </row>
    <row r="207" spans="1:10" ht="18" customHeight="1" x14ac:dyDescent="0.4">
      <c r="A207" s="156"/>
      <c r="B207" s="45"/>
      <c r="C207" s="45"/>
      <c r="D207" s="45"/>
      <c r="E207" s="45"/>
      <c r="F207" s="45"/>
      <c r="G207" s="45"/>
      <c r="H207" s="46"/>
      <c r="I207" s="37">
        <f>IF(AND(B207&lt;&gt;"",C207&lt;&gt;"",D207&lt;&gt;"",E207&lt;&gt;"",F207&lt;&gt;"",G207&lt;&gt;"",H207&lt;&gt;""),VLOOKUP(G207,通所介護費!$A$55:$B$59,2,0),0)</f>
        <v>0</v>
      </c>
      <c r="J207" s="37">
        <f t="shared" si="25"/>
        <v>0</v>
      </c>
    </row>
    <row r="208" spans="1:10" ht="18" customHeight="1" x14ac:dyDescent="0.4">
      <c r="A208" s="156"/>
      <c r="B208" s="45"/>
      <c r="C208" s="45"/>
      <c r="D208" s="45"/>
      <c r="E208" s="45"/>
      <c r="F208" s="45"/>
      <c r="G208" s="45"/>
      <c r="H208" s="46"/>
      <c r="I208" s="37">
        <f>IF(AND(B208&lt;&gt;"",C208&lt;&gt;"",D208&lt;&gt;"",E208&lt;&gt;"",F208&lt;&gt;"",G208&lt;&gt;"",H208&lt;&gt;""),VLOOKUP(G208,通所介護費!$A$55:$B$59,2,0),0)</f>
        <v>0</v>
      </c>
      <c r="J208" s="37">
        <f t="shared" si="25"/>
        <v>0</v>
      </c>
    </row>
    <row r="209" spans="1:10" ht="18" customHeight="1" x14ac:dyDescent="0.4">
      <c r="A209" s="156"/>
      <c r="B209" s="45"/>
      <c r="C209" s="45"/>
      <c r="D209" s="45"/>
      <c r="E209" s="45"/>
      <c r="F209" s="45"/>
      <c r="G209" s="45"/>
      <c r="H209" s="46"/>
      <c r="I209" s="37">
        <f>IF(AND(B209&lt;&gt;"",C209&lt;&gt;"",D209&lt;&gt;"",E209&lt;&gt;"",F209&lt;&gt;"",G209&lt;&gt;"",H209&lt;&gt;""),VLOOKUP(G209,通所介護費!$A$55:$B$59,2,0),0)</f>
        <v>0</v>
      </c>
      <c r="J209" s="37">
        <f t="shared" si="25"/>
        <v>0</v>
      </c>
    </row>
    <row r="210" spans="1:10" ht="18" customHeight="1" x14ac:dyDescent="0.4">
      <c r="A210" s="157"/>
      <c r="B210" s="45"/>
      <c r="C210" s="45"/>
      <c r="D210" s="45"/>
      <c r="E210" s="45"/>
      <c r="F210" s="45"/>
      <c r="G210" s="45"/>
      <c r="H210" s="46"/>
      <c r="I210" s="37">
        <f>IF(AND(B210&lt;&gt;"",C210&lt;&gt;"",D210&lt;&gt;"",E210&lt;&gt;"",F210&lt;&gt;"",G210&lt;&gt;"",H210&lt;&gt;""),VLOOKUP(G210,通所介護費!$A$55:$B$59,2,0),0)</f>
        <v>0</v>
      </c>
      <c r="J210" s="37">
        <f t="shared" si="25"/>
        <v>0</v>
      </c>
    </row>
    <row r="211" spans="1:10" ht="22.15" customHeight="1" x14ac:dyDescent="0.4">
      <c r="A211" s="101" t="s">
        <v>40</v>
      </c>
      <c r="B211" s="102"/>
      <c r="C211" s="102"/>
      <c r="D211" s="102"/>
      <c r="E211" s="102"/>
      <c r="F211" s="102"/>
      <c r="G211" s="103"/>
      <c r="H211" s="39">
        <f>SUMIF(H191:H210,"&lt;&gt;#N/A")</f>
        <v>0</v>
      </c>
      <c r="I211" s="39">
        <f>SUMIF(I191:I210,"&lt;&gt;#N/A")</f>
        <v>0</v>
      </c>
      <c r="J211" s="39">
        <f>SUMIF(J191:J210,"&lt;&gt;#N/A")</f>
        <v>0</v>
      </c>
    </row>
    <row r="212" spans="1:10" ht="15" customHeight="1" x14ac:dyDescent="0.4">
      <c r="A212" s="24"/>
      <c r="B212" s="24"/>
      <c r="C212" s="24"/>
      <c r="D212" s="24"/>
      <c r="E212" s="24"/>
      <c r="F212" s="24"/>
      <c r="G212" s="44"/>
      <c r="H212" s="44"/>
      <c r="I212" s="44"/>
    </row>
    <row r="213" spans="1:10" ht="22.15" customHeight="1" x14ac:dyDescent="0.4">
      <c r="A213" s="51" t="s">
        <v>89</v>
      </c>
      <c r="B213" s="24"/>
      <c r="C213" s="24"/>
      <c r="D213" s="24"/>
      <c r="E213" s="24"/>
      <c r="F213" s="24"/>
      <c r="G213" s="44"/>
      <c r="H213" s="44"/>
      <c r="I213" s="44"/>
    </row>
    <row r="214" spans="1:10" ht="42.95" customHeight="1" x14ac:dyDescent="0.4">
      <c r="A214" s="158" t="s">
        <v>176</v>
      </c>
      <c r="B214" s="35" t="s">
        <v>49</v>
      </c>
      <c r="C214" s="35" t="s">
        <v>119</v>
      </c>
      <c r="D214" s="35" t="s">
        <v>34</v>
      </c>
      <c r="E214" s="36" t="s">
        <v>173</v>
      </c>
      <c r="F214" s="36" t="s">
        <v>174</v>
      </c>
      <c r="G214" s="35" t="s">
        <v>35</v>
      </c>
      <c r="H214" s="36" t="s">
        <v>134</v>
      </c>
      <c r="I214" s="36" t="s">
        <v>37</v>
      </c>
      <c r="J214" s="36" t="s">
        <v>120</v>
      </c>
    </row>
    <row r="215" spans="1:10" ht="18" customHeight="1" x14ac:dyDescent="0.4">
      <c r="A215" s="159"/>
      <c r="B215" s="45"/>
      <c r="C215" s="45"/>
      <c r="D215" s="45"/>
      <c r="E215" s="45"/>
      <c r="F215" s="45"/>
      <c r="G215" s="45"/>
      <c r="H215" s="46"/>
      <c r="I215" s="37">
        <f>IF(AND(B215&lt;&gt;"",C215&lt;&gt;"",D215&lt;&gt;"",E215&lt;&gt;"",F215&lt;&gt;"",G215&lt;&gt;"",H215&lt;&gt;""),VLOOKUP(G215,通所介護費!$A$55:$B$59,2,0),0)</f>
        <v>0</v>
      </c>
      <c r="J215" s="37">
        <f>((I215*H215)*0.1*10)/2</f>
        <v>0</v>
      </c>
    </row>
    <row r="216" spans="1:10" ht="18" customHeight="1" x14ac:dyDescent="0.4">
      <c r="A216" s="159"/>
      <c r="B216" s="45"/>
      <c r="C216" s="45"/>
      <c r="D216" s="45"/>
      <c r="E216" s="45"/>
      <c r="F216" s="45"/>
      <c r="G216" s="45"/>
      <c r="H216" s="46"/>
      <c r="I216" s="37">
        <f>IF(AND(B216&lt;&gt;"",C216&lt;&gt;"",D216&lt;&gt;"",E216&lt;&gt;"",F216&lt;&gt;"",G216&lt;&gt;"",H216&lt;&gt;""),VLOOKUP(G216,通所介護費!$A$55:$B$59,2,0),0)</f>
        <v>0</v>
      </c>
      <c r="J216" s="37">
        <f>((I216*H216)*0.1*10)/2</f>
        <v>0</v>
      </c>
    </row>
    <row r="217" spans="1:10" ht="18" customHeight="1" x14ac:dyDescent="0.4">
      <c r="A217" s="159"/>
      <c r="B217" s="45"/>
      <c r="C217" s="45"/>
      <c r="D217" s="45"/>
      <c r="E217" s="45"/>
      <c r="F217" s="45"/>
      <c r="G217" s="45"/>
      <c r="H217" s="46"/>
      <c r="I217" s="37">
        <f>IF(AND(B217&lt;&gt;"",C217&lt;&gt;"",D217&lt;&gt;"",E217&lt;&gt;"",F217&lt;&gt;"",G217&lt;&gt;"",H217&lt;&gt;""),VLOOKUP(G217,通所介護費!$A$55:$B$59,2,0),0)</f>
        <v>0</v>
      </c>
      <c r="J217" s="37">
        <f>((I217*H217)*0.1*10)/2</f>
        <v>0</v>
      </c>
    </row>
    <row r="218" spans="1:10" ht="18" customHeight="1" x14ac:dyDescent="0.4">
      <c r="A218" s="159"/>
      <c r="B218" s="45"/>
      <c r="C218" s="45"/>
      <c r="D218" s="45"/>
      <c r="E218" s="45"/>
      <c r="F218" s="45"/>
      <c r="G218" s="45"/>
      <c r="H218" s="46"/>
      <c r="I218" s="37">
        <f>IF(AND(B218&lt;&gt;"",C218&lt;&gt;"",D218&lt;&gt;"",E218&lt;&gt;"",F218&lt;&gt;"",G218&lt;&gt;"",H218&lt;&gt;""),VLOOKUP(G218,通所介護費!$A$55:$B$59,2,0),0)</f>
        <v>0</v>
      </c>
      <c r="J218" s="37">
        <f>((I218*H218)*0.1*10)/2</f>
        <v>0</v>
      </c>
    </row>
    <row r="219" spans="1:10" ht="18" customHeight="1" x14ac:dyDescent="0.4">
      <c r="A219" s="160"/>
      <c r="B219" s="45"/>
      <c r="C219" s="45"/>
      <c r="D219" s="45"/>
      <c r="E219" s="45"/>
      <c r="F219" s="45"/>
      <c r="G219" s="45"/>
      <c r="H219" s="46"/>
      <c r="I219" s="37">
        <f>IF(AND(B219&lt;&gt;"",C219&lt;&gt;"",D219&lt;&gt;"",E219&lt;&gt;"",F219&lt;&gt;"",G219&lt;&gt;"",H219&lt;&gt;""),VLOOKUP(G219,通所介護費!$A$55:$B$59,2,0),0)</f>
        <v>0</v>
      </c>
      <c r="J219" s="37">
        <f>((I219*H219)*0.1*10)/2</f>
        <v>0</v>
      </c>
    </row>
    <row r="220" spans="1:10" ht="22.15" customHeight="1" x14ac:dyDescent="0.4">
      <c r="A220" s="101" t="s">
        <v>40</v>
      </c>
      <c r="B220" s="102"/>
      <c r="C220" s="102"/>
      <c r="D220" s="102"/>
      <c r="E220" s="102"/>
      <c r="F220" s="102"/>
      <c r="G220" s="103"/>
      <c r="H220" s="39">
        <f>SUMIF(H215:H219,"&lt;&gt;#N/A")</f>
        <v>0</v>
      </c>
      <c r="I220" s="39">
        <f>SUMIF(I215:I219,"&lt;&gt;#N/A")</f>
        <v>0</v>
      </c>
      <c r="J220" s="39">
        <f>SUMIF(J215:J219,"&lt;&gt;#N/A")</f>
        <v>0</v>
      </c>
    </row>
    <row r="221" spans="1:10" ht="22.15" customHeight="1" x14ac:dyDescent="0.4"/>
    <row r="222" spans="1:10" ht="22.15" customHeight="1" x14ac:dyDescent="0.4">
      <c r="A222" s="34" t="s">
        <v>46</v>
      </c>
    </row>
    <row r="223" spans="1:10" ht="28.5" x14ac:dyDescent="0.4">
      <c r="A223" s="164" t="s">
        <v>47</v>
      </c>
      <c r="B223" s="164"/>
      <c r="C223" s="41" t="s">
        <v>48</v>
      </c>
      <c r="D223" s="41" t="s">
        <v>51</v>
      </c>
      <c r="E223" s="41" t="s">
        <v>120</v>
      </c>
    </row>
    <row r="224" spans="1:10" ht="22.15" customHeight="1" x14ac:dyDescent="0.4">
      <c r="A224" s="165">
        <f>COUNTA(D21:D40,D45:D49,D55:D74,D79:D83,D89:D108,D113:D117,D123:D142,D147:D151,D157:D176,D181:D185,D191:D210,D215:D219)</f>
        <v>0</v>
      </c>
      <c r="B224" s="165"/>
      <c r="C224" s="42">
        <f>COUNTA(C21:C40,C45:C49,C55:C74,C79:C83,C89:C108,C113:C117,C123:C142,C147:C151,C157:C176,C181:C185,C191:C210,C215:C219)</f>
        <v>0</v>
      </c>
      <c r="D224" s="43">
        <f>SUM(H41,H50,H75,H84,H109,H118,H143,H152,H177,H186,H211,H220)</f>
        <v>0</v>
      </c>
      <c r="E224" s="43">
        <f>SUM(J41,J50,J75,J84,J109,J118,J143,J152,J177,J186,J211,J220)</f>
        <v>0</v>
      </c>
    </row>
    <row r="225" ht="42.95" customHeight="1" x14ac:dyDescent="0.4"/>
    <row r="226" ht="20.100000000000001" customHeight="1" x14ac:dyDescent="0.4"/>
    <row r="227" ht="20.100000000000001" customHeight="1" x14ac:dyDescent="0.4"/>
    <row r="228" ht="20.100000000000001" customHeight="1" x14ac:dyDescent="0.4"/>
    <row r="229" ht="20.100000000000001" customHeight="1" x14ac:dyDescent="0.4"/>
    <row r="230" ht="20.100000000000001" customHeight="1" x14ac:dyDescent="0.4"/>
    <row r="231" ht="20.100000000000001" customHeight="1" x14ac:dyDescent="0.4"/>
    <row r="232" ht="20.100000000000001" customHeight="1" x14ac:dyDescent="0.4"/>
    <row r="233" ht="20.100000000000001" customHeight="1" x14ac:dyDescent="0.4"/>
    <row r="234" ht="20.100000000000001" customHeight="1" x14ac:dyDescent="0.4"/>
    <row r="235" ht="42.95" customHeight="1" x14ac:dyDescent="0.4"/>
    <row r="236" ht="20.100000000000001" customHeight="1" x14ac:dyDescent="0.4"/>
    <row r="237" ht="20.100000000000001" customHeight="1" x14ac:dyDescent="0.4"/>
    <row r="238" ht="20.100000000000001" customHeight="1" x14ac:dyDescent="0.4"/>
    <row r="239" ht="20.100000000000001" customHeight="1" x14ac:dyDescent="0.4"/>
    <row r="240" ht="20.100000000000001" customHeight="1" x14ac:dyDescent="0.4"/>
    <row r="241" ht="20.100000000000001" customHeight="1" x14ac:dyDescent="0.4"/>
    <row r="242" ht="20.100000000000001" customHeight="1" x14ac:dyDescent="0.4"/>
    <row r="243" ht="20.100000000000001" customHeight="1" x14ac:dyDescent="0.4"/>
    <row r="244" ht="20.100000000000001" customHeight="1" x14ac:dyDescent="0.4"/>
    <row r="245" ht="20.100000000000001" customHeight="1" x14ac:dyDescent="0.4"/>
    <row r="246" ht="20.100000000000001" customHeight="1" x14ac:dyDescent="0.4"/>
    <row r="247" ht="20.100000000000001" customHeight="1" x14ac:dyDescent="0.4"/>
    <row r="248" ht="20.100000000000001" customHeight="1" x14ac:dyDescent="0.4"/>
    <row r="249" ht="20.100000000000001" customHeight="1" x14ac:dyDescent="0.4"/>
    <row r="250" ht="20.100000000000001" customHeight="1" x14ac:dyDescent="0.4"/>
    <row r="251" ht="20.100000000000001" customHeight="1" x14ac:dyDescent="0.4"/>
    <row r="252" ht="20.100000000000001" customHeight="1" x14ac:dyDescent="0.4"/>
    <row r="253" ht="20.100000000000001" customHeight="1" x14ac:dyDescent="0.4"/>
    <row r="254" ht="20.100000000000001" customHeight="1" x14ac:dyDescent="0.4"/>
    <row r="255" ht="20.100000000000001" customHeight="1" x14ac:dyDescent="0.4"/>
    <row r="256" ht="20.100000000000001" customHeight="1" x14ac:dyDescent="0.4"/>
    <row r="257" ht="20.100000000000001" customHeight="1" x14ac:dyDescent="0.4"/>
    <row r="258" ht="20.100000000000001" customHeight="1" x14ac:dyDescent="0.4"/>
    <row r="259" ht="42.95" customHeight="1" x14ac:dyDescent="0.4"/>
    <row r="260" ht="20.100000000000001" customHeight="1" x14ac:dyDescent="0.4"/>
    <row r="261" ht="20.100000000000001" customHeight="1" x14ac:dyDescent="0.4"/>
    <row r="262" ht="20.100000000000001" customHeight="1" x14ac:dyDescent="0.4"/>
    <row r="263" ht="20.100000000000001" customHeight="1" x14ac:dyDescent="0.4"/>
    <row r="264" ht="20.100000000000001" customHeight="1" x14ac:dyDescent="0.4"/>
    <row r="265" ht="20.100000000000001" customHeight="1" x14ac:dyDescent="0.4"/>
    <row r="266" ht="20.100000000000001" customHeight="1" x14ac:dyDescent="0.4"/>
    <row r="267" ht="20.100000000000001" customHeight="1" x14ac:dyDescent="0.4"/>
    <row r="268" ht="42.95" customHeight="1" x14ac:dyDescent="0.4"/>
    <row r="269" ht="20.100000000000001" customHeight="1" x14ac:dyDescent="0.4"/>
    <row r="270" ht="20.100000000000001" customHeight="1" x14ac:dyDescent="0.4"/>
    <row r="271" ht="20.100000000000001" customHeight="1" x14ac:dyDescent="0.4"/>
    <row r="272" ht="20.100000000000001" customHeight="1" x14ac:dyDescent="0.4"/>
    <row r="273" ht="20.100000000000001" customHeight="1" x14ac:dyDescent="0.4"/>
    <row r="274" ht="20.100000000000001" customHeight="1" x14ac:dyDescent="0.4"/>
    <row r="275" ht="20.100000000000001" customHeight="1" x14ac:dyDescent="0.4"/>
    <row r="276" ht="20.100000000000001" customHeight="1" x14ac:dyDescent="0.4"/>
    <row r="277" ht="14.25" x14ac:dyDescent="0.4"/>
    <row r="278" ht="20.100000000000001" customHeight="1" x14ac:dyDescent="0.4"/>
  </sheetData>
  <sheetProtection sheet="1" objects="1" scenarios="1"/>
  <mergeCells count="46">
    <mergeCell ref="A224:B224"/>
    <mergeCell ref="H1:J1"/>
    <mergeCell ref="A88:A108"/>
    <mergeCell ref="A109:G109"/>
    <mergeCell ref="A112:A117"/>
    <mergeCell ref="A118:G118"/>
    <mergeCell ref="A122:A142"/>
    <mergeCell ref="A20:A40"/>
    <mergeCell ref="A41:G41"/>
    <mergeCell ref="A44:A49"/>
    <mergeCell ref="A50:G50"/>
    <mergeCell ref="A84:G84"/>
    <mergeCell ref="A54:A74"/>
    <mergeCell ref="A75:G75"/>
    <mergeCell ref="A78:A83"/>
    <mergeCell ref="A13:B13"/>
    <mergeCell ref="C13:I13"/>
    <mergeCell ref="A14:B14"/>
    <mergeCell ref="C14:I14"/>
    <mergeCell ref="A15:B15"/>
    <mergeCell ref="C15:I15"/>
    <mergeCell ref="A10:B10"/>
    <mergeCell ref="C10:I10"/>
    <mergeCell ref="A11:B11"/>
    <mergeCell ref="C11:I11"/>
    <mergeCell ref="A12:B12"/>
    <mergeCell ref="C12:I12"/>
    <mergeCell ref="A9:B9"/>
    <mergeCell ref="C9:I9"/>
    <mergeCell ref="A4:J4"/>
    <mergeCell ref="A7:B7"/>
    <mergeCell ref="C7:I7"/>
    <mergeCell ref="A8:B8"/>
    <mergeCell ref="C8:I8"/>
    <mergeCell ref="A220:G220"/>
    <mergeCell ref="A223:B223"/>
    <mergeCell ref="A143:G143"/>
    <mergeCell ref="A146:A151"/>
    <mergeCell ref="A156:A176"/>
    <mergeCell ref="A177:G177"/>
    <mergeCell ref="A180:A185"/>
    <mergeCell ref="A186:G186"/>
    <mergeCell ref="A152:G152"/>
    <mergeCell ref="A190:A210"/>
    <mergeCell ref="A211:G211"/>
    <mergeCell ref="A214:A219"/>
  </mergeCells>
  <phoneticPr fontId="3"/>
  <printOptions horizontalCentered="1"/>
  <pageMargins left="0.70866141732283472" right="0.70866141732283472" top="0.74803149606299213" bottom="0.74803149606299213" header="0.31496062992125984" footer="0.31496062992125984"/>
  <pageSetup paperSize="9" scale="64" fitToWidth="0" orientation="portrait" r:id="rId1"/>
  <rowBreaks count="8" manualBreakCount="8">
    <brk id="50" max="9" man="1"/>
    <brk id="84" max="9" man="1"/>
    <brk id="118" max="9" man="1"/>
    <brk id="152" max="9" man="1"/>
    <brk id="186" max="9" man="1"/>
    <brk id="220" max="16383" man="1"/>
    <brk id="231" max="9" man="1"/>
    <brk id="274" max="16383"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A3AAC240-4C58-4400-BCAF-47FFB1CB6F32}">
          <x14:formula1>
            <xm:f>対象地域一覧!$A$2:$A$45</xm:f>
          </x14:formula1>
          <xm:sqref>D21:D40 D191:D210 D45:D49 D181:D185 D157:D176 D147:D151 D123:D142 D113:D117 D89:D108 D79:D83 D55:D74 D215:D219</xm:sqref>
        </x14:dataValidation>
        <x14:dataValidation type="list" allowBlank="1" showInputMessage="1" showErrorMessage="1" xr:uid="{79212455-883E-442D-AFA5-6088BC99E680}">
          <x14:formula1>
            <xm:f>通所介護費!$C$2:$C$7</xm:f>
          </x14:formula1>
          <xm:sqref>G21:G40 G191:G210 G45:G49 G181:G185 G157:G176 G147:G151 G123:G142 G113:G117 G89:G108 G79:G83 G55:G74 G215:G219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5569EE-FD63-4E12-8953-0021B4AA9D4C}">
  <sheetPr>
    <tabColor theme="7" tint="0.59999389629810485"/>
  </sheetPr>
  <dimension ref="A1:AH278"/>
  <sheetViews>
    <sheetView view="pageBreakPreview" zoomScale="85" zoomScaleNormal="100" zoomScaleSheetLayoutView="85" workbookViewId="0">
      <selection activeCell="C15" sqref="C15:I15"/>
    </sheetView>
  </sheetViews>
  <sheetFormatPr defaultColWidth="8.75" defaultRowHeight="24.95" customHeight="1" x14ac:dyDescent="0.4"/>
  <cols>
    <col min="1" max="1" width="5.625" style="27" customWidth="1"/>
    <col min="2" max="2" width="14.625" style="27" bestFit="1" customWidth="1"/>
    <col min="3" max="3" width="14.125" style="27" bestFit="1" customWidth="1"/>
    <col min="4" max="4" width="9.875" style="27" bestFit="1" customWidth="1"/>
    <col min="5" max="6" width="16.375" style="27" bestFit="1" customWidth="1"/>
    <col min="7" max="7" width="9.875" style="27" bestFit="1" customWidth="1"/>
    <col min="8" max="9" width="12.125" style="27" bestFit="1" customWidth="1"/>
    <col min="10" max="10" width="12" style="27" customWidth="1"/>
    <col min="11" max="32" width="8.75" style="27"/>
    <col min="33" max="33" width="8.75" style="28"/>
    <col min="34" max="34" width="9" style="28" bestFit="1" customWidth="1"/>
    <col min="35" max="16384" width="8.75" style="27"/>
  </cols>
  <sheetData>
    <row r="1" spans="1:34" ht="24.95" customHeight="1" x14ac:dyDescent="0.4">
      <c r="A1" s="27" t="s">
        <v>131</v>
      </c>
      <c r="H1" s="108" t="s">
        <v>26</v>
      </c>
      <c r="I1" s="108"/>
      <c r="J1" s="108"/>
      <c r="U1" s="27" t="s">
        <v>112</v>
      </c>
      <c r="W1" s="27" t="s">
        <v>113</v>
      </c>
      <c r="Y1" s="27" t="s">
        <v>114</v>
      </c>
      <c r="AA1" s="27" t="s">
        <v>115</v>
      </c>
      <c r="AC1" s="27" t="s">
        <v>116</v>
      </c>
      <c r="AE1" s="27" t="s">
        <v>117</v>
      </c>
      <c r="AG1" s="28" t="s">
        <v>40</v>
      </c>
    </row>
    <row r="2" spans="1:34" ht="24.95" customHeight="1" x14ac:dyDescent="0.4">
      <c r="A2" s="29" t="s">
        <v>177</v>
      </c>
      <c r="T2" s="30"/>
      <c r="U2" s="31" t="s">
        <v>79</v>
      </c>
      <c r="V2" s="31" t="s">
        <v>50</v>
      </c>
      <c r="W2" s="31" t="s">
        <v>79</v>
      </c>
      <c r="X2" s="31" t="s">
        <v>50</v>
      </c>
      <c r="Y2" s="31" t="s">
        <v>79</v>
      </c>
      <c r="Z2" s="31" t="s">
        <v>50</v>
      </c>
      <c r="AA2" s="31" t="s">
        <v>79</v>
      </c>
      <c r="AB2" s="31" t="s">
        <v>50</v>
      </c>
      <c r="AC2" s="31" t="s">
        <v>79</v>
      </c>
      <c r="AD2" s="31" t="s">
        <v>50</v>
      </c>
      <c r="AE2" s="31" t="s">
        <v>79</v>
      </c>
      <c r="AF2" s="31" t="s">
        <v>50</v>
      </c>
      <c r="AG2" s="31" t="s">
        <v>79</v>
      </c>
      <c r="AH2" s="31" t="s">
        <v>50</v>
      </c>
    </row>
    <row r="3" spans="1:34" ht="15" customHeight="1" x14ac:dyDescent="0.4">
      <c r="T3" s="30" t="str">
        <f>対象地域一覧!A3</f>
        <v>広面</v>
      </c>
      <c r="U3" s="32">
        <f>COUNTIF($D$21:$D$40,$T3)+COUNTIF($D$45:$D$49,$T3)</f>
        <v>0</v>
      </c>
      <c r="V3" s="32">
        <f>SUMIF($D$21:$D$40,$T3,$H$21:$H$40)+SUMIF($D$45:$D$49,$T3,$H$45:$H$49)</f>
        <v>0</v>
      </c>
      <c r="W3" s="32">
        <f>COUNTIF($D$55:$D$74,$T3)+COUNTIF($D$79:$D$83,$T3)</f>
        <v>0</v>
      </c>
      <c r="X3" s="32">
        <f>SUMIF($D$55:$D$74,$T3,$H$55:$H$74)+SUMIF($D$79:$D$83,$T3,$H$79:$H$83)</f>
        <v>0</v>
      </c>
      <c r="Y3" s="32">
        <f>COUNTIF($D$89:$D$108,$T3)+COUNTIF($D$113:$D$117,$T3)</f>
        <v>0</v>
      </c>
      <c r="Z3" s="32">
        <f>SUMIF($D$89:$D$108,$T3,$H$89:$H$108)+SUMIF($D$113:$D$117,$T3,$H$113:$H$117)</f>
        <v>0</v>
      </c>
      <c r="AA3" s="32">
        <f>COUNTIF($D$123:$D$142,$T3)+COUNTIF($D$147:$D$151,$T3)</f>
        <v>0</v>
      </c>
      <c r="AB3" s="32">
        <f>SUMIF($D$123:$D$142,$T3,$H$123:$H$142)+SUMIF($D$147:$D$151,$T3,$H$147:$H$151)</f>
        <v>0</v>
      </c>
      <c r="AC3" s="32">
        <f>COUNTIF($D$157:$D$176,$T3)+COUNTIF($D$181:$D$185,$T3)</f>
        <v>0</v>
      </c>
      <c r="AD3" s="32">
        <f>SUMIF($D$157:$D$176,$T3,$H$157:$H$176)+SUMIF($D$181:$D$185,$T3,$H$181:$H$185)</f>
        <v>0</v>
      </c>
      <c r="AE3" s="32">
        <f>COUNTIF($D$191:$D$210,$T3)+COUNTIF($D$215:$D$219,$T3)</f>
        <v>0</v>
      </c>
      <c r="AF3" s="32">
        <f>SUMIF($D$191:$D$210,$T3,$H$191:$H$210)+SUMIF($D$215:$D$219,$T3,$H$215:$H$219)</f>
        <v>0</v>
      </c>
      <c r="AG3" s="32">
        <f>SUM(U3,W3,Y3,AA3,AC3,AE3)</f>
        <v>0</v>
      </c>
      <c r="AH3" s="32">
        <f>SUM(V3,X3,Z3,AB3,AD3,AF3)</f>
        <v>0</v>
      </c>
    </row>
    <row r="4" spans="1:34" ht="24.95" customHeight="1" x14ac:dyDescent="0.4">
      <c r="A4" s="106" t="s">
        <v>169</v>
      </c>
      <c r="B4" s="106"/>
      <c r="C4" s="106"/>
      <c r="D4" s="106"/>
      <c r="E4" s="106"/>
      <c r="F4" s="106"/>
      <c r="G4" s="106"/>
      <c r="H4" s="106"/>
      <c r="I4" s="106"/>
      <c r="J4" s="106"/>
      <c r="T4" s="30" t="str">
        <f>対象地域一覧!A4</f>
        <v>上加茂</v>
      </c>
      <c r="U4" s="32">
        <f t="shared" ref="U4:U45" si="0">COUNTIF($D$21:$D$40,$T4)+COUNTIF($D$45:$D$49,$T4)</f>
        <v>0</v>
      </c>
      <c r="V4" s="32">
        <f t="shared" ref="V4:V45" si="1">SUMIF($D$21:$D$40,$T4,$H$21:$H$40)+SUMIF($D$45:$D$49,$T4,$H$45:$H$49)</f>
        <v>0</v>
      </c>
      <c r="W4" s="32">
        <f t="shared" ref="W4:W45" si="2">COUNTIF($D$55:$D$74,$T4)+COUNTIF($D$79:$D$83,$T4)</f>
        <v>0</v>
      </c>
      <c r="X4" s="32">
        <f t="shared" ref="X4:X45" si="3">SUMIF($D$55:$D$74,$T4,$H$55:$H$74)+SUMIF($D$79:$D$83,$T4,$H$79:$H$83)</f>
        <v>0</v>
      </c>
      <c r="Y4" s="32">
        <f t="shared" ref="Y4:Y45" si="4">COUNTIF($D$89:$D$108,$T4)+COUNTIF($D$113:$D$117,$T4)</f>
        <v>0</v>
      </c>
      <c r="Z4" s="32">
        <f t="shared" ref="Z4:Z45" si="5">SUMIF($D$89:$D$108,$T4,$H$89:$H$108)+SUMIF($D$113:$D$117,$T4,$H$113:$H$117)</f>
        <v>0</v>
      </c>
      <c r="AA4" s="32">
        <f t="shared" ref="AA4:AA45" si="6">COUNTIF($D$123:$D$142,$T4)+COUNTIF($D$147:$D$151,$T4)</f>
        <v>0</v>
      </c>
      <c r="AB4" s="32">
        <f t="shared" ref="AB4:AB45" si="7">SUMIF($D$123:$D$142,$T4,$H$123:$H$142)+SUMIF($D$147:$D$151,$T4,$H$147:$H$151)</f>
        <v>0</v>
      </c>
      <c r="AC4" s="32">
        <f t="shared" ref="AC4:AC45" si="8">COUNTIF($D$157:$D$176,$T4)+COUNTIF($D$181:$D$185,$T4)</f>
        <v>0</v>
      </c>
      <c r="AD4" s="32">
        <f t="shared" ref="AD4:AD45" si="9">SUMIF($D$157:$D$176,$T4,$H$157:$H$176)+SUMIF($D$181:$D$185,$T4,$H$181:$H$185)</f>
        <v>0</v>
      </c>
      <c r="AE4" s="32">
        <f t="shared" ref="AE4:AE45" si="10">COUNTIF($D$191:$D$210,$T4)+COUNTIF($D$215:$D$219,$T4)</f>
        <v>0</v>
      </c>
      <c r="AF4" s="32">
        <f t="shared" ref="AF4:AF45" si="11">SUMIF($D$191:$D$210,$T4,$H$191:$H$210)+SUMIF($D$215:$D$219,$T4,$H$215:$H$219)</f>
        <v>0</v>
      </c>
      <c r="AG4" s="32">
        <f t="shared" ref="AG4:AH45" si="12">SUM(U4,W4,Y4,AA4,AC4,AE4)</f>
        <v>0</v>
      </c>
      <c r="AH4" s="32">
        <f t="shared" si="12"/>
        <v>0</v>
      </c>
    </row>
    <row r="5" spans="1:34" ht="15" customHeight="1" x14ac:dyDescent="0.4">
      <c r="T5" s="30" t="str">
        <f>対象地域一覧!A5</f>
        <v>下加茂</v>
      </c>
      <c r="U5" s="32">
        <f t="shared" si="0"/>
        <v>0</v>
      </c>
      <c r="V5" s="32">
        <f t="shared" si="1"/>
        <v>0</v>
      </c>
      <c r="W5" s="32">
        <f t="shared" si="2"/>
        <v>0</v>
      </c>
      <c r="X5" s="32">
        <f t="shared" si="3"/>
        <v>0</v>
      </c>
      <c r="Y5" s="32">
        <f t="shared" si="4"/>
        <v>0</v>
      </c>
      <c r="Z5" s="32">
        <f t="shared" si="5"/>
        <v>0</v>
      </c>
      <c r="AA5" s="32">
        <f t="shared" si="6"/>
        <v>0</v>
      </c>
      <c r="AB5" s="32">
        <f t="shared" si="7"/>
        <v>0</v>
      </c>
      <c r="AC5" s="32">
        <f t="shared" si="8"/>
        <v>0</v>
      </c>
      <c r="AD5" s="32">
        <f t="shared" si="9"/>
        <v>0</v>
      </c>
      <c r="AE5" s="32">
        <f t="shared" si="10"/>
        <v>0</v>
      </c>
      <c r="AF5" s="32">
        <f t="shared" si="11"/>
        <v>0</v>
      </c>
      <c r="AG5" s="32">
        <f t="shared" si="12"/>
        <v>0</v>
      </c>
      <c r="AH5" s="32">
        <f t="shared" si="12"/>
        <v>0</v>
      </c>
    </row>
    <row r="6" spans="1:34" ht="24.95" customHeight="1" x14ac:dyDescent="0.4">
      <c r="A6" s="33" t="s">
        <v>27</v>
      </c>
      <c r="T6" s="30" t="str">
        <f>対象地域一覧!A6</f>
        <v>美原</v>
      </c>
      <c r="U6" s="32">
        <f t="shared" si="0"/>
        <v>0</v>
      </c>
      <c r="V6" s="32">
        <f t="shared" si="1"/>
        <v>0</v>
      </c>
      <c r="W6" s="32">
        <f t="shared" si="2"/>
        <v>0</v>
      </c>
      <c r="X6" s="32">
        <f t="shared" si="3"/>
        <v>0</v>
      </c>
      <c r="Y6" s="32">
        <f t="shared" si="4"/>
        <v>0</v>
      </c>
      <c r="Z6" s="32">
        <f t="shared" si="5"/>
        <v>0</v>
      </c>
      <c r="AA6" s="32">
        <f t="shared" si="6"/>
        <v>0</v>
      </c>
      <c r="AB6" s="32">
        <f t="shared" si="7"/>
        <v>0</v>
      </c>
      <c r="AC6" s="32">
        <f t="shared" si="8"/>
        <v>0</v>
      </c>
      <c r="AD6" s="32">
        <f t="shared" si="9"/>
        <v>0</v>
      </c>
      <c r="AE6" s="32">
        <f t="shared" si="10"/>
        <v>0</v>
      </c>
      <c r="AF6" s="32">
        <f t="shared" si="11"/>
        <v>0</v>
      </c>
      <c r="AG6" s="32">
        <f t="shared" si="12"/>
        <v>0</v>
      </c>
      <c r="AH6" s="32">
        <f t="shared" si="12"/>
        <v>0</v>
      </c>
    </row>
    <row r="7" spans="1:34" ht="24.95" customHeight="1" x14ac:dyDescent="0.4">
      <c r="A7" s="57" t="s">
        <v>19</v>
      </c>
      <c r="B7" s="57"/>
      <c r="C7" s="65" t="str">
        <f>IF(基本情報入力シート!V8="","",基本情報入力シート!V8)</f>
        <v/>
      </c>
      <c r="D7" s="66"/>
      <c r="E7" s="66"/>
      <c r="F7" s="66"/>
      <c r="G7" s="66"/>
      <c r="H7" s="66"/>
      <c r="I7" s="67"/>
      <c r="T7" s="30" t="str">
        <f>対象地域一覧!A7</f>
        <v>加茂市場</v>
      </c>
      <c r="U7" s="32">
        <f t="shared" si="0"/>
        <v>0</v>
      </c>
      <c r="V7" s="32">
        <f t="shared" si="1"/>
        <v>0</v>
      </c>
      <c r="W7" s="32">
        <f t="shared" si="2"/>
        <v>0</v>
      </c>
      <c r="X7" s="32">
        <f t="shared" si="3"/>
        <v>0</v>
      </c>
      <c r="Y7" s="32">
        <f t="shared" si="4"/>
        <v>0</v>
      </c>
      <c r="Z7" s="32">
        <f t="shared" si="5"/>
        <v>0</v>
      </c>
      <c r="AA7" s="32">
        <f t="shared" si="6"/>
        <v>0</v>
      </c>
      <c r="AB7" s="32">
        <f t="shared" si="7"/>
        <v>0</v>
      </c>
      <c r="AC7" s="32">
        <f t="shared" si="8"/>
        <v>0</v>
      </c>
      <c r="AD7" s="32">
        <f t="shared" si="9"/>
        <v>0</v>
      </c>
      <c r="AE7" s="32">
        <f t="shared" si="10"/>
        <v>0</v>
      </c>
      <c r="AF7" s="32">
        <f t="shared" si="11"/>
        <v>0</v>
      </c>
      <c r="AG7" s="32">
        <f t="shared" si="12"/>
        <v>0</v>
      </c>
      <c r="AH7" s="32">
        <f t="shared" si="12"/>
        <v>0</v>
      </c>
    </row>
    <row r="8" spans="1:34" ht="24.95" customHeight="1" x14ac:dyDescent="0.4">
      <c r="A8" s="57" t="s">
        <v>19</v>
      </c>
      <c r="B8" s="57"/>
      <c r="C8" s="65" t="str">
        <f>IF(基本情報入力シート!V19="","",基本情報入力シート!V19)</f>
        <v/>
      </c>
      <c r="D8" s="66"/>
      <c r="E8" s="66"/>
      <c r="F8" s="66"/>
      <c r="G8" s="66"/>
      <c r="H8" s="66"/>
      <c r="I8" s="67"/>
      <c r="T8" s="30" t="str">
        <f>対象地域一覧!A8</f>
        <v>高谷</v>
      </c>
      <c r="U8" s="32">
        <f t="shared" si="0"/>
        <v>0</v>
      </c>
      <c r="V8" s="32">
        <f t="shared" si="1"/>
        <v>0</v>
      </c>
      <c r="W8" s="32">
        <f t="shared" si="2"/>
        <v>0</v>
      </c>
      <c r="X8" s="32">
        <f t="shared" si="3"/>
        <v>0</v>
      </c>
      <c r="Y8" s="32">
        <f t="shared" si="4"/>
        <v>0</v>
      </c>
      <c r="Z8" s="32">
        <f t="shared" si="5"/>
        <v>0</v>
      </c>
      <c r="AA8" s="32">
        <f t="shared" si="6"/>
        <v>0</v>
      </c>
      <c r="AB8" s="32">
        <f t="shared" si="7"/>
        <v>0</v>
      </c>
      <c r="AC8" s="32">
        <f t="shared" si="8"/>
        <v>0</v>
      </c>
      <c r="AD8" s="32">
        <f t="shared" si="9"/>
        <v>0</v>
      </c>
      <c r="AE8" s="32">
        <f t="shared" si="10"/>
        <v>0</v>
      </c>
      <c r="AF8" s="32">
        <f t="shared" si="11"/>
        <v>0</v>
      </c>
      <c r="AG8" s="32">
        <f t="shared" si="12"/>
        <v>0</v>
      </c>
      <c r="AH8" s="32">
        <f t="shared" si="12"/>
        <v>0</v>
      </c>
    </row>
    <row r="9" spans="1:34" ht="24.95" customHeight="1" x14ac:dyDescent="0.4">
      <c r="A9" s="57" t="s">
        <v>20</v>
      </c>
      <c r="B9" s="57"/>
      <c r="C9" s="65" t="str">
        <f>IF(基本情報入力シート!V20="","",基本情報入力シート!V20)</f>
        <v/>
      </c>
      <c r="D9" s="66"/>
      <c r="E9" s="66"/>
      <c r="F9" s="66"/>
      <c r="G9" s="66"/>
      <c r="H9" s="66"/>
      <c r="I9" s="67"/>
      <c r="T9" s="30" t="str">
        <f>対象地域一覧!A9</f>
        <v>平岡</v>
      </c>
      <c r="U9" s="32">
        <f t="shared" si="0"/>
        <v>0</v>
      </c>
      <c r="V9" s="32">
        <f t="shared" si="1"/>
        <v>0</v>
      </c>
      <c r="W9" s="32">
        <f t="shared" si="2"/>
        <v>0</v>
      </c>
      <c r="X9" s="32">
        <f t="shared" si="3"/>
        <v>0</v>
      </c>
      <c r="Y9" s="32">
        <f t="shared" si="4"/>
        <v>0</v>
      </c>
      <c r="Z9" s="32">
        <f t="shared" si="5"/>
        <v>0</v>
      </c>
      <c r="AA9" s="32">
        <f t="shared" si="6"/>
        <v>0</v>
      </c>
      <c r="AB9" s="32">
        <f t="shared" si="7"/>
        <v>0</v>
      </c>
      <c r="AC9" s="32">
        <f t="shared" si="8"/>
        <v>0</v>
      </c>
      <c r="AD9" s="32">
        <f t="shared" si="9"/>
        <v>0</v>
      </c>
      <c r="AE9" s="32">
        <f t="shared" si="10"/>
        <v>0</v>
      </c>
      <c r="AF9" s="32">
        <f t="shared" si="11"/>
        <v>0</v>
      </c>
      <c r="AG9" s="32">
        <f t="shared" si="12"/>
        <v>0</v>
      </c>
      <c r="AH9" s="32">
        <f t="shared" si="12"/>
        <v>0</v>
      </c>
    </row>
    <row r="10" spans="1:34" ht="42.95" customHeight="1" x14ac:dyDescent="0.4">
      <c r="A10" s="57" t="s">
        <v>21</v>
      </c>
      <c r="B10" s="57"/>
      <c r="C10" s="65" t="str">
        <f>IF(基本情報入力シート!V21="","",基本情報入力シート!V21)</f>
        <v>通所介護</v>
      </c>
      <c r="D10" s="66"/>
      <c r="E10" s="66"/>
      <c r="F10" s="66"/>
      <c r="G10" s="66"/>
      <c r="H10" s="66"/>
      <c r="I10" s="67"/>
      <c r="T10" s="30" t="str">
        <f>対象地域一覧!A10</f>
        <v>上野</v>
      </c>
      <c r="U10" s="32">
        <f t="shared" si="0"/>
        <v>0</v>
      </c>
      <c r="V10" s="32">
        <f t="shared" si="1"/>
        <v>0</v>
      </c>
      <c r="W10" s="32">
        <f t="shared" si="2"/>
        <v>0</v>
      </c>
      <c r="X10" s="32">
        <f t="shared" si="3"/>
        <v>0</v>
      </c>
      <c r="Y10" s="32">
        <f t="shared" si="4"/>
        <v>0</v>
      </c>
      <c r="Z10" s="32">
        <f t="shared" si="5"/>
        <v>0</v>
      </c>
      <c r="AA10" s="32">
        <f t="shared" si="6"/>
        <v>0</v>
      </c>
      <c r="AB10" s="32">
        <f t="shared" si="7"/>
        <v>0</v>
      </c>
      <c r="AC10" s="32">
        <f t="shared" si="8"/>
        <v>0</v>
      </c>
      <c r="AD10" s="32">
        <f t="shared" si="9"/>
        <v>0</v>
      </c>
      <c r="AE10" s="32">
        <f t="shared" si="10"/>
        <v>0</v>
      </c>
      <c r="AF10" s="32">
        <f t="shared" si="11"/>
        <v>0</v>
      </c>
      <c r="AG10" s="32">
        <f t="shared" si="12"/>
        <v>0</v>
      </c>
      <c r="AH10" s="32">
        <f t="shared" si="12"/>
        <v>0</v>
      </c>
    </row>
    <row r="11" spans="1:34" ht="24.95" customHeight="1" x14ac:dyDescent="0.4">
      <c r="A11" s="57" t="s">
        <v>110</v>
      </c>
      <c r="B11" s="57"/>
      <c r="C11" s="161" t="str">
        <f>IF(基本情報入力シート!V22="","",基本情報入力シート!V22)</f>
        <v>別表第1の1　区分1　移動に片道20分以上の時間を要するサービス（特別地域加算対象地域内に居住する利用者を対象に行う場合）</v>
      </c>
      <c r="D11" s="162"/>
      <c r="E11" s="162"/>
      <c r="F11" s="162"/>
      <c r="G11" s="162"/>
      <c r="H11" s="162"/>
      <c r="I11" s="163"/>
      <c r="T11" s="30" t="str">
        <f>対象地域一覧!A11</f>
        <v>竹部</v>
      </c>
      <c r="U11" s="32">
        <f t="shared" si="0"/>
        <v>0</v>
      </c>
      <c r="V11" s="32">
        <f t="shared" si="1"/>
        <v>0</v>
      </c>
      <c r="W11" s="32">
        <f t="shared" si="2"/>
        <v>0</v>
      </c>
      <c r="X11" s="32">
        <f t="shared" si="3"/>
        <v>0</v>
      </c>
      <c r="Y11" s="32">
        <f t="shared" si="4"/>
        <v>0</v>
      </c>
      <c r="Z11" s="32">
        <f t="shared" si="5"/>
        <v>0</v>
      </c>
      <c r="AA11" s="32">
        <f t="shared" si="6"/>
        <v>0</v>
      </c>
      <c r="AB11" s="32">
        <f t="shared" si="7"/>
        <v>0</v>
      </c>
      <c r="AC11" s="32">
        <f t="shared" si="8"/>
        <v>0</v>
      </c>
      <c r="AD11" s="32">
        <f t="shared" si="9"/>
        <v>0</v>
      </c>
      <c r="AE11" s="32">
        <f t="shared" si="10"/>
        <v>0</v>
      </c>
      <c r="AF11" s="32">
        <f t="shared" si="11"/>
        <v>0</v>
      </c>
      <c r="AG11" s="32">
        <f t="shared" si="12"/>
        <v>0</v>
      </c>
      <c r="AH11" s="32">
        <f t="shared" si="12"/>
        <v>0</v>
      </c>
    </row>
    <row r="12" spans="1:34" ht="24.95" customHeight="1" x14ac:dyDescent="0.4">
      <c r="A12" s="57" t="s">
        <v>28</v>
      </c>
      <c r="B12" s="57"/>
      <c r="C12" s="65" t="s">
        <v>29</v>
      </c>
      <c r="D12" s="66"/>
      <c r="E12" s="66"/>
      <c r="F12" s="66"/>
      <c r="G12" s="66"/>
      <c r="H12" s="66"/>
      <c r="I12" s="67"/>
      <c r="T12" s="30" t="str">
        <f>対象地域一覧!A12</f>
        <v>上田東</v>
      </c>
      <c r="U12" s="32">
        <f t="shared" si="0"/>
        <v>0</v>
      </c>
      <c r="V12" s="32">
        <f t="shared" si="1"/>
        <v>0</v>
      </c>
      <c r="W12" s="32">
        <f t="shared" si="2"/>
        <v>0</v>
      </c>
      <c r="X12" s="32">
        <f t="shared" si="3"/>
        <v>0</v>
      </c>
      <c r="Y12" s="32">
        <f t="shared" si="4"/>
        <v>0</v>
      </c>
      <c r="Z12" s="32">
        <f t="shared" si="5"/>
        <v>0</v>
      </c>
      <c r="AA12" s="32">
        <f t="shared" si="6"/>
        <v>0</v>
      </c>
      <c r="AB12" s="32">
        <f t="shared" si="7"/>
        <v>0</v>
      </c>
      <c r="AC12" s="32">
        <f t="shared" si="8"/>
        <v>0</v>
      </c>
      <c r="AD12" s="32">
        <f t="shared" si="9"/>
        <v>0</v>
      </c>
      <c r="AE12" s="32">
        <f t="shared" si="10"/>
        <v>0</v>
      </c>
      <c r="AF12" s="32">
        <f t="shared" si="11"/>
        <v>0</v>
      </c>
      <c r="AG12" s="32">
        <f t="shared" si="12"/>
        <v>0</v>
      </c>
      <c r="AH12" s="32">
        <f t="shared" si="12"/>
        <v>0</v>
      </c>
    </row>
    <row r="13" spans="1:34" ht="36" customHeight="1" x14ac:dyDescent="0.4">
      <c r="A13" s="107"/>
      <c r="B13" s="107"/>
      <c r="C13" s="107"/>
      <c r="D13" s="107"/>
      <c r="E13" s="107"/>
      <c r="F13" s="107"/>
      <c r="G13" s="107"/>
      <c r="H13" s="107"/>
      <c r="I13" s="107"/>
      <c r="J13" s="55"/>
      <c r="T13" s="30" t="str">
        <f>対象地域一覧!A13</f>
        <v>細田</v>
      </c>
      <c r="U13" s="32">
        <f t="shared" si="0"/>
        <v>0</v>
      </c>
      <c r="V13" s="32">
        <f t="shared" si="1"/>
        <v>0</v>
      </c>
      <c r="W13" s="32">
        <f t="shared" si="2"/>
        <v>0</v>
      </c>
      <c r="X13" s="32">
        <f t="shared" si="3"/>
        <v>0</v>
      </c>
      <c r="Y13" s="32">
        <f t="shared" si="4"/>
        <v>0</v>
      </c>
      <c r="Z13" s="32">
        <f t="shared" si="5"/>
        <v>0</v>
      </c>
      <c r="AA13" s="32">
        <f t="shared" si="6"/>
        <v>0</v>
      </c>
      <c r="AB13" s="32">
        <f t="shared" si="7"/>
        <v>0</v>
      </c>
      <c r="AC13" s="32">
        <f t="shared" si="8"/>
        <v>0</v>
      </c>
      <c r="AD13" s="32">
        <f t="shared" si="9"/>
        <v>0</v>
      </c>
      <c r="AE13" s="32">
        <f t="shared" si="10"/>
        <v>0</v>
      </c>
      <c r="AF13" s="32">
        <f t="shared" si="11"/>
        <v>0</v>
      </c>
      <c r="AG13" s="32">
        <f t="shared" si="12"/>
        <v>0</v>
      </c>
      <c r="AH13" s="32">
        <f t="shared" si="12"/>
        <v>0</v>
      </c>
    </row>
    <row r="14" spans="1:34" ht="36" customHeight="1" x14ac:dyDescent="0.4">
      <c r="A14" s="166"/>
      <c r="B14" s="166"/>
      <c r="C14" s="105"/>
      <c r="D14" s="105"/>
      <c r="E14" s="105"/>
      <c r="F14" s="105"/>
      <c r="G14" s="105"/>
      <c r="H14" s="105"/>
      <c r="I14" s="105"/>
      <c r="J14" s="55"/>
      <c r="T14" s="30" t="str">
        <f>対象地域一覧!A14</f>
        <v>三納谷</v>
      </c>
      <c r="U14" s="32">
        <f t="shared" si="0"/>
        <v>0</v>
      </c>
      <c r="V14" s="32">
        <f t="shared" si="1"/>
        <v>0</v>
      </c>
      <c r="W14" s="32">
        <f t="shared" si="2"/>
        <v>0</v>
      </c>
      <c r="X14" s="32">
        <f t="shared" si="3"/>
        <v>0</v>
      </c>
      <c r="Y14" s="32">
        <f t="shared" si="4"/>
        <v>0</v>
      </c>
      <c r="Z14" s="32">
        <f t="shared" si="5"/>
        <v>0</v>
      </c>
      <c r="AA14" s="32">
        <f t="shared" si="6"/>
        <v>0</v>
      </c>
      <c r="AB14" s="32">
        <f t="shared" si="7"/>
        <v>0</v>
      </c>
      <c r="AC14" s="32">
        <f t="shared" si="8"/>
        <v>0</v>
      </c>
      <c r="AD14" s="32">
        <f t="shared" si="9"/>
        <v>0</v>
      </c>
      <c r="AE14" s="32">
        <f t="shared" si="10"/>
        <v>0</v>
      </c>
      <c r="AF14" s="32">
        <f t="shared" si="11"/>
        <v>0</v>
      </c>
      <c r="AG14" s="32">
        <f t="shared" si="12"/>
        <v>0</v>
      </c>
      <c r="AH14" s="32">
        <f t="shared" si="12"/>
        <v>0</v>
      </c>
    </row>
    <row r="15" spans="1:34" ht="36" customHeight="1" x14ac:dyDescent="0.4">
      <c r="A15" s="166"/>
      <c r="B15" s="166"/>
      <c r="C15" s="105"/>
      <c r="D15" s="105"/>
      <c r="E15" s="105"/>
      <c r="F15" s="105"/>
      <c r="G15" s="105"/>
      <c r="H15" s="105"/>
      <c r="I15" s="105"/>
      <c r="J15" s="55"/>
      <c r="T15" s="30" t="str">
        <f>対象地域一覧!A15</f>
        <v>上田西</v>
      </c>
      <c r="U15" s="32">
        <f t="shared" si="0"/>
        <v>0</v>
      </c>
      <c r="V15" s="32">
        <f t="shared" si="1"/>
        <v>0</v>
      </c>
      <c r="W15" s="32">
        <f t="shared" si="2"/>
        <v>0</v>
      </c>
      <c r="X15" s="32">
        <f t="shared" si="3"/>
        <v>0</v>
      </c>
      <c r="Y15" s="32">
        <f t="shared" si="4"/>
        <v>0</v>
      </c>
      <c r="Z15" s="32">
        <f t="shared" si="5"/>
        <v>0</v>
      </c>
      <c r="AA15" s="32">
        <f t="shared" si="6"/>
        <v>0</v>
      </c>
      <c r="AB15" s="32">
        <f t="shared" si="7"/>
        <v>0</v>
      </c>
      <c r="AC15" s="32">
        <f t="shared" si="8"/>
        <v>0</v>
      </c>
      <c r="AD15" s="32">
        <f t="shared" si="9"/>
        <v>0</v>
      </c>
      <c r="AE15" s="32">
        <f t="shared" si="10"/>
        <v>0</v>
      </c>
      <c r="AF15" s="32">
        <f t="shared" si="11"/>
        <v>0</v>
      </c>
      <c r="AG15" s="32">
        <f t="shared" si="12"/>
        <v>0</v>
      </c>
      <c r="AH15" s="32">
        <f t="shared" si="12"/>
        <v>0</v>
      </c>
    </row>
    <row r="16" spans="1:34" ht="20.100000000000001" customHeight="1" x14ac:dyDescent="0.4">
      <c r="T16" s="30" t="str">
        <f>対象地域一覧!A16</f>
        <v>円城</v>
      </c>
      <c r="U16" s="32">
        <f t="shared" si="0"/>
        <v>0</v>
      </c>
      <c r="V16" s="32">
        <f t="shared" si="1"/>
        <v>0</v>
      </c>
      <c r="W16" s="32">
        <f t="shared" si="2"/>
        <v>0</v>
      </c>
      <c r="X16" s="32">
        <f t="shared" si="3"/>
        <v>0</v>
      </c>
      <c r="Y16" s="32">
        <f t="shared" si="4"/>
        <v>0</v>
      </c>
      <c r="Z16" s="32">
        <f t="shared" si="5"/>
        <v>0</v>
      </c>
      <c r="AA16" s="32">
        <f t="shared" si="6"/>
        <v>0</v>
      </c>
      <c r="AB16" s="32">
        <f t="shared" si="7"/>
        <v>0</v>
      </c>
      <c r="AC16" s="32">
        <f t="shared" si="8"/>
        <v>0</v>
      </c>
      <c r="AD16" s="32">
        <f t="shared" si="9"/>
        <v>0</v>
      </c>
      <c r="AE16" s="32">
        <f t="shared" si="10"/>
        <v>0</v>
      </c>
      <c r="AF16" s="32">
        <f t="shared" si="11"/>
        <v>0</v>
      </c>
      <c r="AG16" s="32">
        <f t="shared" si="12"/>
        <v>0</v>
      </c>
      <c r="AH16" s="32">
        <f t="shared" si="12"/>
        <v>0</v>
      </c>
    </row>
    <row r="17" spans="1:34" ht="20.100000000000001" customHeight="1" x14ac:dyDescent="0.4">
      <c r="A17" s="34" t="s">
        <v>88</v>
      </c>
      <c r="T17" s="30" t="str">
        <f>対象地域一覧!A17</f>
        <v>案田</v>
      </c>
      <c r="U17" s="32">
        <f t="shared" si="0"/>
        <v>0</v>
      </c>
      <c r="V17" s="32">
        <f t="shared" si="1"/>
        <v>0</v>
      </c>
      <c r="W17" s="32">
        <f t="shared" si="2"/>
        <v>0</v>
      </c>
      <c r="X17" s="32">
        <f t="shared" si="3"/>
        <v>0</v>
      </c>
      <c r="Y17" s="32">
        <f t="shared" si="4"/>
        <v>0</v>
      </c>
      <c r="Z17" s="32">
        <f t="shared" si="5"/>
        <v>0</v>
      </c>
      <c r="AA17" s="32">
        <f t="shared" si="6"/>
        <v>0</v>
      </c>
      <c r="AB17" s="32">
        <f t="shared" si="7"/>
        <v>0</v>
      </c>
      <c r="AC17" s="32">
        <f t="shared" si="8"/>
        <v>0</v>
      </c>
      <c r="AD17" s="32">
        <f t="shared" si="9"/>
        <v>0</v>
      </c>
      <c r="AE17" s="32">
        <f t="shared" si="10"/>
        <v>0</v>
      </c>
      <c r="AF17" s="32">
        <f t="shared" si="11"/>
        <v>0</v>
      </c>
      <c r="AG17" s="32">
        <f t="shared" si="12"/>
        <v>0</v>
      </c>
      <c r="AH17" s="32">
        <f t="shared" si="12"/>
        <v>0</v>
      </c>
    </row>
    <row r="18" spans="1:34" ht="20.100000000000001" customHeight="1" x14ac:dyDescent="0.4">
      <c r="A18" s="34" t="s">
        <v>67</v>
      </c>
      <c r="T18" s="30" t="str">
        <f>対象地域一覧!A18</f>
        <v>高富</v>
      </c>
      <c r="U18" s="32">
        <f t="shared" si="0"/>
        <v>0</v>
      </c>
      <c r="V18" s="32">
        <f t="shared" si="1"/>
        <v>0</v>
      </c>
      <c r="W18" s="32">
        <f t="shared" si="2"/>
        <v>0</v>
      </c>
      <c r="X18" s="32">
        <f t="shared" si="3"/>
        <v>0</v>
      </c>
      <c r="Y18" s="32">
        <f t="shared" si="4"/>
        <v>0</v>
      </c>
      <c r="Z18" s="32">
        <f t="shared" si="5"/>
        <v>0</v>
      </c>
      <c r="AA18" s="32">
        <f t="shared" si="6"/>
        <v>0</v>
      </c>
      <c r="AB18" s="32">
        <f t="shared" si="7"/>
        <v>0</v>
      </c>
      <c r="AC18" s="32">
        <f t="shared" si="8"/>
        <v>0</v>
      </c>
      <c r="AD18" s="32">
        <f t="shared" si="9"/>
        <v>0</v>
      </c>
      <c r="AE18" s="32">
        <f t="shared" si="10"/>
        <v>0</v>
      </c>
      <c r="AF18" s="32">
        <f t="shared" si="11"/>
        <v>0</v>
      </c>
      <c r="AG18" s="32">
        <f t="shared" si="12"/>
        <v>0</v>
      </c>
      <c r="AH18" s="32">
        <f t="shared" si="12"/>
        <v>0</v>
      </c>
    </row>
    <row r="19" spans="1:34" ht="20.100000000000001" customHeight="1" x14ac:dyDescent="0.4">
      <c r="A19" s="50" t="s">
        <v>90</v>
      </c>
      <c r="T19" s="30" t="str">
        <f>対象地域一覧!A19</f>
        <v>神瀬</v>
      </c>
      <c r="U19" s="32">
        <f t="shared" si="0"/>
        <v>0</v>
      </c>
      <c r="V19" s="32">
        <f t="shared" si="1"/>
        <v>0</v>
      </c>
      <c r="W19" s="32">
        <f t="shared" si="2"/>
        <v>0</v>
      </c>
      <c r="X19" s="32">
        <f t="shared" si="3"/>
        <v>0</v>
      </c>
      <c r="Y19" s="32">
        <f t="shared" si="4"/>
        <v>0</v>
      </c>
      <c r="Z19" s="32">
        <f t="shared" si="5"/>
        <v>0</v>
      </c>
      <c r="AA19" s="32">
        <f t="shared" si="6"/>
        <v>0</v>
      </c>
      <c r="AB19" s="32">
        <f t="shared" si="7"/>
        <v>0</v>
      </c>
      <c r="AC19" s="32">
        <f t="shared" si="8"/>
        <v>0</v>
      </c>
      <c r="AD19" s="32">
        <f t="shared" si="9"/>
        <v>0</v>
      </c>
      <c r="AE19" s="32">
        <f t="shared" si="10"/>
        <v>0</v>
      </c>
      <c r="AF19" s="32">
        <f t="shared" si="11"/>
        <v>0</v>
      </c>
      <c r="AG19" s="32">
        <f t="shared" si="12"/>
        <v>0</v>
      </c>
      <c r="AH19" s="32">
        <f t="shared" si="12"/>
        <v>0</v>
      </c>
    </row>
    <row r="20" spans="1:34" ht="42.95" customHeight="1" x14ac:dyDescent="0.4">
      <c r="A20" s="155" t="s">
        <v>132</v>
      </c>
      <c r="B20" s="35" t="s">
        <v>49</v>
      </c>
      <c r="C20" s="35" t="s">
        <v>119</v>
      </c>
      <c r="D20" s="35" t="s">
        <v>34</v>
      </c>
      <c r="E20" s="36" t="s">
        <v>173</v>
      </c>
      <c r="F20" s="36" t="s">
        <v>174</v>
      </c>
      <c r="G20" s="35" t="s">
        <v>35</v>
      </c>
      <c r="H20" s="36" t="s">
        <v>51</v>
      </c>
      <c r="I20" s="36" t="s">
        <v>37</v>
      </c>
      <c r="J20" s="36" t="s">
        <v>120</v>
      </c>
      <c r="T20" s="30" t="str">
        <f>対象地域一覧!A20</f>
        <v>小森</v>
      </c>
      <c r="U20" s="32">
        <f t="shared" si="0"/>
        <v>0</v>
      </c>
      <c r="V20" s="32">
        <f t="shared" si="1"/>
        <v>0</v>
      </c>
      <c r="W20" s="32">
        <f t="shared" si="2"/>
        <v>0</v>
      </c>
      <c r="X20" s="32">
        <f t="shared" si="3"/>
        <v>0</v>
      </c>
      <c r="Y20" s="32">
        <f t="shared" si="4"/>
        <v>0</v>
      </c>
      <c r="Z20" s="32">
        <f t="shared" si="5"/>
        <v>0</v>
      </c>
      <c r="AA20" s="32">
        <f t="shared" si="6"/>
        <v>0</v>
      </c>
      <c r="AB20" s="32">
        <f t="shared" si="7"/>
        <v>0</v>
      </c>
      <c r="AC20" s="32">
        <f t="shared" si="8"/>
        <v>0</v>
      </c>
      <c r="AD20" s="32">
        <f t="shared" si="9"/>
        <v>0</v>
      </c>
      <c r="AE20" s="32">
        <f t="shared" si="10"/>
        <v>0</v>
      </c>
      <c r="AF20" s="32">
        <f t="shared" si="11"/>
        <v>0</v>
      </c>
      <c r="AG20" s="32">
        <f t="shared" si="12"/>
        <v>0</v>
      </c>
      <c r="AH20" s="32">
        <f t="shared" si="12"/>
        <v>0</v>
      </c>
    </row>
    <row r="21" spans="1:34" ht="18" customHeight="1" x14ac:dyDescent="0.4">
      <c r="A21" s="156"/>
      <c r="B21" s="45"/>
      <c r="C21" s="45"/>
      <c r="D21" s="45"/>
      <c r="E21" s="45"/>
      <c r="F21" s="45"/>
      <c r="G21" s="45"/>
      <c r="H21" s="46"/>
      <c r="I21" s="37">
        <f>IF(AND(B21&lt;&gt;"",C21&lt;&gt;"",D21&lt;&gt;"",E21&lt;&gt;"",F21&lt;&gt;"",G21&lt;&gt;"",H21&lt;&gt;""),VLOOKUP(G21,通所介護費!$A$20:$B$24,2,0),0)</f>
        <v>0</v>
      </c>
      <c r="J21" s="37">
        <f t="shared" ref="J21:J25" si="13">(I21*H21)*0.1*10</f>
        <v>0</v>
      </c>
      <c r="T21" s="30" t="str">
        <f>対象地域一覧!A21</f>
        <v>尾原</v>
      </c>
      <c r="U21" s="32">
        <f t="shared" si="0"/>
        <v>0</v>
      </c>
      <c r="V21" s="32">
        <f t="shared" si="1"/>
        <v>0</v>
      </c>
      <c r="W21" s="32">
        <f t="shared" si="2"/>
        <v>0</v>
      </c>
      <c r="X21" s="32">
        <f t="shared" si="3"/>
        <v>0</v>
      </c>
      <c r="Y21" s="32">
        <f t="shared" si="4"/>
        <v>0</v>
      </c>
      <c r="Z21" s="32">
        <f t="shared" si="5"/>
        <v>0</v>
      </c>
      <c r="AA21" s="32">
        <f t="shared" si="6"/>
        <v>0</v>
      </c>
      <c r="AB21" s="32">
        <f t="shared" si="7"/>
        <v>0</v>
      </c>
      <c r="AC21" s="32">
        <f t="shared" si="8"/>
        <v>0</v>
      </c>
      <c r="AD21" s="32">
        <f t="shared" si="9"/>
        <v>0</v>
      </c>
      <c r="AE21" s="32">
        <f t="shared" si="10"/>
        <v>0</v>
      </c>
      <c r="AF21" s="32">
        <f t="shared" si="11"/>
        <v>0</v>
      </c>
      <c r="AG21" s="32">
        <f t="shared" si="12"/>
        <v>0</v>
      </c>
      <c r="AH21" s="32">
        <f t="shared" si="12"/>
        <v>0</v>
      </c>
    </row>
    <row r="22" spans="1:34" ht="18" customHeight="1" x14ac:dyDescent="0.4">
      <c r="A22" s="156"/>
      <c r="B22" s="45"/>
      <c r="C22" s="45"/>
      <c r="D22" s="45"/>
      <c r="E22" s="45"/>
      <c r="F22" s="45"/>
      <c r="G22" s="45"/>
      <c r="H22" s="46"/>
      <c r="I22" s="37">
        <f>IF(AND(B22&lt;&gt;"",C22&lt;&gt;"",D22&lt;&gt;"",E22&lt;&gt;"",F22&lt;&gt;"",G22&lt;&gt;"",H22&lt;&gt;""),VLOOKUP(G22,通所介護費!$A$20:$B$24,2,0),0)</f>
        <v>0</v>
      </c>
      <c r="J22" s="37">
        <f t="shared" si="13"/>
        <v>0</v>
      </c>
      <c r="T22" s="30" t="str">
        <f>対象地域一覧!A22</f>
        <v>笹目</v>
      </c>
      <c r="U22" s="32">
        <f t="shared" si="0"/>
        <v>0</v>
      </c>
      <c r="V22" s="32">
        <f t="shared" si="1"/>
        <v>0</v>
      </c>
      <c r="W22" s="32">
        <f t="shared" si="2"/>
        <v>0</v>
      </c>
      <c r="X22" s="32">
        <f t="shared" si="3"/>
        <v>0</v>
      </c>
      <c r="Y22" s="32">
        <f t="shared" si="4"/>
        <v>0</v>
      </c>
      <c r="Z22" s="32">
        <f t="shared" si="5"/>
        <v>0</v>
      </c>
      <c r="AA22" s="32">
        <f t="shared" si="6"/>
        <v>0</v>
      </c>
      <c r="AB22" s="32">
        <f t="shared" si="7"/>
        <v>0</v>
      </c>
      <c r="AC22" s="32">
        <f t="shared" si="8"/>
        <v>0</v>
      </c>
      <c r="AD22" s="32">
        <f t="shared" si="9"/>
        <v>0</v>
      </c>
      <c r="AE22" s="32">
        <f t="shared" si="10"/>
        <v>0</v>
      </c>
      <c r="AF22" s="32">
        <f t="shared" si="11"/>
        <v>0</v>
      </c>
      <c r="AG22" s="32">
        <f t="shared" si="12"/>
        <v>0</v>
      </c>
      <c r="AH22" s="32">
        <f t="shared" si="12"/>
        <v>0</v>
      </c>
    </row>
    <row r="23" spans="1:34" ht="18" customHeight="1" x14ac:dyDescent="0.4">
      <c r="A23" s="156"/>
      <c r="B23" s="45"/>
      <c r="C23" s="45"/>
      <c r="D23" s="45"/>
      <c r="E23" s="45"/>
      <c r="F23" s="45"/>
      <c r="G23" s="45"/>
      <c r="H23" s="46"/>
      <c r="I23" s="37">
        <f>IF(AND(B23&lt;&gt;"",C23&lt;&gt;"",D23&lt;&gt;"",E23&lt;&gt;"",F23&lt;&gt;"",G23&lt;&gt;"",H23&lt;&gt;""),VLOOKUP(G23,通所介護費!$A$20:$B$24,2,0),0)</f>
        <v>0</v>
      </c>
      <c r="J23" s="37">
        <f t="shared" si="13"/>
        <v>0</v>
      </c>
      <c r="T23" s="30" t="str">
        <f>対象地域一覧!A23</f>
        <v>福沢</v>
      </c>
      <c r="U23" s="32">
        <f t="shared" si="0"/>
        <v>0</v>
      </c>
      <c r="V23" s="32">
        <f t="shared" si="1"/>
        <v>0</v>
      </c>
      <c r="W23" s="32">
        <f t="shared" si="2"/>
        <v>0</v>
      </c>
      <c r="X23" s="32">
        <f t="shared" si="3"/>
        <v>0</v>
      </c>
      <c r="Y23" s="32">
        <f t="shared" si="4"/>
        <v>0</v>
      </c>
      <c r="Z23" s="32">
        <f t="shared" si="5"/>
        <v>0</v>
      </c>
      <c r="AA23" s="32">
        <f t="shared" si="6"/>
        <v>0</v>
      </c>
      <c r="AB23" s="32">
        <f t="shared" si="7"/>
        <v>0</v>
      </c>
      <c r="AC23" s="32">
        <f t="shared" si="8"/>
        <v>0</v>
      </c>
      <c r="AD23" s="32">
        <f t="shared" si="9"/>
        <v>0</v>
      </c>
      <c r="AE23" s="32">
        <f t="shared" si="10"/>
        <v>0</v>
      </c>
      <c r="AF23" s="32">
        <f t="shared" si="11"/>
        <v>0</v>
      </c>
      <c r="AG23" s="32">
        <f t="shared" si="12"/>
        <v>0</v>
      </c>
      <c r="AH23" s="32">
        <f t="shared" si="12"/>
        <v>0</v>
      </c>
    </row>
    <row r="24" spans="1:34" ht="18" customHeight="1" x14ac:dyDescent="0.4">
      <c r="A24" s="156"/>
      <c r="B24" s="45"/>
      <c r="C24" s="45"/>
      <c r="D24" s="45"/>
      <c r="E24" s="45"/>
      <c r="F24" s="45"/>
      <c r="G24" s="45"/>
      <c r="H24" s="46"/>
      <c r="I24" s="37">
        <f>IF(AND(B24&lt;&gt;"",C24&lt;&gt;"",D24&lt;&gt;"",E24&lt;&gt;"",F24&lt;&gt;"",G24&lt;&gt;"",H24&lt;&gt;""),VLOOKUP(G24,通所介護費!$A$20:$B$24,2,0),0)</f>
        <v>0</v>
      </c>
      <c r="J24" s="37">
        <f t="shared" si="13"/>
        <v>0</v>
      </c>
      <c r="T24" s="30" t="str">
        <f>対象地域一覧!A24</f>
        <v>溝部</v>
      </c>
      <c r="U24" s="32">
        <f t="shared" si="0"/>
        <v>0</v>
      </c>
      <c r="V24" s="32">
        <f t="shared" si="1"/>
        <v>0</v>
      </c>
      <c r="W24" s="32">
        <f t="shared" si="2"/>
        <v>0</v>
      </c>
      <c r="X24" s="32">
        <f t="shared" si="3"/>
        <v>0</v>
      </c>
      <c r="Y24" s="32">
        <f t="shared" si="4"/>
        <v>0</v>
      </c>
      <c r="Z24" s="32">
        <f t="shared" si="5"/>
        <v>0</v>
      </c>
      <c r="AA24" s="32">
        <f t="shared" si="6"/>
        <v>0</v>
      </c>
      <c r="AB24" s="32">
        <f t="shared" si="7"/>
        <v>0</v>
      </c>
      <c r="AC24" s="32">
        <f t="shared" si="8"/>
        <v>0</v>
      </c>
      <c r="AD24" s="32">
        <f t="shared" si="9"/>
        <v>0</v>
      </c>
      <c r="AE24" s="32">
        <f t="shared" si="10"/>
        <v>0</v>
      </c>
      <c r="AF24" s="32">
        <f t="shared" si="11"/>
        <v>0</v>
      </c>
      <c r="AG24" s="32">
        <f t="shared" si="12"/>
        <v>0</v>
      </c>
      <c r="AH24" s="32">
        <f t="shared" si="12"/>
        <v>0</v>
      </c>
    </row>
    <row r="25" spans="1:34" ht="18" customHeight="1" x14ac:dyDescent="0.4">
      <c r="A25" s="156"/>
      <c r="B25" s="45"/>
      <c r="C25" s="45"/>
      <c r="D25" s="45"/>
      <c r="E25" s="45"/>
      <c r="F25" s="45"/>
      <c r="G25" s="45"/>
      <c r="H25" s="46"/>
      <c r="I25" s="37">
        <f>IF(AND(B25&lt;&gt;"",C25&lt;&gt;"",D25&lt;&gt;"",E25&lt;&gt;"",F25&lt;&gt;"",G25&lt;&gt;"",H25&lt;&gt;""),VLOOKUP(G25,通所介護費!$A$20:$B$24,2,0),0)</f>
        <v>0</v>
      </c>
      <c r="J25" s="37">
        <f t="shared" si="13"/>
        <v>0</v>
      </c>
      <c r="T25" s="30">
        <f>対象地域一覧!A25</f>
        <v>0</v>
      </c>
      <c r="U25" s="32">
        <f t="shared" si="0"/>
        <v>0</v>
      </c>
      <c r="V25" s="32">
        <f t="shared" si="1"/>
        <v>0</v>
      </c>
      <c r="W25" s="32">
        <f t="shared" si="2"/>
        <v>0</v>
      </c>
      <c r="X25" s="32">
        <f t="shared" si="3"/>
        <v>0</v>
      </c>
      <c r="Y25" s="32">
        <f t="shared" si="4"/>
        <v>0</v>
      </c>
      <c r="Z25" s="32">
        <f t="shared" si="5"/>
        <v>0</v>
      </c>
      <c r="AA25" s="32">
        <f t="shared" si="6"/>
        <v>0</v>
      </c>
      <c r="AB25" s="32">
        <f t="shared" si="7"/>
        <v>0</v>
      </c>
      <c r="AC25" s="32">
        <f t="shared" si="8"/>
        <v>0</v>
      </c>
      <c r="AD25" s="32">
        <f t="shared" si="9"/>
        <v>0</v>
      </c>
      <c r="AE25" s="32">
        <f t="shared" si="10"/>
        <v>0</v>
      </c>
      <c r="AF25" s="32">
        <f t="shared" si="11"/>
        <v>0</v>
      </c>
      <c r="AG25" s="32">
        <f t="shared" si="12"/>
        <v>0</v>
      </c>
      <c r="AH25" s="32">
        <f t="shared" si="12"/>
        <v>0</v>
      </c>
    </row>
    <row r="26" spans="1:34" ht="18" customHeight="1" x14ac:dyDescent="0.4">
      <c r="A26" s="156"/>
      <c r="B26" s="45"/>
      <c r="C26" s="45"/>
      <c r="D26" s="45"/>
      <c r="E26" s="45"/>
      <c r="F26" s="45"/>
      <c r="G26" s="45"/>
      <c r="H26" s="46"/>
      <c r="I26" s="37">
        <f>IF(AND(B26&lt;&gt;"",C26&lt;&gt;"",D26&lt;&gt;"",E26&lt;&gt;"",F26&lt;&gt;"",G26&lt;&gt;"",H26&lt;&gt;""),VLOOKUP(G26,通所介護費!$A$20:$B$24,2,0),0)</f>
        <v>0</v>
      </c>
      <c r="J26" s="37">
        <f t="shared" ref="J26:J40" si="14">(I26*H26)*0.1*10</f>
        <v>0</v>
      </c>
      <c r="T26" s="30">
        <f>対象地域一覧!A26</f>
        <v>0</v>
      </c>
      <c r="U26" s="32">
        <f t="shared" si="0"/>
        <v>0</v>
      </c>
      <c r="V26" s="32">
        <f t="shared" si="1"/>
        <v>0</v>
      </c>
      <c r="W26" s="32">
        <f t="shared" si="2"/>
        <v>0</v>
      </c>
      <c r="X26" s="32">
        <f t="shared" si="3"/>
        <v>0</v>
      </c>
      <c r="Y26" s="32">
        <f t="shared" si="4"/>
        <v>0</v>
      </c>
      <c r="Z26" s="32">
        <f t="shared" si="5"/>
        <v>0</v>
      </c>
      <c r="AA26" s="32">
        <f t="shared" si="6"/>
        <v>0</v>
      </c>
      <c r="AB26" s="32">
        <f t="shared" si="7"/>
        <v>0</v>
      </c>
      <c r="AC26" s="32">
        <f t="shared" si="8"/>
        <v>0</v>
      </c>
      <c r="AD26" s="32">
        <f t="shared" si="9"/>
        <v>0</v>
      </c>
      <c r="AE26" s="32">
        <f t="shared" si="10"/>
        <v>0</v>
      </c>
      <c r="AF26" s="32">
        <f t="shared" si="11"/>
        <v>0</v>
      </c>
      <c r="AG26" s="32">
        <f t="shared" si="12"/>
        <v>0</v>
      </c>
      <c r="AH26" s="32">
        <f t="shared" si="12"/>
        <v>0</v>
      </c>
    </row>
    <row r="27" spans="1:34" ht="18" customHeight="1" x14ac:dyDescent="0.4">
      <c r="A27" s="156"/>
      <c r="B27" s="45"/>
      <c r="C27" s="45"/>
      <c r="D27" s="45"/>
      <c r="E27" s="45"/>
      <c r="F27" s="45"/>
      <c r="G27" s="45"/>
      <c r="H27" s="46"/>
      <c r="I27" s="37">
        <f>IF(AND(B27&lt;&gt;"",C27&lt;&gt;"",D27&lt;&gt;"",E27&lt;&gt;"",F27&lt;&gt;"",G27&lt;&gt;"",H27&lt;&gt;""),VLOOKUP(G27,通所介護費!$A$20:$B$24,2,0),0)</f>
        <v>0</v>
      </c>
      <c r="J27" s="37">
        <f t="shared" si="14"/>
        <v>0</v>
      </c>
      <c r="T27" s="30">
        <f>対象地域一覧!A27</f>
        <v>0</v>
      </c>
      <c r="U27" s="32">
        <f t="shared" si="0"/>
        <v>0</v>
      </c>
      <c r="V27" s="32">
        <f t="shared" si="1"/>
        <v>0</v>
      </c>
      <c r="W27" s="32">
        <f t="shared" si="2"/>
        <v>0</v>
      </c>
      <c r="X27" s="32">
        <f t="shared" si="3"/>
        <v>0</v>
      </c>
      <c r="Y27" s="32">
        <f t="shared" si="4"/>
        <v>0</v>
      </c>
      <c r="Z27" s="32">
        <f t="shared" si="5"/>
        <v>0</v>
      </c>
      <c r="AA27" s="32">
        <f t="shared" si="6"/>
        <v>0</v>
      </c>
      <c r="AB27" s="32">
        <f t="shared" si="7"/>
        <v>0</v>
      </c>
      <c r="AC27" s="32">
        <f t="shared" si="8"/>
        <v>0</v>
      </c>
      <c r="AD27" s="32">
        <f t="shared" si="9"/>
        <v>0</v>
      </c>
      <c r="AE27" s="32">
        <f t="shared" si="10"/>
        <v>0</v>
      </c>
      <c r="AF27" s="32">
        <f t="shared" si="11"/>
        <v>0</v>
      </c>
      <c r="AG27" s="32">
        <f t="shared" si="12"/>
        <v>0</v>
      </c>
      <c r="AH27" s="32">
        <f t="shared" si="12"/>
        <v>0</v>
      </c>
    </row>
    <row r="28" spans="1:34" ht="18" customHeight="1" x14ac:dyDescent="0.4">
      <c r="A28" s="156"/>
      <c r="B28" s="45"/>
      <c r="C28" s="45"/>
      <c r="D28" s="45"/>
      <c r="E28" s="45"/>
      <c r="F28" s="45"/>
      <c r="G28" s="45"/>
      <c r="H28" s="46"/>
      <c r="I28" s="37">
        <f>IF(AND(B28&lt;&gt;"",C28&lt;&gt;"",D28&lt;&gt;"",E28&lt;&gt;"",F28&lt;&gt;"",G28&lt;&gt;"",H28&lt;&gt;""),VLOOKUP(G28,通所介護費!$A$20:$B$24,2,0),0)</f>
        <v>0</v>
      </c>
      <c r="J28" s="37">
        <f t="shared" si="14"/>
        <v>0</v>
      </c>
      <c r="T28" s="30">
        <f>対象地域一覧!A28</f>
        <v>0</v>
      </c>
      <c r="U28" s="32">
        <f t="shared" si="0"/>
        <v>0</v>
      </c>
      <c r="V28" s="32">
        <f t="shared" si="1"/>
        <v>0</v>
      </c>
      <c r="W28" s="32">
        <f t="shared" si="2"/>
        <v>0</v>
      </c>
      <c r="X28" s="32">
        <f t="shared" si="3"/>
        <v>0</v>
      </c>
      <c r="Y28" s="32">
        <f t="shared" si="4"/>
        <v>0</v>
      </c>
      <c r="Z28" s="32">
        <f t="shared" si="5"/>
        <v>0</v>
      </c>
      <c r="AA28" s="32">
        <f t="shared" si="6"/>
        <v>0</v>
      </c>
      <c r="AB28" s="32">
        <f t="shared" si="7"/>
        <v>0</v>
      </c>
      <c r="AC28" s="32">
        <f t="shared" si="8"/>
        <v>0</v>
      </c>
      <c r="AD28" s="32">
        <f t="shared" si="9"/>
        <v>0</v>
      </c>
      <c r="AE28" s="32">
        <f t="shared" si="10"/>
        <v>0</v>
      </c>
      <c r="AF28" s="32">
        <f t="shared" si="11"/>
        <v>0</v>
      </c>
      <c r="AG28" s="32">
        <f t="shared" si="12"/>
        <v>0</v>
      </c>
      <c r="AH28" s="32">
        <f t="shared" si="12"/>
        <v>0</v>
      </c>
    </row>
    <row r="29" spans="1:34" ht="18" customHeight="1" x14ac:dyDescent="0.4">
      <c r="A29" s="156"/>
      <c r="B29" s="45"/>
      <c r="C29" s="45"/>
      <c r="D29" s="45"/>
      <c r="E29" s="45"/>
      <c r="F29" s="45"/>
      <c r="G29" s="45"/>
      <c r="H29" s="46"/>
      <c r="I29" s="37">
        <f>IF(AND(B29&lt;&gt;"",C29&lt;&gt;"",D29&lt;&gt;"",E29&lt;&gt;"",F29&lt;&gt;"",G29&lt;&gt;"",H29&lt;&gt;""),VLOOKUP(G29,通所介護費!$A$20:$B$24,2,0),0)</f>
        <v>0</v>
      </c>
      <c r="J29" s="37">
        <f t="shared" si="14"/>
        <v>0</v>
      </c>
      <c r="T29" s="30">
        <f>対象地域一覧!A29</f>
        <v>0</v>
      </c>
      <c r="U29" s="32">
        <f t="shared" si="0"/>
        <v>0</v>
      </c>
      <c r="V29" s="32">
        <f t="shared" si="1"/>
        <v>0</v>
      </c>
      <c r="W29" s="32">
        <f t="shared" si="2"/>
        <v>0</v>
      </c>
      <c r="X29" s="32">
        <f t="shared" si="3"/>
        <v>0</v>
      </c>
      <c r="Y29" s="32">
        <f t="shared" si="4"/>
        <v>0</v>
      </c>
      <c r="Z29" s="32">
        <f t="shared" si="5"/>
        <v>0</v>
      </c>
      <c r="AA29" s="32">
        <f t="shared" si="6"/>
        <v>0</v>
      </c>
      <c r="AB29" s="32">
        <f t="shared" si="7"/>
        <v>0</v>
      </c>
      <c r="AC29" s="32">
        <f t="shared" si="8"/>
        <v>0</v>
      </c>
      <c r="AD29" s="32">
        <f t="shared" si="9"/>
        <v>0</v>
      </c>
      <c r="AE29" s="32">
        <f t="shared" si="10"/>
        <v>0</v>
      </c>
      <c r="AF29" s="32">
        <f t="shared" si="11"/>
        <v>0</v>
      </c>
      <c r="AG29" s="32">
        <f t="shared" si="12"/>
        <v>0</v>
      </c>
      <c r="AH29" s="32">
        <f t="shared" si="12"/>
        <v>0</v>
      </c>
    </row>
    <row r="30" spans="1:34" ht="18" customHeight="1" x14ac:dyDescent="0.4">
      <c r="A30" s="156"/>
      <c r="B30" s="45"/>
      <c r="C30" s="45"/>
      <c r="D30" s="45"/>
      <c r="E30" s="45"/>
      <c r="F30" s="45"/>
      <c r="G30" s="45"/>
      <c r="H30" s="46"/>
      <c r="I30" s="37">
        <f>IF(AND(B30&lt;&gt;"",C30&lt;&gt;"",D30&lt;&gt;"",E30&lt;&gt;"",F30&lt;&gt;"",G30&lt;&gt;"",H30&lt;&gt;""),VLOOKUP(G30,通所介護費!$A$20:$B$24,2,0),0)</f>
        <v>0</v>
      </c>
      <c r="J30" s="37">
        <f t="shared" si="14"/>
        <v>0</v>
      </c>
      <c r="T30" s="30">
        <f>対象地域一覧!A30</f>
        <v>0</v>
      </c>
      <c r="U30" s="32">
        <f t="shared" si="0"/>
        <v>0</v>
      </c>
      <c r="V30" s="32">
        <f t="shared" si="1"/>
        <v>0</v>
      </c>
      <c r="W30" s="32">
        <f t="shared" si="2"/>
        <v>0</v>
      </c>
      <c r="X30" s="32">
        <f t="shared" si="3"/>
        <v>0</v>
      </c>
      <c r="Y30" s="32">
        <f t="shared" si="4"/>
        <v>0</v>
      </c>
      <c r="Z30" s="32">
        <f t="shared" si="5"/>
        <v>0</v>
      </c>
      <c r="AA30" s="32">
        <f t="shared" si="6"/>
        <v>0</v>
      </c>
      <c r="AB30" s="32">
        <f t="shared" si="7"/>
        <v>0</v>
      </c>
      <c r="AC30" s="32">
        <f t="shared" si="8"/>
        <v>0</v>
      </c>
      <c r="AD30" s="32">
        <f t="shared" si="9"/>
        <v>0</v>
      </c>
      <c r="AE30" s="32">
        <f t="shared" si="10"/>
        <v>0</v>
      </c>
      <c r="AF30" s="32">
        <f t="shared" si="11"/>
        <v>0</v>
      </c>
      <c r="AG30" s="32">
        <f t="shared" si="12"/>
        <v>0</v>
      </c>
      <c r="AH30" s="32">
        <f t="shared" si="12"/>
        <v>0</v>
      </c>
    </row>
    <row r="31" spans="1:34" ht="18" customHeight="1" x14ac:dyDescent="0.4">
      <c r="A31" s="156"/>
      <c r="B31" s="45"/>
      <c r="C31" s="45"/>
      <c r="D31" s="45"/>
      <c r="E31" s="45"/>
      <c r="F31" s="45"/>
      <c r="G31" s="45"/>
      <c r="H31" s="46"/>
      <c r="I31" s="37">
        <f>IF(AND(B31&lt;&gt;"",C31&lt;&gt;"",D31&lt;&gt;"",E31&lt;&gt;"",F31&lt;&gt;"",G31&lt;&gt;"",H31&lt;&gt;""),VLOOKUP(G31,通所介護費!$A$20:$B$24,2,0),0)</f>
        <v>0</v>
      </c>
      <c r="J31" s="37">
        <f t="shared" si="14"/>
        <v>0</v>
      </c>
      <c r="T31" s="30">
        <f>対象地域一覧!A31</f>
        <v>0</v>
      </c>
      <c r="U31" s="32">
        <f t="shared" si="0"/>
        <v>0</v>
      </c>
      <c r="V31" s="32">
        <f t="shared" si="1"/>
        <v>0</v>
      </c>
      <c r="W31" s="32">
        <f t="shared" si="2"/>
        <v>0</v>
      </c>
      <c r="X31" s="32">
        <f t="shared" si="3"/>
        <v>0</v>
      </c>
      <c r="Y31" s="32">
        <f t="shared" si="4"/>
        <v>0</v>
      </c>
      <c r="Z31" s="32">
        <f t="shared" si="5"/>
        <v>0</v>
      </c>
      <c r="AA31" s="32">
        <f t="shared" si="6"/>
        <v>0</v>
      </c>
      <c r="AB31" s="32">
        <f t="shared" si="7"/>
        <v>0</v>
      </c>
      <c r="AC31" s="32">
        <f t="shared" si="8"/>
        <v>0</v>
      </c>
      <c r="AD31" s="32">
        <f t="shared" si="9"/>
        <v>0</v>
      </c>
      <c r="AE31" s="32">
        <f t="shared" si="10"/>
        <v>0</v>
      </c>
      <c r="AF31" s="32">
        <f t="shared" si="11"/>
        <v>0</v>
      </c>
      <c r="AG31" s="32">
        <f t="shared" si="12"/>
        <v>0</v>
      </c>
      <c r="AH31" s="32">
        <f t="shared" si="12"/>
        <v>0</v>
      </c>
    </row>
    <row r="32" spans="1:34" ht="18" customHeight="1" x14ac:dyDescent="0.4">
      <c r="A32" s="156"/>
      <c r="B32" s="45"/>
      <c r="C32" s="45"/>
      <c r="D32" s="45"/>
      <c r="E32" s="45"/>
      <c r="F32" s="45"/>
      <c r="G32" s="45"/>
      <c r="H32" s="46"/>
      <c r="I32" s="37">
        <f>IF(AND(B32&lt;&gt;"",C32&lt;&gt;"",D32&lt;&gt;"",E32&lt;&gt;"",F32&lt;&gt;"",G32&lt;&gt;"",H32&lt;&gt;""),VLOOKUP(G32,通所介護費!$A$20:$B$24,2,0),0)</f>
        <v>0</v>
      </c>
      <c r="J32" s="37">
        <f t="shared" si="14"/>
        <v>0</v>
      </c>
      <c r="T32" s="30">
        <f>対象地域一覧!A32</f>
        <v>0</v>
      </c>
      <c r="U32" s="32">
        <f t="shared" si="0"/>
        <v>0</v>
      </c>
      <c r="V32" s="32">
        <f t="shared" si="1"/>
        <v>0</v>
      </c>
      <c r="W32" s="32">
        <f t="shared" si="2"/>
        <v>0</v>
      </c>
      <c r="X32" s="32">
        <f t="shared" si="3"/>
        <v>0</v>
      </c>
      <c r="Y32" s="32">
        <f t="shared" si="4"/>
        <v>0</v>
      </c>
      <c r="Z32" s="32">
        <f t="shared" si="5"/>
        <v>0</v>
      </c>
      <c r="AA32" s="32">
        <f t="shared" si="6"/>
        <v>0</v>
      </c>
      <c r="AB32" s="32">
        <f t="shared" si="7"/>
        <v>0</v>
      </c>
      <c r="AC32" s="32">
        <f t="shared" si="8"/>
        <v>0</v>
      </c>
      <c r="AD32" s="32">
        <f t="shared" si="9"/>
        <v>0</v>
      </c>
      <c r="AE32" s="32">
        <f t="shared" si="10"/>
        <v>0</v>
      </c>
      <c r="AF32" s="32">
        <f t="shared" si="11"/>
        <v>0</v>
      </c>
      <c r="AG32" s="32">
        <f t="shared" si="12"/>
        <v>0</v>
      </c>
      <c r="AH32" s="32">
        <f t="shared" si="12"/>
        <v>0</v>
      </c>
    </row>
    <row r="33" spans="1:34" ht="18" customHeight="1" x14ac:dyDescent="0.4">
      <c r="A33" s="156"/>
      <c r="B33" s="45"/>
      <c r="C33" s="45"/>
      <c r="D33" s="45"/>
      <c r="E33" s="45"/>
      <c r="F33" s="45"/>
      <c r="G33" s="45"/>
      <c r="H33" s="46"/>
      <c r="I33" s="37">
        <f>IF(AND(B33&lt;&gt;"",C33&lt;&gt;"",D33&lt;&gt;"",E33&lt;&gt;"",F33&lt;&gt;"",G33&lt;&gt;"",H33&lt;&gt;""),VLOOKUP(G33,通所介護費!$A$20:$B$24,2,0),0)</f>
        <v>0</v>
      </c>
      <c r="J33" s="37">
        <f t="shared" si="14"/>
        <v>0</v>
      </c>
      <c r="T33" s="30">
        <f>対象地域一覧!A33</f>
        <v>0</v>
      </c>
      <c r="U33" s="32">
        <f t="shared" si="0"/>
        <v>0</v>
      </c>
      <c r="V33" s="32">
        <f t="shared" si="1"/>
        <v>0</v>
      </c>
      <c r="W33" s="32">
        <f t="shared" si="2"/>
        <v>0</v>
      </c>
      <c r="X33" s="32">
        <f t="shared" si="3"/>
        <v>0</v>
      </c>
      <c r="Y33" s="32">
        <f t="shared" si="4"/>
        <v>0</v>
      </c>
      <c r="Z33" s="32">
        <f t="shared" si="5"/>
        <v>0</v>
      </c>
      <c r="AA33" s="32">
        <f t="shared" si="6"/>
        <v>0</v>
      </c>
      <c r="AB33" s="32">
        <f t="shared" si="7"/>
        <v>0</v>
      </c>
      <c r="AC33" s="32">
        <f t="shared" si="8"/>
        <v>0</v>
      </c>
      <c r="AD33" s="32">
        <f t="shared" si="9"/>
        <v>0</v>
      </c>
      <c r="AE33" s="32">
        <f t="shared" si="10"/>
        <v>0</v>
      </c>
      <c r="AF33" s="32">
        <f t="shared" si="11"/>
        <v>0</v>
      </c>
      <c r="AG33" s="32">
        <f t="shared" si="12"/>
        <v>0</v>
      </c>
      <c r="AH33" s="32">
        <f t="shared" si="12"/>
        <v>0</v>
      </c>
    </row>
    <row r="34" spans="1:34" ht="18" customHeight="1" x14ac:dyDescent="0.4">
      <c r="A34" s="156"/>
      <c r="B34" s="45"/>
      <c r="C34" s="45"/>
      <c r="D34" s="45"/>
      <c r="E34" s="45"/>
      <c r="F34" s="45"/>
      <c r="G34" s="45"/>
      <c r="H34" s="46"/>
      <c r="I34" s="37">
        <f>IF(AND(B34&lt;&gt;"",C34&lt;&gt;"",D34&lt;&gt;"",E34&lt;&gt;"",F34&lt;&gt;"",G34&lt;&gt;"",H34&lt;&gt;""),VLOOKUP(G34,通所介護費!$A$20:$B$24,2,0),0)</f>
        <v>0</v>
      </c>
      <c r="J34" s="37">
        <f t="shared" si="14"/>
        <v>0</v>
      </c>
      <c r="T34" s="30">
        <f>対象地域一覧!A34</f>
        <v>0</v>
      </c>
      <c r="U34" s="32">
        <f t="shared" si="0"/>
        <v>0</v>
      </c>
      <c r="V34" s="32">
        <f t="shared" si="1"/>
        <v>0</v>
      </c>
      <c r="W34" s="32">
        <f t="shared" si="2"/>
        <v>0</v>
      </c>
      <c r="X34" s="32">
        <f t="shared" si="3"/>
        <v>0</v>
      </c>
      <c r="Y34" s="32">
        <f t="shared" si="4"/>
        <v>0</v>
      </c>
      <c r="Z34" s="32">
        <f t="shared" si="5"/>
        <v>0</v>
      </c>
      <c r="AA34" s="32">
        <f t="shared" si="6"/>
        <v>0</v>
      </c>
      <c r="AB34" s="32">
        <f t="shared" si="7"/>
        <v>0</v>
      </c>
      <c r="AC34" s="32">
        <f t="shared" si="8"/>
        <v>0</v>
      </c>
      <c r="AD34" s="32">
        <f t="shared" si="9"/>
        <v>0</v>
      </c>
      <c r="AE34" s="32">
        <f t="shared" si="10"/>
        <v>0</v>
      </c>
      <c r="AF34" s="32">
        <f t="shared" si="11"/>
        <v>0</v>
      </c>
      <c r="AG34" s="32">
        <f t="shared" si="12"/>
        <v>0</v>
      </c>
      <c r="AH34" s="32">
        <f t="shared" si="12"/>
        <v>0</v>
      </c>
    </row>
    <row r="35" spans="1:34" ht="18" customHeight="1" x14ac:dyDescent="0.4">
      <c r="A35" s="156"/>
      <c r="B35" s="45"/>
      <c r="C35" s="45"/>
      <c r="D35" s="45"/>
      <c r="E35" s="45"/>
      <c r="F35" s="45"/>
      <c r="G35" s="45"/>
      <c r="H35" s="46"/>
      <c r="I35" s="37">
        <f>IF(AND(B35&lt;&gt;"",C35&lt;&gt;"",D35&lt;&gt;"",E35&lt;&gt;"",F35&lt;&gt;"",G35&lt;&gt;"",H35&lt;&gt;""),VLOOKUP(G35,通所介護費!$A$20:$B$24,2,0),0)</f>
        <v>0</v>
      </c>
      <c r="J35" s="37">
        <f t="shared" si="14"/>
        <v>0</v>
      </c>
      <c r="T35" s="30">
        <f>対象地域一覧!A35</f>
        <v>0</v>
      </c>
      <c r="U35" s="32">
        <f t="shared" si="0"/>
        <v>0</v>
      </c>
      <c r="V35" s="32">
        <f t="shared" si="1"/>
        <v>0</v>
      </c>
      <c r="W35" s="32">
        <f t="shared" si="2"/>
        <v>0</v>
      </c>
      <c r="X35" s="32">
        <f t="shared" si="3"/>
        <v>0</v>
      </c>
      <c r="Y35" s="32">
        <f t="shared" si="4"/>
        <v>0</v>
      </c>
      <c r="Z35" s="32">
        <f t="shared" si="5"/>
        <v>0</v>
      </c>
      <c r="AA35" s="32">
        <f t="shared" si="6"/>
        <v>0</v>
      </c>
      <c r="AB35" s="32">
        <f t="shared" si="7"/>
        <v>0</v>
      </c>
      <c r="AC35" s="32">
        <f t="shared" si="8"/>
        <v>0</v>
      </c>
      <c r="AD35" s="32">
        <f t="shared" si="9"/>
        <v>0</v>
      </c>
      <c r="AE35" s="32">
        <f t="shared" si="10"/>
        <v>0</v>
      </c>
      <c r="AF35" s="32">
        <f t="shared" si="11"/>
        <v>0</v>
      </c>
      <c r="AG35" s="32">
        <f t="shared" si="12"/>
        <v>0</v>
      </c>
      <c r="AH35" s="32">
        <f t="shared" si="12"/>
        <v>0</v>
      </c>
    </row>
    <row r="36" spans="1:34" ht="18" customHeight="1" x14ac:dyDescent="0.4">
      <c r="A36" s="156"/>
      <c r="B36" s="45"/>
      <c r="C36" s="45"/>
      <c r="D36" s="45"/>
      <c r="E36" s="45"/>
      <c r="F36" s="45"/>
      <c r="G36" s="45"/>
      <c r="H36" s="46"/>
      <c r="I36" s="37">
        <f>IF(AND(B36&lt;&gt;"",C36&lt;&gt;"",D36&lt;&gt;"",E36&lt;&gt;"",F36&lt;&gt;"",G36&lt;&gt;"",H36&lt;&gt;""),VLOOKUP(G36,通所介護費!$A$20:$B$24,2,0),0)</f>
        <v>0</v>
      </c>
      <c r="J36" s="37">
        <f t="shared" si="14"/>
        <v>0</v>
      </c>
      <c r="T36" s="30"/>
      <c r="U36" s="32">
        <f t="shared" si="0"/>
        <v>0</v>
      </c>
      <c r="V36" s="32">
        <f t="shared" si="1"/>
        <v>0</v>
      </c>
      <c r="W36" s="32">
        <f t="shared" si="2"/>
        <v>0</v>
      </c>
      <c r="X36" s="32">
        <f t="shared" si="3"/>
        <v>0</v>
      </c>
      <c r="Y36" s="32">
        <f t="shared" si="4"/>
        <v>0</v>
      </c>
      <c r="Z36" s="32">
        <f t="shared" si="5"/>
        <v>0</v>
      </c>
      <c r="AA36" s="32">
        <f t="shared" si="6"/>
        <v>0</v>
      </c>
      <c r="AB36" s="32">
        <f t="shared" si="7"/>
        <v>0</v>
      </c>
      <c r="AC36" s="32">
        <f t="shared" si="8"/>
        <v>0</v>
      </c>
      <c r="AD36" s="32">
        <f t="shared" si="9"/>
        <v>0</v>
      </c>
      <c r="AE36" s="32">
        <f t="shared" si="10"/>
        <v>0</v>
      </c>
      <c r="AF36" s="32">
        <f t="shared" si="11"/>
        <v>0</v>
      </c>
      <c r="AG36" s="32">
        <f t="shared" si="12"/>
        <v>0</v>
      </c>
      <c r="AH36" s="32">
        <f t="shared" si="12"/>
        <v>0</v>
      </c>
    </row>
    <row r="37" spans="1:34" ht="18" customHeight="1" x14ac:dyDescent="0.4">
      <c r="A37" s="156"/>
      <c r="B37" s="45"/>
      <c r="C37" s="45"/>
      <c r="D37" s="45"/>
      <c r="E37" s="45"/>
      <c r="F37" s="45"/>
      <c r="G37" s="45"/>
      <c r="H37" s="46"/>
      <c r="I37" s="37">
        <f>IF(AND(B37&lt;&gt;"",C37&lt;&gt;"",D37&lt;&gt;"",E37&lt;&gt;"",F37&lt;&gt;"",G37&lt;&gt;"",H37&lt;&gt;""),VLOOKUP(G37,通所介護費!$A$20:$B$24,2,0),0)</f>
        <v>0</v>
      </c>
      <c r="J37" s="37">
        <f t="shared" si="14"/>
        <v>0</v>
      </c>
      <c r="T37" s="30"/>
      <c r="U37" s="32">
        <f t="shared" si="0"/>
        <v>0</v>
      </c>
      <c r="V37" s="32">
        <f t="shared" si="1"/>
        <v>0</v>
      </c>
      <c r="W37" s="32">
        <f t="shared" si="2"/>
        <v>0</v>
      </c>
      <c r="X37" s="32">
        <f t="shared" si="3"/>
        <v>0</v>
      </c>
      <c r="Y37" s="32">
        <f t="shared" si="4"/>
        <v>0</v>
      </c>
      <c r="Z37" s="32">
        <f t="shared" si="5"/>
        <v>0</v>
      </c>
      <c r="AA37" s="32">
        <f t="shared" si="6"/>
        <v>0</v>
      </c>
      <c r="AB37" s="32">
        <f t="shared" si="7"/>
        <v>0</v>
      </c>
      <c r="AC37" s="32">
        <f t="shared" si="8"/>
        <v>0</v>
      </c>
      <c r="AD37" s="32">
        <f t="shared" si="9"/>
        <v>0</v>
      </c>
      <c r="AE37" s="32">
        <f t="shared" si="10"/>
        <v>0</v>
      </c>
      <c r="AF37" s="32">
        <f t="shared" si="11"/>
        <v>0</v>
      </c>
      <c r="AG37" s="32">
        <f t="shared" si="12"/>
        <v>0</v>
      </c>
      <c r="AH37" s="32">
        <f t="shared" si="12"/>
        <v>0</v>
      </c>
    </row>
    <row r="38" spans="1:34" ht="18" customHeight="1" x14ac:dyDescent="0.4">
      <c r="A38" s="156"/>
      <c r="B38" s="45"/>
      <c r="C38" s="45"/>
      <c r="D38" s="45"/>
      <c r="E38" s="45"/>
      <c r="F38" s="45"/>
      <c r="G38" s="45"/>
      <c r="H38" s="46"/>
      <c r="I38" s="37">
        <f>IF(AND(B38&lt;&gt;"",C38&lt;&gt;"",D38&lt;&gt;"",E38&lt;&gt;"",F38&lt;&gt;"",G38&lt;&gt;"",H38&lt;&gt;""),VLOOKUP(G38,通所介護費!$A$20:$B$24,2,0),0)</f>
        <v>0</v>
      </c>
      <c r="J38" s="37">
        <f t="shared" si="14"/>
        <v>0</v>
      </c>
      <c r="T38" s="30"/>
      <c r="U38" s="32">
        <f t="shared" si="0"/>
        <v>0</v>
      </c>
      <c r="V38" s="32">
        <f t="shared" si="1"/>
        <v>0</v>
      </c>
      <c r="W38" s="32">
        <f t="shared" si="2"/>
        <v>0</v>
      </c>
      <c r="X38" s="32">
        <f t="shared" si="3"/>
        <v>0</v>
      </c>
      <c r="Y38" s="32">
        <f t="shared" si="4"/>
        <v>0</v>
      </c>
      <c r="Z38" s="32">
        <f t="shared" si="5"/>
        <v>0</v>
      </c>
      <c r="AA38" s="32">
        <f t="shared" si="6"/>
        <v>0</v>
      </c>
      <c r="AB38" s="32">
        <f t="shared" si="7"/>
        <v>0</v>
      </c>
      <c r="AC38" s="32">
        <f t="shared" si="8"/>
        <v>0</v>
      </c>
      <c r="AD38" s="32">
        <f t="shared" si="9"/>
        <v>0</v>
      </c>
      <c r="AE38" s="32">
        <f t="shared" si="10"/>
        <v>0</v>
      </c>
      <c r="AF38" s="32">
        <f t="shared" si="11"/>
        <v>0</v>
      </c>
      <c r="AG38" s="32">
        <f t="shared" si="12"/>
        <v>0</v>
      </c>
      <c r="AH38" s="32">
        <f t="shared" si="12"/>
        <v>0</v>
      </c>
    </row>
    <row r="39" spans="1:34" ht="18" customHeight="1" x14ac:dyDescent="0.4">
      <c r="A39" s="156"/>
      <c r="B39" s="45"/>
      <c r="C39" s="45"/>
      <c r="D39" s="45"/>
      <c r="E39" s="45"/>
      <c r="F39" s="45"/>
      <c r="G39" s="45"/>
      <c r="H39" s="46"/>
      <c r="I39" s="37">
        <f>IF(AND(B39&lt;&gt;"",C39&lt;&gt;"",D39&lt;&gt;"",E39&lt;&gt;"",F39&lt;&gt;"",G39&lt;&gt;"",H39&lt;&gt;""),VLOOKUP(G39,通所介護費!$A$20:$B$24,2,0),0)</f>
        <v>0</v>
      </c>
      <c r="J39" s="37">
        <f t="shared" si="14"/>
        <v>0</v>
      </c>
      <c r="T39" s="30"/>
      <c r="U39" s="32">
        <f t="shared" si="0"/>
        <v>0</v>
      </c>
      <c r="V39" s="32">
        <f t="shared" si="1"/>
        <v>0</v>
      </c>
      <c r="W39" s="32">
        <f t="shared" si="2"/>
        <v>0</v>
      </c>
      <c r="X39" s="32">
        <f t="shared" si="3"/>
        <v>0</v>
      </c>
      <c r="Y39" s="32">
        <f t="shared" si="4"/>
        <v>0</v>
      </c>
      <c r="Z39" s="32">
        <f t="shared" si="5"/>
        <v>0</v>
      </c>
      <c r="AA39" s="32">
        <f t="shared" si="6"/>
        <v>0</v>
      </c>
      <c r="AB39" s="32">
        <f t="shared" si="7"/>
        <v>0</v>
      </c>
      <c r="AC39" s="32">
        <f t="shared" si="8"/>
        <v>0</v>
      </c>
      <c r="AD39" s="32">
        <f t="shared" si="9"/>
        <v>0</v>
      </c>
      <c r="AE39" s="32">
        <f t="shared" si="10"/>
        <v>0</v>
      </c>
      <c r="AF39" s="32">
        <f t="shared" si="11"/>
        <v>0</v>
      </c>
      <c r="AG39" s="32">
        <f t="shared" si="12"/>
        <v>0</v>
      </c>
      <c r="AH39" s="32">
        <f t="shared" si="12"/>
        <v>0</v>
      </c>
    </row>
    <row r="40" spans="1:34" ht="18" customHeight="1" x14ac:dyDescent="0.4">
      <c r="A40" s="157"/>
      <c r="B40" s="45"/>
      <c r="C40" s="45"/>
      <c r="D40" s="45"/>
      <c r="E40" s="45"/>
      <c r="F40" s="45"/>
      <c r="G40" s="45"/>
      <c r="H40" s="46"/>
      <c r="I40" s="37">
        <f>IF(AND(B40&lt;&gt;"",C40&lt;&gt;"",D40&lt;&gt;"",E40&lt;&gt;"",F40&lt;&gt;"",G40&lt;&gt;"",H40&lt;&gt;""),VLOOKUP(G40,通所介護費!$A$20:$B$24,2,0),0)</f>
        <v>0</v>
      </c>
      <c r="J40" s="37">
        <f t="shared" si="14"/>
        <v>0</v>
      </c>
      <c r="T40" s="30"/>
      <c r="U40" s="32">
        <f t="shared" si="0"/>
        <v>0</v>
      </c>
      <c r="V40" s="32">
        <f t="shared" si="1"/>
        <v>0</v>
      </c>
      <c r="W40" s="32">
        <f t="shared" si="2"/>
        <v>0</v>
      </c>
      <c r="X40" s="32">
        <f t="shared" si="3"/>
        <v>0</v>
      </c>
      <c r="Y40" s="32">
        <f t="shared" si="4"/>
        <v>0</v>
      </c>
      <c r="Z40" s="32">
        <f t="shared" si="5"/>
        <v>0</v>
      </c>
      <c r="AA40" s="32">
        <f t="shared" si="6"/>
        <v>0</v>
      </c>
      <c r="AB40" s="32">
        <f t="shared" si="7"/>
        <v>0</v>
      </c>
      <c r="AC40" s="32">
        <f t="shared" si="8"/>
        <v>0</v>
      </c>
      <c r="AD40" s="32">
        <f t="shared" si="9"/>
        <v>0</v>
      </c>
      <c r="AE40" s="32">
        <f t="shared" si="10"/>
        <v>0</v>
      </c>
      <c r="AF40" s="32">
        <f t="shared" si="11"/>
        <v>0</v>
      </c>
      <c r="AG40" s="32">
        <f t="shared" si="12"/>
        <v>0</v>
      </c>
      <c r="AH40" s="32">
        <f t="shared" si="12"/>
        <v>0</v>
      </c>
    </row>
    <row r="41" spans="1:34" ht="22.15" customHeight="1" x14ac:dyDescent="0.4">
      <c r="A41" s="101" t="s">
        <v>40</v>
      </c>
      <c r="B41" s="102"/>
      <c r="C41" s="102"/>
      <c r="D41" s="102"/>
      <c r="E41" s="102"/>
      <c r="F41" s="102"/>
      <c r="G41" s="103"/>
      <c r="H41" s="39">
        <f>SUMIF(H21:H40,"&lt;&gt;#N/A")</f>
        <v>0</v>
      </c>
      <c r="I41" s="39">
        <f>SUMIF(I21:I40,"&lt;&gt;#N/A")</f>
        <v>0</v>
      </c>
      <c r="J41" s="39">
        <f>SUMIF(J21:J40,"&lt;&gt;#N/A")</f>
        <v>0</v>
      </c>
      <c r="T41" s="30"/>
      <c r="U41" s="32">
        <f t="shared" si="0"/>
        <v>0</v>
      </c>
      <c r="V41" s="32">
        <f t="shared" si="1"/>
        <v>0</v>
      </c>
      <c r="W41" s="32">
        <f t="shared" si="2"/>
        <v>0</v>
      </c>
      <c r="X41" s="32">
        <f t="shared" si="3"/>
        <v>0</v>
      </c>
      <c r="Y41" s="32">
        <f t="shared" si="4"/>
        <v>0</v>
      </c>
      <c r="Z41" s="32">
        <f t="shared" si="5"/>
        <v>0</v>
      </c>
      <c r="AA41" s="32">
        <f t="shared" si="6"/>
        <v>0</v>
      </c>
      <c r="AB41" s="32">
        <f t="shared" si="7"/>
        <v>0</v>
      </c>
      <c r="AC41" s="32">
        <f t="shared" si="8"/>
        <v>0</v>
      </c>
      <c r="AD41" s="32">
        <f t="shared" si="9"/>
        <v>0</v>
      </c>
      <c r="AE41" s="32">
        <f t="shared" si="10"/>
        <v>0</v>
      </c>
      <c r="AF41" s="32">
        <f t="shared" si="11"/>
        <v>0</v>
      </c>
      <c r="AG41" s="32">
        <f t="shared" si="12"/>
        <v>0</v>
      </c>
      <c r="AH41" s="32">
        <f t="shared" si="12"/>
        <v>0</v>
      </c>
    </row>
    <row r="42" spans="1:34" ht="15" customHeight="1" x14ac:dyDescent="0.4">
      <c r="A42" s="24"/>
      <c r="B42" s="24"/>
      <c r="C42" s="24"/>
      <c r="D42" s="24"/>
      <c r="E42" s="24"/>
      <c r="F42" s="24"/>
      <c r="G42" s="44"/>
      <c r="H42" s="44"/>
      <c r="I42" s="44"/>
      <c r="T42" s="30"/>
      <c r="U42" s="32">
        <f t="shared" si="0"/>
        <v>0</v>
      </c>
      <c r="V42" s="32">
        <f t="shared" si="1"/>
        <v>0</v>
      </c>
      <c r="W42" s="32">
        <f t="shared" si="2"/>
        <v>0</v>
      </c>
      <c r="X42" s="32">
        <f t="shared" si="3"/>
        <v>0</v>
      </c>
      <c r="Y42" s="32">
        <f t="shared" si="4"/>
        <v>0</v>
      </c>
      <c r="Z42" s="32">
        <f t="shared" si="5"/>
        <v>0</v>
      </c>
      <c r="AA42" s="32">
        <f t="shared" si="6"/>
        <v>0</v>
      </c>
      <c r="AB42" s="32">
        <f t="shared" si="7"/>
        <v>0</v>
      </c>
      <c r="AC42" s="32">
        <f t="shared" si="8"/>
        <v>0</v>
      </c>
      <c r="AD42" s="32">
        <f t="shared" si="9"/>
        <v>0</v>
      </c>
      <c r="AE42" s="32">
        <f t="shared" si="10"/>
        <v>0</v>
      </c>
      <c r="AF42" s="32">
        <f t="shared" si="11"/>
        <v>0</v>
      </c>
      <c r="AG42" s="32">
        <f t="shared" si="12"/>
        <v>0</v>
      </c>
      <c r="AH42" s="32">
        <f t="shared" si="12"/>
        <v>0</v>
      </c>
    </row>
    <row r="43" spans="1:34" ht="22.15" customHeight="1" x14ac:dyDescent="0.4">
      <c r="A43" s="51" t="s">
        <v>89</v>
      </c>
      <c r="B43" s="24"/>
      <c r="C43" s="24"/>
      <c r="D43" s="24"/>
      <c r="E43" s="24"/>
      <c r="F43" s="24"/>
      <c r="G43" s="44"/>
      <c r="H43" s="44"/>
      <c r="I43" s="44"/>
      <c r="T43" s="30"/>
      <c r="U43" s="32">
        <f t="shared" si="0"/>
        <v>0</v>
      </c>
      <c r="V43" s="32">
        <f t="shared" si="1"/>
        <v>0</v>
      </c>
      <c r="W43" s="32">
        <f t="shared" si="2"/>
        <v>0</v>
      </c>
      <c r="X43" s="32">
        <f t="shared" si="3"/>
        <v>0</v>
      </c>
      <c r="Y43" s="32">
        <f t="shared" si="4"/>
        <v>0</v>
      </c>
      <c r="Z43" s="32">
        <f t="shared" si="5"/>
        <v>0</v>
      </c>
      <c r="AA43" s="32">
        <f t="shared" si="6"/>
        <v>0</v>
      </c>
      <c r="AB43" s="32">
        <f t="shared" si="7"/>
        <v>0</v>
      </c>
      <c r="AC43" s="32">
        <f t="shared" si="8"/>
        <v>0</v>
      </c>
      <c r="AD43" s="32">
        <f t="shared" si="9"/>
        <v>0</v>
      </c>
      <c r="AE43" s="32">
        <f t="shared" si="10"/>
        <v>0</v>
      </c>
      <c r="AF43" s="32">
        <f t="shared" si="11"/>
        <v>0</v>
      </c>
      <c r="AG43" s="32">
        <f t="shared" si="12"/>
        <v>0</v>
      </c>
      <c r="AH43" s="32">
        <f t="shared" si="12"/>
        <v>0</v>
      </c>
    </row>
    <row r="44" spans="1:34" ht="42.95" customHeight="1" x14ac:dyDescent="0.4">
      <c r="A44" s="158" t="s">
        <v>132</v>
      </c>
      <c r="B44" s="35" t="s">
        <v>49</v>
      </c>
      <c r="C44" s="35" t="s">
        <v>133</v>
      </c>
      <c r="D44" s="35" t="s">
        <v>34</v>
      </c>
      <c r="E44" s="36" t="s">
        <v>173</v>
      </c>
      <c r="F44" s="36" t="s">
        <v>174</v>
      </c>
      <c r="G44" s="35" t="s">
        <v>35</v>
      </c>
      <c r="H44" s="36" t="s">
        <v>134</v>
      </c>
      <c r="I44" s="36" t="s">
        <v>37</v>
      </c>
      <c r="J44" s="36" t="s">
        <v>120</v>
      </c>
      <c r="T44" s="30"/>
      <c r="U44" s="32">
        <f t="shared" si="0"/>
        <v>0</v>
      </c>
      <c r="V44" s="32">
        <f t="shared" si="1"/>
        <v>0</v>
      </c>
      <c r="W44" s="32">
        <f t="shared" si="2"/>
        <v>0</v>
      </c>
      <c r="X44" s="32">
        <f t="shared" si="3"/>
        <v>0</v>
      </c>
      <c r="Y44" s="32">
        <f t="shared" si="4"/>
        <v>0</v>
      </c>
      <c r="Z44" s="32">
        <f t="shared" si="5"/>
        <v>0</v>
      </c>
      <c r="AA44" s="32">
        <f t="shared" si="6"/>
        <v>0</v>
      </c>
      <c r="AB44" s="32">
        <f t="shared" si="7"/>
        <v>0</v>
      </c>
      <c r="AC44" s="32">
        <f t="shared" si="8"/>
        <v>0</v>
      </c>
      <c r="AD44" s="32">
        <f t="shared" si="9"/>
        <v>0</v>
      </c>
      <c r="AE44" s="32">
        <f t="shared" si="10"/>
        <v>0</v>
      </c>
      <c r="AF44" s="32">
        <f t="shared" si="11"/>
        <v>0</v>
      </c>
      <c r="AG44" s="32">
        <f t="shared" si="12"/>
        <v>0</v>
      </c>
      <c r="AH44" s="32">
        <f t="shared" si="12"/>
        <v>0</v>
      </c>
    </row>
    <row r="45" spans="1:34" ht="18" customHeight="1" x14ac:dyDescent="0.4">
      <c r="A45" s="159"/>
      <c r="B45" s="45"/>
      <c r="C45" s="45"/>
      <c r="D45" s="45"/>
      <c r="E45" s="45"/>
      <c r="F45" s="45"/>
      <c r="G45" s="45"/>
      <c r="H45" s="46"/>
      <c r="I45" s="37">
        <f>IF(AND(B45&lt;&gt;"",C45&lt;&gt;"",D45&lt;&gt;"",F45&lt;&gt;"",E45&lt;&gt;"",G45&lt;&gt;"",H45&lt;&gt;""),VLOOKUP(G45,通所介護費!$A$20:$B$24,2,0),0)</f>
        <v>0</v>
      </c>
      <c r="J45" s="37">
        <f>((I45*H45)*0.1*10)/2</f>
        <v>0</v>
      </c>
      <c r="T45" s="30"/>
      <c r="U45" s="32">
        <f t="shared" si="0"/>
        <v>0</v>
      </c>
      <c r="V45" s="32">
        <f t="shared" si="1"/>
        <v>0</v>
      </c>
      <c r="W45" s="32">
        <f t="shared" si="2"/>
        <v>0</v>
      </c>
      <c r="X45" s="32">
        <f t="shared" si="3"/>
        <v>0</v>
      </c>
      <c r="Y45" s="32">
        <f t="shared" si="4"/>
        <v>0</v>
      </c>
      <c r="Z45" s="32">
        <f t="shared" si="5"/>
        <v>0</v>
      </c>
      <c r="AA45" s="32">
        <f t="shared" si="6"/>
        <v>0</v>
      </c>
      <c r="AB45" s="32">
        <f t="shared" si="7"/>
        <v>0</v>
      </c>
      <c r="AC45" s="32">
        <f t="shared" si="8"/>
        <v>0</v>
      </c>
      <c r="AD45" s="32">
        <f t="shared" si="9"/>
        <v>0</v>
      </c>
      <c r="AE45" s="32">
        <f t="shared" si="10"/>
        <v>0</v>
      </c>
      <c r="AF45" s="32">
        <f t="shared" si="11"/>
        <v>0</v>
      </c>
      <c r="AG45" s="32">
        <f t="shared" si="12"/>
        <v>0</v>
      </c>
      <c r="AH45" s="32">
        <f t="shared" si="12"/>
        <v>0</v>
      </c>
    </row>
    <row r="46" spans="1:34" ht="18" customHeight="1" x14ac:dyDescent="0.4">
      <c r="A46" s="159"/>
      <c r="B46" s="45"/>
      <c r="C46" s="45"/>
      <c r="D46" s="45"/>
      <c r="E46" s="45"/>
      <c r="F46" s="45"/>
      <c r="G46" s="45"/>
      <c r="H46" s="46"/>
      <c r="I46" s="37">
        <f>IF(AND(B46&lt;&gt;"",C46&lt;&gt;"",D46&lt;&gt;"",F46&lt;&gt;"",E46&lt;&gt;"",G46&lt;&gt;"",H46&lt;&gt;""),VLOOKUP(G46,通所介護費!$A$20:$B$24,2,0),0)</f>
        <v>0</v>
      </c>
      <c r="J46" s="37">
        <f>((I46*H46)*0.1*10)/2</f>
        <v>0</v>
      </c>
      <c r="AG46" s="28">
        <f>SUM(AG3:AG45)</f>
        <v>0</v>
      </c>
      <c r="AH46" s="28">
        <f>SUM(AH3:AH45)</f>
        <v>0</v>
      </c>
    </row>
    <row r="47" spans="1:34" ht="18" customHeight="1" x14ac:dyDescent="0.4">
      <c r="A47" s="159"/>
      <c r="B47" s="45"/>
      <c r="C47" s="45"/>
      <c r="D47" s="45"/>
      <c r="E47" s="45"/>
      <c r="F47" s="45"/>
      <c r="G47" s="45"/>
      <c r="H47" s="46"/>
      <c r="I47" s="37">
        <f>IF(AND(B47&lt;&gt;"",C47&lt;&gt;"",D47&lt;&gt;"",F47&lt;&gt;"",E47&lt;&gt;"",G47&lt;&gt;"",H47&lt;&gt;""),VLOOKUP(G47,通所介護費!$A$20:$B$24,2,0),0)</f>
        <v>0</v>
      </c>
      <c r="J47" s="37">
        <f>((I47*H47)*0.1*10)/2</f>
        <v>0</v>
      </c>
    </row>
    <row r="48" spans="1:34" ht="18" customHeight="1" x14ac:dyDescent="0.4">
      <c r="A48" s="159"/>
      <c r="B48" s="45"/>
      <c r="C48" s="45"/>
      <c r="D48" s="45"/>
      <c r="E48" s="45"/>
      <c r="F48" s="45"/>
      <c r="G48" s="45"/>
      <c r="H48" s="46"/>
      <c r="I48" s="37">
        <f>IF(AND(B48&lt;&gt;"",C48&lt;&gt;"",D48&lt;&gt;"",F48&lt;&gt;"",E48&lt;&gt;"",G48&lt;&gt;"",H48&lt;&gt;""),VLOOKUP(G48,通所介護費!$A$20:$B$24,2,0),0)</f>
        <v>0</v>
      </c>
      <c r="J48" s="37">
        <f>((I48*H48)*0.1*10)/2</f>
        <v>0</v>
      </c>
    </row>
    <row r="49" spans="1:10" ht="18" customHeight="1" x14ac:dyDescent="0.4">
      <c r="A49" s="160"/>
      <c r="B49" s="45"/>
      <c r="C49" s="45"/>
      <c r="D49" s="45"/>
      <c r="E49" s="45"/>
      <c r="F49" s="45"/>
      <c r="G49" s="45"/>
      <c r="H49" s="46"/>
      <c r="I49" s="37">
        <f>IF(AND(B49&lt;&gt;"",C49&lt;&gt;"",D49&lt;&gt;"",F49&lt;&gt;"",E49&lt;&gt;"",G49&lt;&gt;"",H49&lt;&gt;""),VLOOKUP(G49,通所介護費!$A$20:$B$24,2,0),0)</f>
        <v>0</v>
      </c>
      <c r="J49" s="37">
        <f>((I49*H49)*0.1*10)/2</f>
        <v>0</v>
      </c>
    </row>
    <row r="50" spans="1:10" ht="22.15" customHeight="1" x14ac:dyDescent="0.4">
      <c r="A50" s="101" t="s">
        <v>40</v>
      </c>
      <c r="B50" s="102"/>
      <c r="C50" s="102"/>
      <c r="D50" s="102"/>
      <c r="E50" s="102"/>
      <c r="F50" s="102"/>
      <c r="G50" s="103"/>
      <c r="H50" s="32">
        <f>SUMIF(H45:H49,"&lt;&gt;#N/A")</f>
        <v>0</v>
      </c>
      <c r="I50" s="37">
        <f>SUMIF(I45:I49,"&lt;&gt;#N/A")</f>
        <v>0</v>
      </c>
      <c r="J50" s="37">
        <f t="shared" ref="J50" si="15">SUMIF(J45:J49,"&lt;&gt;#N/A")</f>
        <v>0</v>
      </c>
    </row>
    <row r="51" spans="1:10" ht="22.15" customHeight="1" x14ac:dyDescent="0.4"/>
    <row r="52" spans="1:10" ht="22.15" customHeight="1" x14ac:dyDescent="0.4">
      <c r="A52" s="34" t="s">
        <v>135</v>
      </c>
    </row>
    <row r="53" spans="1:10" ht="22.15" customHeight="1" x14ac:dyDescent="0.4">
      <c r="A53" s="50" t="s">
        <v>90</v>
      </c>
    </row>
    <row r="54" spans="1:10" ht="42.95" customHeight="1" x14ac:dyDescent="0.4">
      <c r="A54" s="155" t="s">
        <v>136</v>
      </c>
      <c r="B54" s="35" t="s">
        <v>49</v>
      </c>
      <c r="C54" s="35" t="s">
        <v>119</v>
      </c>
      <c r="D54" s="35" t="s">
        <v>34</v>
      </c>
      <c r="E54" s="36" t="s">
        <v>173</v>
      </c>
      <c r="F54" s="36" t="s">
        <v>174</v>
      </c>
      <c r="G54" s="35" t="s">
        <v>35</v>
      </c>
      <c r="H54" s="36" t="s">
        <v>51</v>
      </c>
      <c r="I54" s="36" t="s">
        <v>37</v>
      </c>
      <c r="J54" s="36" t="s">
        <v>120</v>
      </c>
    </row>
    <row r="55" spans="1:10" ht="18" customHeight="1" x14ac:dyDescent="0.4">
      <c r="A55" s="156"/>
      <c r="B55" s="45"/>
      <c r="C55" s="45"/>
      <c r="D55" s="45"/>
      <c r="E55" s="45"/>
      <c r="F55" s="45"/>
      <c r="G55" s="45"/>
      <c r="H55" s="46"/>
      <c r="I55" s="37">
        <f>IF(AND(B55&lt;&gt;"",C55&lt;&gt;"",D55&lt;&gt;"",E55&lt;&gt;"",F55&lt;&gt;"",G55&lt;&gt;"",H55&lt;&gt;""),VLOOKUP(G55,通所介護費!$A$27:$B$31,2,0),0)</f>
        <v>0</v>
      </c>
      <c r="J55" s="37">
        <f t="shared" ref="J55:J59" si="16">(I55*H55)*0.1*10</f>
        <v>0</v>
      </c>
    </row>
    <row r="56" spans="1:10" ht="18" customHeight="1" x14ac:dyDescent="0.4">
      <c r="A56" s="156"/>
      <c r="B56" s="45"/>
      <c r="C56" s="45"/>
      <c r="D56" s="45"/>
      <c r="E56" s="45"/>
      <c r="F56" s="45"/>
      <c r="G56" s="45"/>
      <c r="H56" s="46"/>
      <c r="I56" s="37">
        <f>IF(AND(B56&lt;&gt;"",C56&lt;&gt;"",D56&lt;&gt;"",E56&lt;&gt;"",F56&lt;&gt;"",G56&lt;&gt;"",H56&lt;&gt;""),VLOOKUP(G56,通所介護費!$A$27:$B$31,2,0),0)</f>
        <v>0</v>
      </c>
      <c r="J56" s="37">
        <f t="shared" si="16"/>
        <v>0</v>
      </c>
    </row>
    <row r="57" spans="1:10" ht="18" customHeight="1" x14ac:dyDescent="0.4">
      <c r="A57" s="156"/>
      <c r="B57" s="45"/>
      <c r="C57" s="45"/>
      <c r="D57" s="45"/>
      <c r="E57" s="45"/>
      <c r="F57" s="45"/>
      <c r="G57" s="45"/>
      <c r="H57" s="46"/>
      <c r="I57" s="37">
        <f>IF(AND(B57&lt;&gt;"",C57&lt;&gt;"",D57&lt;&gt;"",E57&lt;&gt;"",F57&lt;&gt;"",G57&lt;&gt;"",H57&lt;&gt;""),VLOOKUP(G57,通所介護費!$A$27:$B$31,2,0),0)</f>
        <v>0</v>
      </c>
      <c r="J57" s="37">
        <f t="shared" si="16"/>
        <v>0</v>
      </c>
    </row>
    <row r="58" spans="1:10" ht="18" customHeight="1" x14ac:dyDescent="0.4">
      <c r="A58" s="156"/>
      <c r="B58" s="45"/>
      <c r="C58" s="45"/>
      <c r="D58" s="45"/>
      <c r="E58" s="45"/>
      <c r="F58" s="45"/>
      <c r="G58" s="45"/>
      <c r="H58" s="46"/>
      <c r="I58" s="37">
        <f>IF(AND(B58&lt;&gt;"",C58&lt;&gt;"",D58&lt;&gt;"",E58&lt;&gt;"",F58&lt;&gt;"",G58&lt;&gt;"",H58&lt;&gt;""),VLOOKUP(G58,通所介護費!$A$27:$B$31,2,0),0)</f>
        <v>0</v>
      </c>
      <c r="J58" s="37">
        <f t="shared" si="16"/>
        <v>0</v>
      </c>
    </row>
    <row r="59" spans="1:10" ht="18" customHeight="1" x14ac:dyDescent="0.4">
      <c r="A59" s="156"/>
      <c r="B59" s="45"/>
      <c r="C59" s="45"/>
      <c r="D59" s="45"/>
      <c r="E59" s="45"/>
      <c r="F59" s="45"/>
      <c r="G59" s="45"/>
      <c r="H59" s="46"/>
      <c r="I59" s="37">
        <f>IF(AND(B59&lt;&gt;"",C59&lt;&gt;"",D59&lt;&gt;"",E59&lt;&gt;"",F59&lt;&gt;"",G59&lt;&gt;"",H59&lt;&gt;""),VLOOKUP(G59,通所介護費!$A$27:$B$31,2,0),0)</f>
        <v>0</v>
      </c>
      <c r="J59" s="37">
        <f t="shared" si="16"/>
        <v>0</v>
      </c>
    </row>
    <row r="60" spans="1:10" ht="18" customHeight="1" x14ac:dyDescent="0.4">
      <c r="A60" s="156"/>
      <c r="B60" s="45"/>
      <c r="C60" s="45"/>
      <c r="D60" s="45"/>
      <c r="E60" s="45"/>
      <c r="F60" s="45"/>
      <c r="G60" s="45"/>
      <c r="H60" s="46"/>
      <c r="I60" s="37">
        <f>IF(AND(B60&lt;&gt;"",C60&lt;&gt;"",D60&lt;&gt;"",E60&lt;&gt;"",F60&lt;&gt;"",G60&lt;&gt;"",H60&lt;&gt;""),VLOOKUP(G60,通所介護費!$A$27:$B$31,2,0),0)</f>
        <v>0</v>
      </c>
      <c r="J60" s="37">
        <f t="shared" ref="J60:J74" si="17">(I60*H60)*0.1*10</f>
        <v>0</v>
      </c>
    </row>
    <row r="61" spans="1:10" ht="18" customHeight="1" x14ac:dyDescent="0.4">
      <c r="A61" s="156"/>
      <c r="B61" s="45"/>
      <c r="C61" s="45"/>
      <c r="D61" s="45"/>
      <c r="E61" s="45"/>
      <c r="F61" s="45"/>
      <c r="G61" s="45"/>
      <c r="H61" s="46"/>
      <c r="I61" s="37">
        <f>IF(AND(B61&lt;&gt;"",C61&lt;&gt;"",D61&lt;&gt;"",E61&lt;&gt;"",F61&lt;&gt;"",G61&lt;&gt;"",H61&lt;&gt;""),VLOOKUP(G61,通所介護費!$A$27:$B$31,2,0),0)</f>
        <v>0</v>
      </c>
      <c r="J61" s="37">
        <f t="shared" si="17"/>
        <v>0</v>
      </c>
    </row>
    <row r="62" spans="1:10" ht="18" customHeight="1" x14ac:dyDescent="0.4">
      <c r="A62" s="156"/>
      <c r="B62" s="45"/>
      <c r="C62" s="45"/>
      <c r="D62" s="45"/>
      <c r="E62" s="45"/>
      <c r="F62" s="45"/>
      <c r="G62" s="45"/>
      <c r="H62" s="46"/>
      <c r="I62" s="37">
        <f>IF(AND(B62&lt;&gt;"",C62&lt;&gt;"",D62&lt;&gt;"",E62&lt;&gt;"",F62&lt;&gt;"",G62&lt;&gt;"",H62&lt;&gt;""),VLOOKUP(G62,通所介護費!$A$27:$B$31,2,0),0)</f>
        <v>0</v>
      </c>
      <c r="J62" s="37">
        <f t="shared" si="17"/>
        <v>0</v>
      </c>
    </row>
    <row r="63" spans="1:10" ht="18" customHeight="1" x14ac:dyDescent="0.4">
      <c r="A63" s="156"/>
      <c r="B63" s="45"/>
      <c r="C63" s="45"/>
      <c r="D63" s="45"/>
      <c r="E63" s="45"/>
      <c r="F63" s="45"/>
      <c r="G63" s="45"/>
      <c r="H63" s="46"/>
      <c r="I63" s="37">
        <f>IF(AND(B63&lt;&gt;"",C63&lt;&gt;"",D63&lt;&gt;"",E63&lt;&gt;"",F63&lt;&gt;"",G63&lt;&gt;"",H63&lt;&gt;""),VLOOKUP(G63,通所介護費!$A$27:$B$31,2,0),0)</f>
        <v>0</v>
      </c>
      <c r="J63" s="37">
        <f t="shared" si="17"/>
        <v>0</v>
      </c>
    </row>
    <row r="64" spans="1:10" ht="18" customHeight="1" x14ac:dyDescent="0.4">
      <c r="A64" s="156"/>
      <c r="B64" s="45"/>
      <c r="C64" s="45"/>
      <c r="D64" s="45"/>
      <c r="E64" s="45"/>
      <c r="F64" s="45"/>
      <c r="G64" s="45"/>
      <c r="H64" s="46"/>
      <c r="I64" s="37">
        <f>IF(AND(B64&lt;&gt;"",C64&lt;&gt;"",D64&lt;&gt;"",E64&lt;&gt;"",F64&lt;&gt;"",G64&lt;&gt;"",H64&lt;&gt;""),VLOOKUP(G64,通所介護費!$A$27:$B$31,2,0),0)</f>
        <v>0</v>
      </c>
      <c r="J64" s="37">
        <f t="shared" si="17"/>
        <v>0</v>
      </c>
    </row>
    <row r="65" spans="1:10" ht="18" customHeight="1" x14ac:dyDescent="0.4">
      <c r="A65" s="156"/>
      <c r="B65" s="45"/>
      <c r="C65" s="45"/>
      <c r="D65" s="45"/>
      <c r="E65" s="45"/>
      <c r="F65" s="45"/>
      <c r="G65" s="45"/>
      <c r="H65" s="46"/>
      <c r="I65" s="37">
        <f>IF(AND(B65&lt;&gt;"",C65&lt;&gt;"",D65&lt;&gt;"",E65&lt;&gt;"",F65&lt;&gt;"",G65&lt;&gt;"",H65&lt;&gt;""),VLOOKUP(G65,通所介護費!$A$27:$B$31,2,0),0)</f>
        <v>0</v>
      </c>
      <c r="J65" s="37">
        <f t="shared" si="17"/>
        <v>0</v>
      </c>
    </row>
    <row r="66" spans="1:10" ht="18" customHeight="1" x14ac:dyDescent="0.4">
      <c r="A66" s="156"/>
      <c r="B66" s="45"/>
      <c r="C66" s="45"/>
      <c r="D66" s="45"/>
      <c r="E66" s="45"/>
      <c r="F66" s="45"/>
      <c r="G66" s="45"/>
      <c r="H66" s="46"/>
      <c r="I66" s="37">
        <f>IF(AND(B66&lt;&gt;"",C66&lt;&gt;"",D66&lt;&gt;"",E66&lt;&gt;"",F66&lt;&gt;"",G66&lt;&gt;"",H66&lt;&gt;""),VLOOKUP(G66,通所介護費!$A$27:$B$31,2,0),0)</f>
        <v>0</v>
      </c>
      <c r="J66" s="37">
        <f t="shared" si="17"/>
        <v>0</v>
      </c>
    </row>
    <row r="67" spans="1:10" ht="18" customHeight="1" x14ac:dyDescent="0.4">
      <c r="A67" s="156"/>
      <c r="B67" s="45"/>
      <c r="C67" s="45"/>
      <c r="D67" s="45"/>
      <c r="E67" s="45"/>
      <c r="F67" s="45"/>
      <c r="G67" s="45"/>
      <c r="H67" s="46"/>
      <c r="I67" s="37">
        <f>IF(AND(B67&lt;&gt;"",C67&lt;&gt;"",D67&lt;&gt;"",E67&lt;&gt;"",F67&lt;&gt;"",G67&lt;&gt;"",H67&lt;&gt;""),VLOOKUP(G67,通所介護費!$A$27:$B$31,2,0),0)</f>
        <v>0</v>
      </c>
      <c r="J67" s="37">
        <f t="shared" si="17"/>
        <v>0</v>
      </c>
    </row>
    <row r="68" spans="1:10" ht="18" customHeight="1" x14ac:dyDescent="0.4">
      <c r="A68" s="156"/>
      <c r="B68" s="45"/>
      <c r="C68" s="45"/>
      <c r="D68" s="45"/>
      <c r="E68" s="45"/>
      <c r="F68" s="45"/>
      <c r="G68" s="45"/>
      <c r="H68" s="46"/>
      <c r="I68" s="37">
        <f>IF(AND(B68&lt;&gt;"",C68&lt;&gt;"",D68&lt;&gt;"",E68&lt;&gt;"",F68&lt;&gt;"",G68&lt;&gt;"",H68&lt;&gt;""),VLOOKUP(G68,通所介護費!$A$27:$B$31,2,0),0)</f>
        <v>0</v>
      </c>
      <c r="J68" s="37">
        <f t="shared" si="17"/>
        <v>0</v>
      </c>
    </row>
    <row r="69" spans="1:10" ht="18" customHeight="1" x14ac:dyDescent="0.4">
      <c r="A69" s="156"/>
      <c r="B69" s="45"/>
      <c r="C69" s="45"/>
      <c r="D69" s="45"/>
      <c r="E69" s="45"/>
      <c r="F69" s="45"/>
      <c r="G69" s="45"/>
      <c r="H69" s="46"/>
      <c r="I69" s="37">
        <f>IF(AND(B69&lt;&gt;"",C69&lt;&gt;"",D69&lt;&gt;"",E69&lt;&gt;"",F69&lt;&gt;"",G69&lt;&gt;"",H69&lt;&gt;""),VLOOKUP(G69,通所介護費!$A$27:$B$31,2,0),0)</f>
        <v>0</v>
      </c>
      <c r="J69" s="37">
        <f t="shared" si="17"/>
        <v>0</v>
      </c>
    </row>
    <row r="70" spans="1:10" ht="18" customHeight="1" x14ac:dyDescent="0.4">
      <c r="A70" s="156"/>
      <c r="B70" s="45"/>
      <c r="C70" s="45"/>
      <c r="D70" s="45"/>
      <c r="E70" s="45"/>
      <c r="F70" s="45"/>
      <c r="G70" s="45"/>
      <c r="H70" s="46"/>
      <c r="I70" s="37">
        <f>IF(AND(B70&lt;&gt;"",C70&lt;&gt;"",D70&lt;&gt;"",E70&lt;&gt;"",F70&lt;&gt;"",G70&lt;&gt;"",H70&lt;&gt;""),VLOOKUP(G70,通所介護費!$A$27:$B$31,2,0),0)</f>
        <v>0</v>
      </c>
      <c r="J70" s="37">
        <f t="shared" si="17"/>
        <v>0</v>
      </c>
    </row>
    <row r="71" spans="1:10" ht="18" customHeight="1" x14ac:dyDescent="0.4">
      <c r="A71" s="156"/>
      <c r="B71" s="45"/>
      <c r="C71" s="45"/>
      <c r="D71" s="45"/>
      <c r="E71" s="45"/>
      <c r="F71" s="45"/>
      <c r="G71" s="45"/>
      <c r="H71" s="46"/>
      <c r="I71" s="37">
        <f>IF(AND(B71&lt;&gt;"",C71&lt;&gt;"",D71&lt;&gt;"",E71&lt;&gt;"",F71&lt;&gt;"",G71&lt;&gt;"",H71&lt;&gt;""),VLOOKUP(G71,通所介護費!$A$27:$B$31,2,0),0)</f>
        <v>0</v>
      </c>
      <c r="J71" s="37">
        <f t="shared" si="17"/>
        <v>0</v>
      </c>
    </row>
    <row r="72" spans="1:10" ht="18" customHeight="1" x14ac:dyDescent="0.4">
      <c r="A72" s="156"/>
      <c r="B72" s="45"/>
      <c r="C72" s="45"/>
      <c r="D72" s="45"/>
      <c r="E72" s="45"/>
      <c r="F72" s="45"/>
      <c r="G72" s="45"/>
      <c r="H72" s="46"/>
      <c r="I72" s="37">
        <f>IF(AND(B72&lt;&gt;"",C72&lt;&gt;"",D72&lt;&gt;"",E72&lt;&gt;"",F72&lt;&gt;"",G72&lt;&gt;"",H72&lt;&gt;""),VLOOKUP(G72,通所介護費!$A$27:$B$31,2,0),0)</f>
        <v>0</v>
      </c>
      <c r="J72" s="37">
        <f t="shared" si="17"/>
        <v>0</v>
      </c>
    </row>
    <row r="73" spans="1:10" ht="18" customHeight="1" x14ac:dyDescent="0.4">
      <c r="A73" s="156"/>
      <c r="B73" s="45"/>
      <c r="C73" s="45"/>
      <c r="D73" s="45"/>
      <c r="E73" s="45"/>
      <c r="F73" s="45"/>
      <c r="G73" s="45"/>
      <c r="H73" s="46"/>
      <c r="I73" s="37">
        <f>IF(AND(B73&lt;&gt;"",C73&lt;&gt;"",D73&lt;&gt;"",E73&lt;&gt;"",F73&lt;&gt;"",G73&lt;&gt;"",H73&lt;&gt;""),VLOOKUP(G73,通所介護費!$A$27:$B$31,2,0),0)</f>
        <v>0</v>
      </c>
      <c r="J73" s="37">
        <f t="shared" si="17"/>
        <v>0</v>
      </c>
    </row>
    <row r="74" spans="1:10" ht="18" customHeight="1" x14ac:dyDescent="0.4">
      <c r="A74" s="157"/>
      <c r="B74" s="45"/>
      <c r="C74" s="45"/>
      <c r="D74" s="45"/>
      <c r="E74" s="45"/>
      <c r="F74" s="45"/>
      <c r="G74" s="45"/>
      <c r="H74" s="46"/>
      <c r="I74" s="37">
        <f>IF(AND(B74&lt;&gt;"",C74&lt;&gt;"",D74&lt;&gt;"",E74&lt;&gt;"",F74&lt;&gt;"",G74&lt;&gt;"",H74&lt;&gt;""),VLOOKUP(G74,通所介護費!$A$27:$B$31,2,0),0)</f>
        <v>0</v>
      </c>
      <c r="J74" s="37">
        <f t="shared" si="17"/>
        <v>0</v>
      </c>
    </row>
    <row r="75" spans="1:10" ht="22.15" customHeight="1" x14ac:dyDescent="0.4">
      <c r="A75" s="101" t="s">
        <v>40</v>
      </c>
      <c r="B75" s="102"/>
      <c r="C75" s="102"/>
      <c r="D75" s="102"/>
      <c r="E75" s="102"/>
      <c r="F75" s="102"/>
      <c r="G75" s="103"/>
      <c r="H75" s="39">
        <f>SUMIF(H55:H74,"&lt;&gt;#N/A")</f>
        <v>0</v>
      </c>
      <c r="I75" s="39">
        <f>SUMIF(I55:I74,"&lt;&gt;#N/A")</f>
        <v>0</v>
      </c>
      <c r="J75" s="39">
        <f>SUMIF(J55:J74,"&lt;&gt;#N/A")</f>
        <v>0</v>
      </c>
    </row>
    <row r="76" spans="1:10" ht="15" customHeight="1" x14ac:dyDescent="0.4">
      <c r="A76" s="24"/>
      <c r="B76" s="24"/>
      <c r="C76" s="24"/>
      <c r="D76" s="24"/>
      <c r="E76" s="24"/>
      <c r="F76" s="24"/>
      <c r="G76" s="44"/>
      <c r="H76" s="44"/>
      <c r="I76" s="44"/>
    </row>
    <row r="77" spans="1:10" ht="22.15" customHeight="1" x14ac:dyDescent="0.4">
      <c r="A77" s="51" t="s">
        <v>89</v>
      </c>
      <c r="B77" s="24"/>
      <c r="C77" s="24"/>
      <c r="D77" s="24"/>
      <c r="E77" s="24"/>
      <c r="F77" s="24"/>
      <c r="G77" s="44"/>
      <c r="H77" s="44"/>
      <c r="I77" s="44"/>
    </row>
    <row r="78" spans="1:10" ht="42.95" customHeight="1" x14ac:dyDescent="0.4">
      <c r="A78" s="158" t="s">
        <v>137</v>
      </c>
      <c r="B78" s="35" t="s">
        <v>49</v>
      </c>
      <c r="C78" s="35" t="s">
        <v>119</v>
      </c>
      <c r="D78" s="35" t="s">
        <v>34</v>
      </c>
      <c r="E78" s="36" t="s">
        <v>173</v>
      </c>
      <c r="F78" s="36" t="s">
        <v>174</v>
      </c>
      <c r="G78" s="35" t="s">
        <v>35</v>
      </c>
      <c r="H78" s="36" t="s">
        <v>134</v>
      </c>
      <c r="I78" s="36" t="s">
        <v>37</v>
      </c>
      <c r="J78" s="36" t="s">
        <v>120</v>
      </c>
    </row>
    <row r="79" spans="1:10" ht="18" customHeight="1" x14ac:dyDescent="0.4">
      <c r="A79" s="159"/>
      <c r="B79" s="45"/>
      <c r="C79" s="45"/>
      <c r="D79" s="45"/>
      <c r="E79" s="45"/>
      <c r="F79" s="45"/>
      <c r="G79" s="45"/>
      <c r="H79" s="46"/>
      <c r="I79" s="37">
        <f>IF(AND(B79&lt;&gt;"",C79&lt;&gt;"",D79&lt;&gt;"",E79&lt;&gt;"",F79&lt;&gt;"",G79&lt;&gt;"",H79&lt;&gt;""),VLOOKUP(G79,通所介護費!$A$27:$B$31,2,0),0)</f>
        <v>0</v>
      </c>
      <c r="J79" s="37">
        <f>((I79*H79)*0.1*10)/2</f>
        <v>0</v>
      </c>
    </row>
    <row r="80" spans="1:10" ht="18" customHeight="1" x14ac:dyDescent="0.4">
      <c r="A80" s="159"/>
      <c r="B80" s="45"/>
      <c r="C80" s="45"/>
      <c r="D80" s="45"/>
      <c r="E80" s="45"/>
      <c r="F80" s="45"/>
      <c r="G80" s="45"/>
      <c r="H80" s="46"/>
      <c r="I80" s="37">
        <f>IF(AND(B80&lt;&gt;"",C80&lt;&gt;"",D80&lt;&gt;"",E80&lt;&gt;"",F80&lt;&gt;"",G80&lt;&gt;"",H80&lt;&gt;""),VLOOKUP(G80,通所介護費!$A$27:$B$31,2,0),0)</f>
        <v>0</v>
      </c>
      <c r="J80" s="37">
        <f>((I80*H80)*0.1*10)/2</f>
        <v>0</v>
      </c>
    </row>
    <row r="81" spans="1:10" ht="18" customHeight="1" x14ac:dyDescent="0.4">
      <c r="A81" s="159"/>
      <c r="B81" s="45"/>
      <c r="C81" s="45"/>
      <c r="D81" s="45"/>
      <c r="E81" s="45"/>
      <c r="F81" s="45"/>
      <c r="G81" s="45"/>
      <c r="H81" s="46"/>
      <c r="I81" s="37">
        <f>IF(AND(B81&lt;&gt;"",C81&lt;&gt;"",D81&lt;&gt;"",E81&lt;&gt;"",F81&lt;&gt;"",G81&lt;&gt;"",H81&lt;&gt;""),VLOOKUP(G81,通所介護費!$A$27:$B$31,2,0),0)</f>
        <v>0</v>
      </c>
      <c r="J81" s="37">
        <f>((I81*H81)*0.1*10)/2</f>
        <v>0</v>
      </c>
    </row>
    <row r="82" spans="1:10" ht="18" customHeight="1" x14ac:dyDescent="0.4">
      <c r="A82" s="159"/>
      <c r="B82" s="45"/>
      <c r="C82" s="45"/>
      <c r="D82" s="45"/>
      <c r="E82" s="45"/>
      <c r="F82" s="45"/>
      <c r="G82" s="45"/>
      <c r="H82" s="46"/>
      <c r="I82" s="37">
        <f>IF(AND(B82&lt;&gt;"",C82&lt;&gt;"",D82&lt;&gt;"",E82&lt;&gt;"",F82&lt;&gt;"",G82&lt;&gt;"",H82&lt;&gt;""),VLOOKUP(G82,通所介護費!$A$27:$B$31,2,0),0)</f>
        <v>0</v>
      </c>
      <c r="J82" s="37">
        <f>((I82*H82)*0.1*10)/2</f>
        <v>0</v>
      </c>
    </row>
    <row r="83" spans="1:10" ht="18" customHeight="1" x14ac:dyDescent="0.4">
      <c r="A83" s="160"/>
      <c r="B83" s="45"/>
      <c r="C83" s="45"/>
      <c r="D83" s="45"/>
      <c r="E83" s="45"/>
      <c r="F83" s="45"/>
      <c r="G83" s="45"/>
      <c r="H83" s="46"/>
      <c r="I83" s="37">
        <f>IF(AND(B83&lt;&gt;"",C83&lt;&gt;"",D83&lt;&gt;"",E83&lt;&gt;"",F83&lt;&gt;"",G83&lt;&gt;"",H83&lt;&gt;""),VLOOKUP(G83,通所介護費!$A$27:$B$31,2,0),0)</f>
        <v>0</v>
      </c>
      <c r="J83" s="37">
        <f>((I83*H83)*0.1*10)/2</f>
        <v>0</v>
      </c>
    </row>
    <row r="84" spans="1:10" ht="22.15" customHeight="1" x14ac:dyDescent="0.4">
      <c r="A84" s="101" t="s">
        <v>40</v>
      </c>
      <c r="B84" s="102"/>
      <c r="C84" s="102"/>
      <c r="D84" s="102"/>
      <c r="E84" s="102"/>
      <c r="F84" s="102"/>
      <c r="G84" s="103"/>
      <c r="H84" s="39">
        <f>SUMIF(H79:H83,"&lt;&gt;#N/A")</f>
        <v>0</v>
      </c>
      <c r="I84" s="39">
        <f>SUMIF(I79:I83,"&lt;&gt;#N/A")</f>
        <v>0</v>
      </c>
      <c r="J84" s="39">
        <f>SUMIF(J79:J83,"&lt;&gt;#N/A")</f>
        <v>0</v>
      </c>
    </row>
    <row r="85" spans="1:10" ht="22.15" customHeight="1" x14ac:dyDescent="0.4"/>
    <row r="86" spans="1:10" ht="22.15" customHeight="1" x14ac:dyDescent="0.4">
      <c r="A86" s="34" t="s">
        <v>138</v>
      </c>
    </row>
    <row r="87" spans="1:10" ht="22.15" customHeight="1" x14ac:dyDescent="0.4">
      <c r="A87" s="50" t="s">
        <v>90</v>
      </c>
    </row>
    <row r="88" spans="1:10" ht="42.95" customHeight="1" x14ac:dyDescent="0.4">
      <c r="A88" s="155" t="s">
        <v>139</v>
      </c>
      <c r="B88" s="35" t="s">
        <v>49</v>
      </c>
      <c r="C88" s="35" t="s">
        <v>119</v>
      </c>
      <c r="D88" s="35" t="s">
        <v>34</v>
      </c>
      <c r="E88" s="36" t="s">
        <v>173</v>
      </c>
      <c r="F88" s="36" t="s">
        <v>174</v>
      </c>
      <c r="G88" s="35" t="s">
        <v>35</v>
      </c>
      <c r="H88" s="36" t="s">
        <v>51</v>
      </c>
      <c r="I88" s="36" t="s">
        <v>37</v>
      </c>
      <c r="J88" s="36" t="s">
        <v>120</v>
      </c>
    </row>
    <row r="89" spans="1:10" ht="18" customHeight="1" x14ac:dyDescent="0.4">
      <c r="A89" s="156"/>
      <c r="B89" s="45"/>
      <c r="C89" s="45"/>
      <c r="D89" s="45"/>
      <c r="E89" s="45"/>
      <c r="F89" s="45"/>
      <c r="G89" s="45"/>
      <c r="H89" s="46"/>
      <c r="I89" s="37">
        <f>IF(AND(B89&lt;&gt;"",C89&lt;&gt;"",D89&lt;&gt;"",E89&lt;&gt;"",F89&lt;&gt;"",G89&lt;&gt;"",H89&lt;&gt;""),VLOOKUP(G89,通所介護費!$A$34:$B$38,2,0),0)</f>
        <v>0</v>
      </c>
      <c r="J89" s="37">
        <f t="shared" ref="J89:J93" si="18">(I89*H89)*0.1*10</f>
        <v>0</v>
      </c>
    </row>
    <row r="90" spans="1:10" ht="18" customHeight="1" x14ac:dyDescent="0.4">
      <c r="A90" s="156"/>
      <c r="B90" s="45"/>
      <c r="C90" s="45"/>
      <c r="D90" s="45"/>
      <c r="E90" s="45"/>
      <c r="F90" s="45"/>
      <c r="G90" s="45"/>
      <c r="H90" s="46"/>
      <c r="I90" s="37">
        <f>IF(AND(B90&lt;&gt;"",C90&lt;&gt;"",D90&lt;&gt;"",E90&lt;&gt;"",F90&lt;&gt;"",G90&lt;&gt;"",H90&lt;&gt;""),VLOOKUP(G90,通所介護費!$A$34:$B$38,2,0),0)</f>
        <v>0</v>
      </c>
      <c r="J90" s="37">
        <f t="shared" si="18"/>
        <v>0</v>
      </c>
    </row>
    <row r="91" spans="1:10" ht="18" customHeight="1" x14ac:dyDescent="0.4">
      <c r="A91" s="156"/>
      <c r="B91" s="45"/>
      <c r="C91" s="45"/>
      <c r="D91" s="45"/>
      <c r="E91" s="45"/>
      <c r="F91" s="45"/>
      <c r="G91" s="45"/>
      <c r="H91" s="46"/>
      <c r="I91" s="37">
        <f>IF(AND(B91&lt;&gt;"",C91&lt;&gt;"",D91&lt;&gt;"",E91&lt;&gt;"",F91&lt;&gt;"",G91&lt;&gt;"",H91&lt;&gt;""),VLOOKUP(G91,通所介護費!$A$34:$B$38,2,0),0)</f>
        <v>0</v>
      </c>
      <c r="J91" s="37">
        <f t="shared" si="18"/>
        <v>0</v>
      </c>
    </row>
    <row r="92" spans="1:10" ht="18" customHeight="1" x14ac:dyDescent="0.4">
      <c r="A92" s="156"/>
      <c r="B92" s="45"/>
      <c r="C92" s="45"/>
      <c r="D92" s="45"/>
      <c r="E92" s="45"/>
      <c r="F92" s="45"/>
      <c r="G92" s="45"/>
      <c r="H92" s="46"/>
      <c r="I92" s="37">
        <f>IF(AND(B92&lt;&gt;"",C92&lt;&gt;"",D92&lt;&gt;"",E92&lt;&gt;"",F92&lt;&gt;"",G92&lt;&gt;"",H92&lt;&gt;""),VLOOKUP(G92,通所介護費!$A$34:$B$38,2,0),0)</f>
        <v>0</v>
      </c>
      <c r="J92" s="37">
        <f t="shared" si="18"/>
        <v>0</v>
      </c>
    </row>
    <row r="93" spans="1:10" ht="18" customHeight="1" x14ac:dyDescent="0.4">
      <c r="A93" s="156"/>
      <c r="B93" s="45"/>
      <c r="C93" s="45"/>
      <c r="D93" s="45"/>
      <c r="E93" s="45"/>
      <c r="F93" s="45"/>
      <c r="G93" s="45"/>
      <c r="H93" s="46"/>
      <c r="I93" s="37">
        <f>IF(AND(B93&lt;&gt;"",C93&lt;&gt;"",D93&lt;&gt;"",E93&lt;&gt;"",F93&lt;&gt;"",G93&lt;&gt;"",H93&lt;&gt;""),VLOOKUP(G93,通所介護費!$A$34:$B$38,2,0),0)</f>
        <v>0</v>
      </c>
      <c r="J93" s="37">
        <f t="shared" si="18"/>
        <v>0</v>
      </c>
    </row>
    <row r="94" spans="1:10" ht="18" customHeight="1" x14ac:dyDescent="0.4">
      <c r="A94" s="156"/>
      <c r="B94" s="45"/>
      <c r="C94" s="45"/>
      <c r="D94" s="45"/>
      <c r="E94" s="45"/>
      <c r="F94" s="45"/>
      <c r="G94" s="45"/>
      <c r="H94" s="46"/>
      <c r="I94" s="37">
        <f>IF(AND(B94&lt;&gt;"",C94&lt;&gt;"",D94&lt;&gt;"",E94&lt;&gt;"",F94&lt;&gt;"",G94&lt;&gt;"",H94&lt;&gt;""),VLOOKUP(G94,通所介護費!$A$34:$B$38,2,0),0)</f>
        <v>0</v>
      </c>
      <c r="J94" s="37">
        <f t="shared" ref="J94:J108" si="19">(I94*H94)*0.1*10</f>
        <v>0</v>
      </c>
    </row>
    <row r="95" spans="1:10" ht="18" customHeight="1" x14ac:dyDescent="0.4">
      <c r="A95" s="156"/>
      <c r="B95" s="45"/>
      <c r="C95" s="45"/>
      <c r="D95" s="45"/>
      <c r="E95" s="45"/>
      <c r="F95" s="45"/>
      <c r="G95" s="45"/>
      <c r="H95" s="46"/>
      <c r="I95" s="37">
        <f>IF(AND(B95&lt;&gt;"",C95&lt;&gt;"",D95&lt;&gt;"",E95&lt;&gt;"",F95&lt;&gt;"",G95&lt;&gt;"",H95&lt;&gt;""),VLOOKUP(G95,通所介護費!$A$34:$B$38,2,0),0)</f>
        <v>0</v>
      </c>
      <c r="J95" s="37">
        <f t="shared" si="19"/>
        <v>0</v>
      </c>
    </row>
    <row r="96" spans="1:10" ht="18" customHeight="1" x14ac:dyDescent="0.4">
      <c r="A96" s="156"/>
      <c r="B96" s="45"/>
      <c r="C96" s="45"/>
      <c r="D96" s="45"/>
      <c r="E96" s="45"/>
      <c r="F96" s="45"/>
      <c r="G96" s="45"/>
      <c r="H96" s="46"/>
      <c r="I96" s="37">
        <f>IF(AND(B96&lt;&gt;"",C96&lt;&gt;"",D96&lt;&gt;"",E96&lt;&gt;"",F96&lt;&gt;"",G96&lt;&gt;"",H96&lt;&gt;""),VLOOKUP(G96,通所介護費!$A$34:$B$38,2,0),0)</f>
        <v>0</v>
      </c>
      <c r="J96" s="37">
        <f t="shared" si="19"/>
        <v>0</v>
      </c>
    </row>
    <row r="97" spans="1:10" ht="18" customHeight="1" x14ac:dyDescent="0.4">
      <c r="A97" s="156"/>
      <c r="B97" s="45"/>
      <c r="C97" s="45"/>
      <c r="D97" s="45"/>
      <c r="E97" s="45"/>
      <c r="F97" s="45"/>
      <c r="G97" s="45"/>
      <c r="H97" s="46"/>
      <c r="I97" s="37">
        <f>IF(AND(B97&lt;&gt;"",C97&lt;&gt;"",D97&lt;&gt;"",E97&lt;&gt;"",F97&lt;&gt;"",G97&lt;&gt;"",H97&lt;&gt;""),VLOOKUP(G97,通所介護費!$A$34:$B$38,2,0),0)</f>
        <v>0</v>
      </c>
      <c r="J97" s="37">
        <f t="shared" si="19"/>
        <v>0</v>
      </c>
    </row>
    <row r="98" spans="1:10" ht="18" customHeight="1" x14ac:dyDescent="0.4">
      <c r="A98" s="156"/>
      <c r="B98" s="45"/>
      <c r="C98" s="45"/>
      <c r="D98" s="45"/>
      <c r="E98" s="45"/>
      <c r="F98" s="45"/>
      <c r="G98" s="45"/>
      <c r="H98" s="46"/>
      <c r="I98" s="37">
        <f>IF(AND(B98&lt;&gt;"",C98&lt;&gt;"",D98&lt;&gt;"",E98&lt;&gt;"",F98&lt;&gt;"",G98&lt;&gt;"",H98&lt;&gt;""),VLOOKUP(G98,通所介護費!$A$34:$B$38,2,0),0)</f>
        <v>0</v>
      </c>
      <c r="J98" s="37">
        <f t="shared" si="19"/>
        <v>0</v>
      </c>
    </row>
    <row r="99" spans="1:10" ht="18" customHeight="1" x14ac:dyDescent="0.4">
      <c r="A99" s="156"/>
      <c r="B99" s="45"/>
      <c r="C99" s="45"/>
      <c r="D99" s="45"/>
      <c r="E99" s="45"/>
      <c r="F99" s="45"/>
      <c r="G99" s="45"/>
      <c r="H99" s="46"/>
      <c r="I99" s="37">
        <f>IF(AND(B99&lt;&gt;"",C99&lt;&gt;"",D99&lt;&gt;"",E99&lt;&gt;"",F99&lt;&gt;"",G99&lt;&gt;"",H99&lt;&gt;""),VLOOKUP(G99,通所介護費!$A$34:$B$38,2,0),0)</f>
        <v>0</v>
      </c>
      <c r="J99" s="37">
        <f t="shared" si="19"/>
        <v>0</v>
      </c>
    </row>
    <row r="100" spans="1:10" ht="18" customHeight="1" x14ac:dyDescent="0.4">
      <c r="A100" s="156"/>
      <c r="B100" s="45"/>
      <c r="C100" s="45"/>
      <c r="D100" s="45"/>
      <c r="E100" s="45"/>
      <c r="F100" s="45"/>
      <c r="G100" s="45"/>
      <c r="H100" s="46"/>
      <c r="I100" s="37">
        <f>IF(AND(B100&lt;&gt;"",C100&lt;&gt;"",D100&lt;&gt;"",E100&lt;&gt;"",F100&lt;&gt;"",G100&lt;&gt;"",H100&lt;&gt;""),VLOOKUP(G100,通所介護費!$A$34:$B$38,2,0),0)</f>
        <v>0</v>
      </c>
      <c r="J100" s="37">
        <f t="shared" si="19"/>
        <v>0</v>
      </c>
    </row>
    <row r="101" spans="1:10" ht="18" customHeight="1" x14ac:dyDescent="0.4">
      <c r="A101" s="156"/>
      <c r="B101" s="45"/>
      <c r="C101" s="45"/>
      <c r="D101" s="45"/>
      <c r="E101" s="45"/>
      <c r="F101" s="45"/>
      <c r="G101" s="45"/>
      <c r="H101" s="46"/>
      <c r="I101" s="37">
        <f>IF(AND(B101&lt;&gt;"",C101&lt;&gt;"",D101&lt;&gt;"",E101&lt;&gt;"",F101&lt;&gt;"",G101&lt;&gt;"",H101&lt;&gt;""),VLOOKUP(G101,通所介護費!$A$34:$B$38,2,0),0)</f>
        <v>0</v>
      </c>
      <c r="J101" s="37">
        <f t="shared" si="19"/>
        <v>0</v>
      </c>
    </row>
    <row r="102" spans="1:10" ht="18" customHeight="1" x14ac:dyDescent="0.4">
      <c r="A102" s="156"/>
      <c r="B102" s="45"/>
      <c r="C102" s="45"/>
      <c r="D102" s="45"/>
      <c r="E102" s="45"/>
      <c r="F102" s="45"/>
      <c r="G102" s="45"/>
      <c r="H102" s="46"/>
      <c r="I102" s="37">
        <f>IF(AND(B102&lt;&gt;"",C102&lt;&gt;"",D102&lt;&gt;"",E102&lt;&gt;"",F102&lt;&gt;"",G102&lt;&gt;"",H102&lt;&gt;""),VLOOKUP(G102,通所介護費!$A$34:$B$38,2,0),0)</f>
        <v>0</v>
      </c>
      <c r="J102" s="37">
        <f t="shared" si="19"/>
        <v>0</v>
      </c>
    </row>
    <row r="103" spans="1:10" ht="18" customHeight="1" x14ac:dyDescent="0.4">
      <c r="A103" s="156"/>
      <c r="B103" s="45"/>
      <c r="C103" s="45"/>
      <c r="D103" s="45"/>
      <c r="E103" s="45"/>
      <c r="F103" s="45"/>
      <c r="G103" s="45"/>
      <c r="H103" s="46"/>
      <c r="I103" s="37">
        <f>IF(AND(B103&lt;&gt;"",C103&lt;&gt;"",D103&lt;&gt;"",E103&lt;&gt;"",F103&lt;&gt;"",G103&lt;&gt;"",H103&lt;&gt;""),VLOOKUP(G103,通所介護費!$A$34:$B$38,2,0),0)</f>
        <v>0</v>
      </c>
      <c r="J103" s="37">
        <f t="shared" si="19"/>
        <v>0</v>
      </c>
    </row>
    <row r="104" spans="1:10" ht="18" customHeight="1" x14ac:dyDescent="0.4">
      <c r="A104" s="156"/>
      <c r="B104" s="45"/>
      <c r="C104" s="45"/>
      <c r="D104" s="45"/>
      <c r="E104" s="45"/>
      <c r="F104" s="45"/>
      <c r="G104" s="45"/>
      <c r="H104" s="46"/>
      <c r="I104" s="37">
        <f>IF(AND(B104&lt;&gt;"",C104&lt;&gt;"",D104&lt;&gt;"",E104&lt;&gt;"",F104&lt;&gt;"",G104&lt;&gt;"",H104&lt;&gt;""),VLOOKUP(G104,通所介護費!$A$34:$B$38,2,0),0)</f>
        <v>0</v>
      </c>
      <c r="J104" s="37">
        <f t="shared" si="19"/>
        <v>0</v>
      </c>
    </row>
    <row r="105" spans="1:10" ht="18" customHeight="1" x14ac:dyDescent="0.4">
      <c r="A105" s="156"/>
      <c r="B105" s="45"/>
      <c r="C105" s="45"/>
      <c r="D105" s="45"/>
      <c r="E105" s="45"/>
      <c r="F105" s="45"/>
      <c r="G105" s="45"/>
      <c r="H105" s="46"/>
      <c r="I105" s="37">
        <f>IF(AND(B105&lt;&gt;"",C105&lt;&gt;"",D105&lt;&gt;"",E105&lt;&gt;"",F105&lt;&gt;"",G105&lt;&gt;"",H105&lt;&gt;""),VLOOKUP(G105,通所介護費!$A$34:$B$38,2,0),0)</f>
        <v>0</v>
      </c>
      <c r="J105" s="37">
        <f t="shared" si="19"/>
        <v>0</v>
      </c>
    </row>
    <row r="106" spans="1:10" ht="18" customHeight="1" x14ac:dyDescent="0.4">
      <c r="A106" s="156"/>
      <c r="B106" s="45"/>
      <c r="C106" s="45"/>
      <c r="D106" s="45"/>
      <c r="E106" s="45"/>
      <c r="F106" s="45"/>
      <c r="G106" s="45"/>
      <c r="H106" s="46"/>
      <c r="I106" s="37">
        <f>IF(AND(B106&lt;&gt;"",C106&lt;&gt;"",D106&lt;&gt;"",E106&lt;&gt;"",F106&lt;&gt;"",G106&lt;&gt;"",H106&lt;&gt;""),VLOOKUP(G106,通所介護費!$A$34:$B$38,2,0),0)</f>
        <v>0</v>
      </c>
      <c r="J106" s="37">
        <f t="shared" si="19"/>
        <v>0</v>
      </c>
    </row>
    <row r="107" spans="1:10" ht="18" customHeight="1" x14ac:dyDescent="0.4">
      <c r="A107" s="156"/>
      <c r="B107" s="45"/>
      <c r="C107" s="45"/>
      <c r="D107" s="45"/>
      <c r="E107" s="45"/>
      <c r="F107" s="45"/>
      <c r="G107" s="45"/>
      <c r="H107" s="46"/>
      <c r="I107" s="37">
        <f>IF(AND(B107&lt;&gt;"",C107&lt;&gt;"",D107&lt;&gt;"",E107&lt;&gt;"",F107&lt;&gt;"",G107&lt;&gt;"",H107&lt;&gt;""),VLOOKUP(G107,通所介護費!$A$34:$B$38,2,0),0)</f>
        <v>0</v>
      </c>
      <c r="J107" s="37">
        <f t="shared" si="19"/>
        <v>0</v>
      </c>
    </row>
    <row r="108" spans="1:10" ht="18" customHeight="1" x14ac:dyDescent="0.4">
      <c r="A108" s="157"/>
      <c r="B108" s="45"/>
      <c r="C108" s="45"/>
      <c r="D108" s="45"/>
      <c r="E108" s="45"/>
      <c r="F108" s="45"/>
      <c r="G108" s="45"/>
      <c r="H108" s="46"/>
      <c r="I108" s="37">
        <f>IF(AND(B108&lt;&gt;"",C108&lt;&gt;"",D108&lt;&gt;"",E108&lt;&gt;"",F108&lt;&gt;"",G108&lt;&gt;"",H108&lt;&gt;""),VLOOKUP(G108,通所介護費!$A$34:$B$38,2,0),0)</f>
        <v>0</v>
      </c>
      <c r="J108" s="37">
        <f t="shared" si="19"/>
        <v>0</v>
      </c>
    </row>
    <row r="109" spans="1:10" ht="22.15" customHeight="1" x14ac:dyDescent="0.4">
      <c r="A109" s="101" t="s">
        <v>40</v>
      </c>
      <c r="B109" s="102"/>
      <c r="C109" s="102"/>
      <c r="D109" s="102"/>
      <c r="E109" s="102"/>
      <c r="F109" s="102"/>
      <c r="G109" s="103"/>
      <c r="H109" s="39">
        <f>SUMIF(H89:H108,"&lt;&gt;#N/A")</f>
        <v>0</v>
      </c>
      <c r="I109" s="39">
        <f>SUMIF(I89:I108,"&lt;&gt;#N/A")</f>
        <v>0</v>
      </c>
      <c r="J109" s="39">
        <f>SUMIF(J89:J108,"&lt;&gt;#N/A")</f>
        <v>0</v>
      </c>
    </row>
    <row r="110" spans="1:10" ht="15" customHeight="1" x14ac:dyDescent="0.4">
      <c r="A110" s="24"/>
      <c r="B110" s="24"/>
      <c r="C110" s="24"/>
      <c r="D110" s="24"/>
      <c r="E110" s="24"/>
      <c r="F110" s="24"/>
      <c r="G110" s="44"/>
      <c r="H110" s="44"/>
      <c r="I110" s="44"/>
    </row>
    <row r="111" spans="1:10" ht="22.15" customHeight="1" x14ac:dyDescent="0.4">
      <c r="A111" s="51" t="s">
        <v>89</v>
      </c>
      <c r="B111" s="24"/>
      <c r="C111" s="24"/>
      <c r="D111" s="24"/>
      <c r="E111" s="24"/>
      <c r="F111" s="24"/>
      <c r="G111" s="44"/>
      <c r="H111" s="44"/>
      <c r="I111" s="44"/>
    </row>
    <row r="112" spans="1:10" ht="42.95" customHeight="1" x14ac:dyDescent="0.4">
      <c r="A112" s="158" t="s">
        <v>140</v>
      </c>
      <c r="B112" s="35" t="s">
        <v>49</v>
      </c>
      <c r="C112" s="35" t="s">
        <v>119</v>
      </c>
      <c r="D112" s="35" t="s">
        <v>34</v>
      </c>
      <c r="E112" s="36" t="s">
        <v>173</v>
      </c>
      <c r="F112" s="36" t="s">
        <v>174</v>
      </c>
      <c r="G112" s="35" t="s">
        <v>35</v>
      </c>
      <c r="H112" s="36" t="s">
        <v>134</v>
      </c>
      <c r="I112" s="36" t="s">
        <v>37</v>
      </c>
      <c r="J112" s="36" t="s">
        <v>120</v>
      </c>
    </row>
    <row r="113" spans="1:10" ht="18" customHeight="1" x14ac:dyDescent="0.4">
      <c r="A113" s="159"/>
      <c r="B113" s="45"/>
      <c r="C113" s="45"/>
      <c r="D113" s="45"/>
      <c r="E113" s="45"/>
      <c r="F113" s="45"/>
      <c r="G113" s="45"/>
      <c r="H113" s="46"/>
      <c r="I113" s="37">
        <f>IF(AND(B113&lt;&gt;"",C113&lt;&gt;"",D113&lt;&gt;"",E113&lt;&gt;22,F113&lt;&gt;"",G113&lt;&gt;"",H113&lt;&gt;""),VLOOKUP(G113,通所介護費!$A$34:$B$38,2,0),0)</f>
        <v>0</v>
      </c>
      <c r="J113" s="37">
        <f>((I113*H113)*0.1*10)/2</f>
        <v>0</v>
      </c>
    </row>
    <row r="114" spans="1:10" ht="18" customHeight="1" x14ac:dyDescent="0.4">
      <c r="A114" s="159"/>
      <c r="B114" s="45"/>
      <c r="C114" s="45"/>
      <c r="D114" s="45"/>
      <c r="E114" s="45"/>
      <c r="F114" s="45"/>
      <c r="G114" s="45"/>
      <c r="H114" s="46"/>
      <c r="I114" s="37">
        <f>IF(AND(B114&lt;&gt;"",C114&lt;&gt;"",D114&lt;&gt;"",E114&lt;&gt;22,F114&lt;&gt;"",G114&lt;&gt;"",H114&lt;&gt;""),VLOOKUP(G114,通所介護費!$A$34:$B$38,2,0),0)</f>
        <v>0</v>
      </c>
      <c r="J114" s="37">
        <f>((I114*H114)*0.1*10)/2</f>
        <v>0</v>
      </c>
    </row>
    <row r="115" spans="1:10" ht="18" customHeight="1" x14ac:dyDescent="0.4">
      <c r="A115" s="159"/>
      <c r="B115" s="45"/>
      <c r="C115" s="45"/>
      <c r="D115" s="45"/>
      <c r="E115" s="45"/>
      <c r="F115" s="45"/>
      <c r="G115" s="45"/>
      <c r="H115" s="46"/>
      <c r="I115" s="37">
        <f>IF(AND(B115&lt;&gt;"",C115&lt;&gt;"",D115&lt;&gt;"",E115&lt;&gt;22,F115&lt;&gt;"",G115&lt;&gt;"",H115&lt;&gt;""),VLOOKUP(G115,通所介護費!$A$34:$B$38,2,0),0)</f>
        <v>0</v>
      </c>
      <c r="J115" s="37">
        <f>((I115*H115)*0.1*10)/2</f>
        <v>0</v>
      </c>
    </row>
    <row r="116" spans="1:10" ht="18" customHeight="1" x14ac:dyDescent="0.4">
      <c r="A116" s="159"/>
      <c r="B116" s="45"/>
      <c r="C116" s="45"/>
      <c r="D116" s="45"/>
      <c r="E116" s="45"/>
      <c r="F116" s="45"/>
      <c r="G116" s="45"/>
      <c r="H116" s="46"/>
      <c r="I116" s="37">
        <f>IF(AND(B116&lt;&gt;"",C116&lt;&gt;"",D116&lt;&gt;"",E116&lt;&gt;22,F116&lt;&gt;"",G116&lt;&gt;"",H116&lt;&gt;""),VLOOKUP(G116,通所介護費!$A$34:$B$38,2,0),0)</f>
        <v>0</v>
      </c>
      <c r="J116" s="37">
        <f>((I116*H116)*0.1*10)/2</f>
        <v>0</v>
      </c>
    </row>
    <row r="117" spans="1:10" ht="18" customHeight="1" x14ac:dyDescent="0.4">
      <c r="A117" s="160"/>
      <c r="B117" s="45"/>
      <c r="C117" s="45"/>
      <c r="D117" s="45"/>
      <c r="E117" s="45"/>
      <c r="F117" s="45"/>
      <c r="G117" s="45"/>
      <c r="H117" s="46"/>
      <c r="I117" s="37">
        <f>IF(AND(B117&lt;&gt;"",C117&lt;&gt;"",D117&lt;&gt;"",E117&lt;&gt;22,F117&lt;&gt;"",G117&lt;&gt;"",H117&lt;&gt;""),VLOOKUP(G117,通所介護費!$A$34:$B$38,2,0),0)</f>
        <v>0</v>
      </c>
      <c r="J117" s="37">
        <f>((I117*H117)*0.1*10)/2</f>
        <v>0</v>
      </c>
    </row>
    <row r="118" spans="1:10" ht="22.15" customHeight="1" x14ac:dyDescent="0.4">
      <c r="A118" s="101" t="s">
        <v>40</v>
      </c>
      <c r="B118" s="102"/>
      <c r="C118" s="102"/>
      <c r="D118" s="102"/>
      <c r="E118" s="102"/>
      <c r="F118" s="102"/>
      <c r="G118" s="103"/>
      <c r="H118" s="39">
        <f>SUMIF(H113:H117,"&lt;&gt;#N/A")</f>
        <v>0</v>
      </c>
      <c r="I118" s="39">
        <f>SUMIF(I113:I117,"&lt;&gt;#N/A")</f>
        <v>0</v>
      </c>
      <c r="J118" s="39">
        <f>SUMIF(J113:J117,"&lt;&gt;#N/A")</f>
        <v>0</v>
      </c>
    </row>
    <row r="119" spans="1:10" ht="22.15" customHeight="1" x14ac:dyDescent="0.4"/>
    <row r="120" spans="1:10" ht="22.15" customHeight="1" x14ac:dyDescent="0.4">
      <c r="A120" s="34" t="s">
        <v>141</v>
      </c>
    </row>
    <row r="121" spans="1:10" ht="22.15" customHeight="1" x14ac:dyDescent="0.4">
      <c r="A121" s="50" t="s">
        <v>90</v>
      </c>
    </row>
    <row r="122" spans="1:10" ht="42.95" customHeight="1" x14ac:dyDescent="0.4">
      <c r="A122" s="155" t="s">
        <v>142</v>
      </c>
      <c r="B122" s="35" t="s">
        <v>49</v>
      </c>
      <c r="C122" s="35" t="s">
        <v>119</v>
      </c>
      <c r="D122" s="35" t="s">
        <v>34</v>
      </c>
      <c r="E122" s="36" t="s">
        <v>173</v>
      </c>
      <c r="F122" s="36" t="s">
        <v>174</v>
      </c>
      <c r="G122" s="35" t="s">
        <v>35</v>
      </c>
      <c r="H122" s="36" t="s">
        <v>51</v>
      </c>
      <c r="I122" s="36" t="s">
        <v>37</v>
      </c>
      <c r="J122" s="36" t="s">
        <v>120</v>
      </c>
    </row>
    <row r="123" spans="1:10" ht="18" customHeight="1" x14ac:dyDescent="0.4">
      <c r="A123" s="156"/>
      <c r="B123" s="45"/>
      <c r="C123" s="45"/>
      <c r="D123" s="45"/>
      <c r="E123" s="45"/>
      <c r="F123" s="45"/>
      <c r="G123" s="45"/>
      <c r="H123" s="46"/>
      <c r="I123" s="37">
        <f>IF(AND(B123&lt;&gt;"",C123&lt;&gt;"",D123&lt;&gt;"",E123&lt;&gt;"",F123&lt;&gt;"",G123&lt;&gt;"",H123&lt;&gt;""),VLOOKUP(G123,通所介護費!$A$41:$B$45,2,0),0)</f>
        <v>0</v>
      </c>
      <c r="J123" s="37">
        <f t="shared" ref="J123:J127" si="20">(I123*H123)*0.1*10</f>
        <v>0</v>
      </c>
    </row>
    <row r="124" spans="1:10" ht="18" customHeight="1" x14ac:dyDescent="0.4">
      <c r="A124" s="156"/>
      <c r="B124" s="45"/>
      <c r="C124" s="45"/>
      <c r="D124" s="45"/>
      <c r="E124" s="45"/>
      <c r="F124" s="45"/>
      <c r="G124" s="45"/>
      <c r="H124" s="46"/>
      <c r="I124" s="37">
        <f>IF(AND(B124&lt;&gt;"",C124&lt;&gt;"",D124&lt;&gt;"",E124&lt;&gt;"",F124&lt;&gt;"",G124&lt;&gt;"",H124&lt;&gt;""),VLOOKUP(G124,通所介護費!$A$41:$B$45,2,0),0)</f>
        <v>0</v>
      </c>
      <c r="J124" s="37">
        <f t="shared" si="20"/>
        <v>0</v>
      </c>
    </row>
    <row r="125" spans="1:10" ht="18" customHeight="1" x14ac:dyDescent="0.4">
      <c r="A125" s="156"/>
      <c r="B125" s="45"/>
      <c r="C125" s="45"/>
      <c r="D125" s="45"/>
      <c r="E125" s="45"/>
      <c r="F125" s="45"/>
      <c r="G125" s="45"/>
      <c r="H125" s="46"/>
      <c r="I125" s="37">
        <f>IF(AND(B125&lt;&gt;"",C125&lt;&gt;"",D125&lt;&gt;"",E125&lt;&gt;"",F125&lt;&gt;"",G125&lt;&gt;"",H125&lt;&gt;""),VLOOKUP(G125,通所介護費!$A$41:$B$45,2,0),0)</f>
        <v>0</v>
      </c>
      <c r="J125" s="37">
        <f t="shared" si="20"/>
        <v>0</v>
      </c>
    </row>
    <row r="126" spans="1:10" ht="18" customHeight="1" x14ac:dyDescent="0.4">
      <c r="A126" s="156"/>
      <c r="B126" s="45"/>
      <c r="C126" s="45"/>
      <c r="D126" s="45"/>
      <c r="E126" s="45"/>
      <c r="F126" s="45"/>
      <c r="G126" s="45"/>
      <c r="H126" s="46"/>
      <c r="I126" s="37">
        <f>IF(AND(B126&lt;&gt;"",C126&lt;&gt;"",D126&lt;&gt;"",E126&lt;&gt;"",F126&lt;&gt;"",G126&lt;&gt;"",H126&lt;&gt;""),VLOOKUP(G126,通所介護費!$A$41:$B$45,2,0),0)</f>
        <v>0</v>
      </c>
      <c r="J126" s="37">
        <f t="shared" si="20"/>
        <v>0</v>
      </c>
    </row>
    <row r="127" spans="1:10" ht="18" customHeight="1" x14ac:dyDescent="0.4">
      <c r="A127" s="156"/>
      <c r="B127" s="45"/>
      <c r="C127" s="45"/>
      <c r="D127" s="45"/>
      <c r="E127" s="45"/>
      <c r="F127" s="45"/>
      <c r="G127" s="45"/>
      <c r="H127" s="46"/>
      <c r="I127" s="37">
        <f>IF(AND(B127&lt;&gt;"",C127&lt;&gt;"",D127&lt;&gt;"",E127&lt;&gt;"",F127&lt;&gt;"",G127&lt;&gt;"",H127&lt;&gt;""),VLOOKUP(G127,通所介護費!$A$41:$B$45,2,0),0)</f>
        <v>0</v>
      </c>
      <c r="J127" s="37">
        <f t="shared" si="20"/>
        <v>0</v>
      </c>
    </row>
    <row r="128" spans="1:10" ht="18" customHeight="1" x14ac:dyDescent="0.4">
      <c r="A128" s="156"/>
      <c r="B128" s="45"/>
      <c r="C128" s="45"/>
      <c r="D128" s="45"/>
      <c r="E128" s="45"/>
      <c r="F128" s="45"/>
      <c r="G128" s="45"/>
      <c r="H128" s="46"/>
      <c r="I128" s="37">
        <f>IF(AND(B128&lt;&gt;"",C128&lt;&gt;"",D128&lt;&gt;"",E128&lt;&gt;"",F128&lt;&gt;"",G128&lt;&gt;"",H128&lt;&gt;""),VLOOKUP(G128,通所介護費!$A$41:$B$45,2,0),0)</f>
        <v>0</v>
      </c>
      <c r="J128" s="37">
        <f t="shared" ref="J128:J142" si="21">(I128*H128)*0.1*10</f>
        <v>0</v>
      </c>
    </row>
    <row r="129" spans="1:10" ht="18" customHeight="1" x14ac:dyDescent="0.4">
      <c r="A129" s="156"/>
      <c r="B129" s="45"/>
      <c r="C129" s="45"/>
      <c r="D129" s="45"/>
      <c r="E129" s="45"/>
      <c r="F129" s="45"/>
      <c r="G129" s="45"/>
      <c r="H129" s="46"/>
      <c r="I129" s="37">
        <f>IF(AND(B129&lt;&gt;"",C129&lt;&gt;"",D129&lt;&gt;"",E129&lt;&gt;"",F129&lt;&gt;"",G129&lt;&gt;"",H129&lt;&gt;""),VLOOKUP(G129,通所介護費!$A$41:$B$45,2,0),0)</f>
        <v>0</v>
      </c>
      <c r="J129" s="37">
        <f t="shared" si="21"/>
        <v>0</v>
      </c>
    </row>
    <row r="130" spans="1:10" ht="18" customHeight="1" x14ac:dyDescent="0.4">
      <c r="A130" s="156"/>
      <c r="B130" s="45"/>
      <c r="C130" s="45"/>
      <c r="D130" s="45"/>
      <c r="E130" s="45"/>
      <c r="F130" s="45"/>
      <c r="G130" s="45"/>
      <c r="H130" s="46"/>
      <c r="I130" s="37">
        <f>IF(AND(B130&lt;&gt;"",C130&lt;&gt;"",D130&lt;&gt;"",E130&lt;&gt;"",F130&lt;&gt;"",G130&lt;&gt;"",H130&lt;&gt;""),VLOOKUP(G130,通所介護費!$A$41:$B$45,2,0),0)</f>
        <v>0</v>
      </c>
      <c r="J130" s="37">
        <f t="shared" si="21"/>
        <v>0</v>
      </c>
    </row>
    <row r="131" spans="1:10" ht="18" customHeight="1" x14ac:dyDescent="0.4">
      <c r="A131" s="156"/>
      <c r="B131" s="45"/>
      <c r="C131" s="45"/>
      <c r="D131" s="45"/>
      <c r="E131" s="45"/>
      <c r="F131" s="45"/>
      <c r="G131" s="45"/>
      <c r="H131" s="46"/>
      <c r="I131" s="37">
        <f>IF(AND(B131&lt;&gt;"",C131&lt;&gt;"",D131&lt;&gt;"",E131&lt;&gt;"",F131&lt;&gt;"",G131&lt;&gt;"",H131&lt;&gt;""),VLOOKUP(G131,通所介護費!$A$41:$B$45,2,0),0)</f>
        <v>0</v>
      </c>
      <c r="J131" s="37">
        <f t="shared" si="21"/>
        <v>0</v>
      </c>
    </row>
    <row r="132" spans="1:10" ht="18" customHeight="1" x14ac:dyDescent="0.4">
      <c r="A132" s="156"/>
      <c r="B132" s="45"/>
      <c r="C132" s="45"/>
      <c r="D132" s="45"/>
      <c r="E132" s="45"/>
      <c r="F132" s="45"/>
      <c r="G132" s="45"/>
      <c r="H132" s="46"/>
      <c r="I132" s="37">
        <f>IF(AND(B132&lt;&gt;"",C132&lt;&gt;"",D132&lt;&gt;"",E132&lt;&gt;"",F132&lt;&gt;"",G132&lt;&gt;"",H132&lt;&gt;""),VLOOKUP(G132,通所介護費!$A$41:$B$45,2,0),0)</f>
        <v>0</v>
      </c>
      <c r="J132" s="37">
        <f t="shared" si="21"/>
        <v>0</v>
      </c>
    </row>
    <row r="133" spans="1:10" ht="18" customHeight="1" x14ac:dyDescent="0.4">
      <c r="A133" s="156"/>
      <c r="B133" s="45"/>
      <c r="C133" s="45"/>
      <c r="D133" s="45"/>
      <c r="E133" s="45"/>
      <c r="F133" s="45"/>
      <c r="G133" s="45"/>
      <c r="H133" s="46"/>
      <c r="I133" s="37">
        <f>IF(AND(B133&lt;&gt;"",C133&lt;&gt;"",D133&lt;&gt;"",E133&lt;&gt;"",F133&lt;&gt;"",G133&lt;&gt;"",H133&lt;&gt;""),VLOOKUP(G133,通所介護費!$A$41:$B$45,2,0),0)</f>
        <v>0</v>
      </c>
      <c r="J133" s="37">
        <f t="shared" si="21"/>
        <v>0</v>
      </c>
    </row>
    <row r="134" spans="1:10" ht="18" customHeight="1" x14ac:dyDescent="0.4">
      <c r="A134" s="156"/>
      <c r="B134" s="45"/>
      <c r="C134" s="45"/>
      <c r="D134" s="45"/>
      <c r="E134" s="45"/>
      <c r="F134" s="45"/>
      <c r="G134" s="45"/>
      <c r="H134" s="46"/>
      <c r="I134" s="37">
        <f>IF(AND(B134&lt;&gt;"",C134&lt;&gt;"",D134&lt;&gt;"",E134&lt;&gt;"",F134&lt;&gt;"",G134&lt;&gt;"",H134&lt;&gt;""),VLOOKUP(G134,通所介護費!$A$41:$B$45,2,0),0)</f>
        <v>0</v>
      </c>
      <c r="J134" s="37">
        <f t="shared" si="21"/>
        <v>0</v>
      </c>
    </row>
    <row r="135" spans="1:10" ht="18" customHeight="1" x14ac:dyDescent="0.4">
      <c r="A135" s="156"/>
      <c r="B135" s="45"/>
      <c r="C135" s="45"/>
      <c r="D135" s="45"/>
      <c r="E135" s="45"/>
      <c r="F135" s="45"/>
      <c r="G135" s="45"/>
      <c r="H135" s="46"/>
      <c r="I135" s="37">
        <f>IF(AND(B135&lt;&gt;"",C135&lt;&gt;"",D135&lt;&gt;"",E135&lt;&gt;"",F135&lt;&gt;"",G135&lt;&gt;"",H135&lt;&gt;""),VLOOKUP(G135,通所介護費!$A$41:$B$45,2,0),0)</f>
        <v>0</v>
      </c>
      <c r="J135" s="37">
        <f t="shared" si="21"/>
        <v>0</v>
      </c>
    </row>
    <row r="136" spans="1:10" ht="18" customHeight="1" x14ac:dyDescent="0.4">
      <c r="A136" s="156"/>
      <c r="B136" s="45"/>
      <c r="C136" s="45"/>
      <c r="D136" s="45"/>
      <c r="E136" s="45"/>
      <c r="F136" s="45"/>
      <c r="G136" s="45"/>
      <c r="H136" s="46"/>
      <c r="I136" s="37">
        <f>IF(AND(B136&lt;&gt;"",C136&lt;&gt;"",D136&lt;&gt;"",E136&lt;&gt;"",F136&lt;&gt;"",G136&lt;&gt;"",H136&lt;&gt;""),VLOOKUP(G136,通所介護費!$A$41:$B$45,2,0),0)</f>
        <v>0</v>
      </c>
      <c r="J136" s="37">
        <f t="shared" si="21"/>
        <v>0</v>
      </c>
    </row>
    <row r="137" spans="1:10" ht="18" customHeight="1" x14ac:dyDescent="0.4">
      <c r="A137" s="156"/>
      <c r="B137" s="45"/>
      <c r="C137" s="45"/>
      <c r="D137" s="45"/>
      <c r="E137" s="45"/>
      <c r="F137" s="45"/>
      <c r="G137" s="45"/>
      <c r="H137" s="46"/>
      <c r="I137" s="37">
        <f>IF(AND(B137&lt;&gt;"",C137&lt;&gt;"",D137&lt;&gt;"",E137&lt;&gt;"",F137&lt;&gt;"",G137&lt;&gt;"",H137&lt;&gt;""),VLOOKUP(G137,通所介護費!$A$41:$B$45,2,0),0)</f>
        <v>0</v>
      </c>
      <c r="J137" s="37">
        <f t="shared" si="21"/>
        <v>0</v>
      </c>
    </row>
    <row r="138" spans="1:10" ht="18" customHeight="1" x14ac:dyDescent="0.4">
      <c r="A138" s="156"/>
      <c r="B138" s="45"/>
      <c r="C138" s="45"/>
      <c r="D138" s="45"/>
      <c r="E138" s="45"/>
      <c r="F138" s="45"/>
      <c r="G138" s="45"/>
      <c r="H138" s="46"/>
      <c r="I138" s="37">
        <f>IF(AND(B138&lt;&gt;"",C138&lt;&gt;"",D138&lt;&gt;"",E138&lt;&gt;"",F138&lt;&gt;"",G138&lt;&gt;"",H138&lt;&gt;""),VLOOKUP(G138,通所介護費!$A$41:$B$45,2,0),0)</f>
        <v>0</v>
      </c>
      <c r="J138" s="37">
        <f t="shared" si="21"/>
        <v>0</v>
      </c>
    </row>
    <row r="139" spans="1:10" ht="18" customHeight="1" x14ac:dyDescent="0.4">
      <c r="A139" s="156"/>
      <c r="B139" s="45"/>
      <c r="C139" s="45"/>
      <c r="D139" s="45"/>
      <c r="E139" s="45"/>
      <c r="F139" s="45"/>
      <c r="G139" s="45"/>
      <c r="H139" s="46"/>
      <c r="I139" s="37">
        <f>IF(AND(B139&lt;&gt;"",C139&lt;&gt;"",D139&lt;&gt;"",E139&lt;&gt;"",F139&lt;&gt;"",G139&lt;&gt;"",H139&lt;&gt;""),VLOOKUP(G139,通所介護費!$A$41:$B$45,2,0),0)</f>
        <v>0</v>
      </c>
      <c r="J139" s="37">
        <f t="shared" si="21"/>
        <v>0</v>
      </c>
    </row>
    <row r="140" spans="1:10" ht="18" customHeight="1" x14ac:dyDescent="0.4">
      <c r="A140" s="156"/>
      <c r="B140" s="45"/>
      <c r="C140" s="45"/>
      <c r="D140" s="45"/>
      <c r="E140" s="45"/>
      <c r="F140" s="45"/>
      <c r="G140" s="45"/>
      <c r="H140" s="46"/>
      <c r="I140" s="37">
        <f>IF(AND(B140&lt;&gt;"",C140&lt;&gt;"",D140&lt;&gt;"",E140&lt;&gt;"",F140&lt;&gt;"",G140&lt;&gt;"",H140&lt;&gt;""),VLOOKUP(G140,通所介護費!$A$41:$B$45,2,0),0)</f>
        <v>0</v>
      </c>
      <c r="J140" s="37">
        <f t="shared" si="21"/>
        <v>0</v>
      </c>
    </row>
    <row r="141" spans="1:10" ht="18" customHeight="1" x14ac:dyDescent="0.4">
      <c r="A141" s="156"/>
      <c r="B141" s="45"/>
      <c r="C141" s="45"/>
      <c r="D141" s="45"/>
      <c r="E141" s="45"/>
      <c r="F141" s="45"/>
      <c r="G141" s="45"/>
      <c r="H141" s="46"/>
      <c r="I141" s="37">
        <f>IF(AND(B141&lt;&gt;"",C141&lt;&gt;"",D141&lt;&gt;"",E141&lt;&gt;"",F141&lt;&gt;"",G141&lt;&gt;"",H141&lt;&gt;""),VLOOKUP(G141,通所介護費!$A$41:$B$45,2,0),0)</f>
        <v>0</v>
      </c>
      <c r="J141" s="37">
        <f t="shared" si="21"/>
        <v>0</v>
      </c>
    </row>
    <row r="142" spans="1:10" ht="18" customHeight="1" x14ac:dyDescent="0.4">
      <c r="A142" s="157"/>
      <c r="B142" s="45"/>
      <c r="C142" s="45"/>
      <c r="D142" s="45"/>
      <c r="E142" s="45"/>
      <c r="F142" s="45"/>
      <c r="G142" s="45"/>
      <c r="H142" s="46"/>
      <c r="I142" s="37">
        <f>IF(AND(B142&lt;&gt;"",C142&lt;&gt;"",D142&lt;&gt;"",E142&lt;&gt;"",F142&lt;&gt;"",G142&lt;&gt;"",H142&lt;&gt;""),VLOOKUP(G142,通所介護費!$A$41:$B$45,2,0),0)</f>
        <v>0</v>
      </c>
      <c r="J142" s="37">
        <f t="shared" si="21"/>
        <v>0</v>
      </c>
    </row>
    <row r="143" spans="1:10" ht="22.15" customHeight="1" x14ac:dyDescent="0.4">
      <c r="A143" s="101" t="s">
        <v>40</v>
      </c>
      <c r="B143" s="102"/>
      <c r="C143" s="102"/>
      <c r="D143" s="102"/>
      <c r="E143" s="102"/>
      <c r="F143" s="102"/>
      <c r="G143" s="103"/>
      <c r="H143" s="39">
        <f>SUMIF(H123:H142,"&lt;&gt;#N/A")</f>
        <v>0</v>
      </c>
      <c r="I143" s="39">
        <f>SUMIF(I123:I142,"&lt;&gt;#N/A")</f>
        <v>0</v>
      </c>
      <c r="J143" s="39">
        <f>SUMIF(J123:J142,"&lt;&gt;#N/A")</f>
        <v>0</v>
      </c>
    </row>
    <row r="144" spans="1:10" ht="15" customHeight="1" x14ac:dyDescent="0.4">
      <c r="A144" s="24"/>
      <c r="B144" s="24"/>
      <c r="C144" s="24"/>
      <c r="D144" s="24"/>
      <c r="E144" s="24"/>
      <c r="F144" s="24"/>
      <c r="G144" s="44"/>
      <c r="H144" s="44"/>
      <c r="I144" s="44"/>
    </row>
    <row r="145" spans="1:10" ht="22.15" customHeight="1" x14ac:dyDescent="0.4">
      <c r="A145" s="51" t="s">
        <v>89</v>
      </c>
      <c r="B145" s="24"/>
      <c r="C145" s="24"/>
      <c r="D145" s="24"/>
      <c r="E145" s="24"/>
      <c r="F145" s="24"/>
      <c r="G145" s="44"/>
      <c r="H145" s="44"/>
      <c r="I145" s="44"/>
    </row>
    <row r="146" spans="1:10" ht="42.95" customHeight="1" x14ac:dyDescent="0.4">
      <c r="A146" s="158" t="s">
        <v>142</v>
      </c>
      <c r="B146" s="35" t="s">
        <v>49</v>
      </c>
      <c r="C146" s="35" t="s">
        <v>119</v>
      </c>
      <c r="D146" s="35" t="s">
        <v>34</v>
      </c>
      <c r="E146" s="36" t="s">
        <v>173</v>
      </c>
      <c r="F146" s="36" t="s">
        <v>174</v>
      </c>
      <c r="G146" s="35" t="s">
        <v>35</v>
      </c>
      <c r="H146" s="36" t="s">
        <v>134</v>
      </c>
      <c r="I146" s="36" t="s">
        <v>37</v>
      </c>
      <c r="J146" s="36" t="s">
        <v>120</v>
      </c>
    </row>
    <row r="147" spans="1:10" ht="18" customHeight="1" x14ac:dyDescent="0.4">
      <c r="A147" s="159"/>
      <c r="B147" s="45"/>
      <c r="C147" s="45"/>
      <c r="D147" s="45"/>
      <c r="E147" s="45"/>
      <c r="F147" s="45"/>
      <c r="G147" s="45"/>
      <c r="H147" s="46"/>
      <c r="I147" s="37">
        <f>IF(AND(B147&lt;&gt;"",C147&lt;&gt;"",D147&lt;&gt;"",E147&lt;&gt;"",F147&lt;&gt;"",G147&lt;&gt;"",H147&lt;&gt;""),VLOOKUP(G147,通所介護費!$A$41:$B$45,2,0),0)</f>
        <v>0</v>
      </c>
      <c r="J147" s="37">
        <f>((I147*H147)*0.1*10)/2</f>
        <v>0</v>
      </c>
    </row>
    <row r="148" spans="1:10" ht="18" customHeight="1" x14ac:dyDescent="0.4">
      <c r="A148" s="159"/>
      <c r="B148" s="45"/>
      <c r="C148" s="45"/>
      <c r="D148" s="45"/>
      <c r="E148" s="45"/>
      <c r="F148" s="45"/>
      <c r="G148" s="45"/>
      <c r="H148" s="46"/>
      <c r="I148" s="37">
        <f>IF(AND(B148&lt;&gt;"",C148&lt;&gt;"",D148&lt;&gt;"",E148&lt;&gt;"",F148&lt;&gt;"",G148&lt;&gt;"",H148&lt;&gt;""),VLOOKUP(G148,通所介護費!$A$41:$B$45,2,0),0)</f>
        <v>0</v>
      </c>
      <c r="J148" s="37">
        <f>((I148*H148)*0.1*10)/2</f>
        <v>0</v>
      </c>
    </row>
    <row r="149" spans="1:10" ht="18" customHeight="1" x14ac:dyDescent="0.4">
      <c r="A149" s="159"/>
      <c r="B149" s="45"/>
      <c r="C149" s="45"/>
      <c r="D149" s="45"/>
      <c r="E149" s="45"/>
      <c r="F149" s="45"/>
      <c r="G149" s="45"/>
      <c r="H149" s="46"/>
      <c r="I149" s="37">
        <f>IF(AND(B149&lt;&gt;"",C149&lt;&gt;"",D149&lt;&gt;"",E149&lt;&gt;"",F149&lt;&gt;"",G149&lt;&gt;"",H149&lt;&gt;""),VLOOKUP(G149,通所介護費!$A$41:$B$45,2,0),0)</f>
        <v>0</v>
      </c>
      <c r="J149" s="37">
        <f>((I149*H149)*0.1*10)/2</f>
        <v>0</v>
      </c>
    </row>
    <row r="150" spans="1:10" ht="18" customHeight="1" x14ac:dyDescent="0.4">
      <c r="A150" s="159"/>
      <c r="B150" s="45"/>
      <c r="C150" s="45"/>
      <c r="D150" s="45"/>
      <c r="E150" s="45"/>
      <c r="F150" s="45"/>
      <c r="G150" s="45"/>
      <c r="H150" s="46"/>
      <c r="I150" s="37">
        <f>IF(AND(B150&lt;&gt;"",C150&lt;&gt;"",D150&lt;&gt;"",E150&lt;&gt;"",F150&lt;&gt;"",G150&lt;&gt;"",H150&lt;&gt;""),VLOOKUP(G150,通所介護費!$A$41:$B$45,2,0),0)</f>
        <v>0</v>
      </c>
      <c r="J150" s="37">
        <f>((I150*H150)*0.1*10)/2</f>
        <v>0</v>
      </c>
    </row>
    <row r="151" spans="1:10" ht="18" customHeight="1" x14ac:dyDescent="0.4">
      <c r="A151" s="160"/>
      <c r="B151" s="45"/>
      <c r="C151" s="45"/>
      <c r="D151" s="45"/>
      <c r="E151" s="45"/>
      <c r="F151" s="45"/>
      <c r="G151" s="45"/>
      <c r="H151" s="46"/>
      <c r="I151" s="37">
        <f>IF(AND(B151&lt;&gt;"",C151&lt;&gt;"",D151&lt;&gt;"",E151&lt;&gt;"",F151&lt;&gt;"",G151&lt;&gt;"",H151&lt;&gt;""),VLOOKUP(G151,通所介護費!$A$41:$B$45,2,0),0)</f>
        <v>0</v>
      </c>
      <c r="J151" s="37">
        <f>((I151*H151)*0.1*10)/2</f>
        <v>0</v>
      </c>
    </row>
    <row r="152" spans="1:10" ht="22.15" customHeight="1" x14ac:dyDescent="0.4">
      <c r="A152" s="101" t="s">
        <v>40</v>
      </c>
      <c r="B152" s="102"/>
      <c r="C152" s="102"/>
      <c r="D152" s="102"/>
      <c r="E152" s="102"/>
      <c r="F152" s="102"/>
      <c r="G152" s="103"/>
      <c r="H152" s="39">
        <f>SUMIF(H147:H151,"&lt;&gt;#N/A")</f>
        <v>0</v>
      </c>
      <c r="I152" s="39">
        <f>SUMIF(I147:I151,"&lt;&gt;#N/A")</f>
        <v>0</v>
      </c>
      <c r="J152" s="39">
        <f>SUMIF(J147:J151,"&lt;&gt;#N/A")</f>
        <v>0</v>
      </c>
    </row>
    <row r="153" spans="1:10" ht="22.15" customHeight="1" x14ac:dyDescent="0.4"/>
    <row r="154" spans="1:10" ht="22.15" customHeight="1" x14ac:dyDescent="0.4">
      <c r="A154" s="34" t="s">
        <v>143</v>
      </c>
    </row>
    <row r="155" spans="1:10" ht="22.15" customHeight="1" x14ac:dyDescent="0.4">
      <c r="A155" s="50" t="s">
        <v>90</v>
      </c>
    </row>
    <row r="156" spans="1:10" ht="42.95" customHeight="1" x14ac:dyDescent="0.4">
      <c r="A156" s="155" t="s">
        <v>144</v>
      </c>
      <c r="B156" s="35" t="s">
        <v>49</v>
      </c>
      <c r="C156" s="35" t="s">
        <v>119</v>
      </c>
      <c r="D156" s="35" t="s">
        <v>34</v>
      </c>
      <c r="E156" s="36" t="s">
        <v>173</v>
      </c>
      <c r="F156" s="36" t="s">
        <v>174</v>
      </c>
      <c r="G156" s="35" t="s">
        <v>35</v>
      </c>
      <c r="H156" s="36" t="s">
        <v>51</v>
      </c>
      <c r="I156" s="36" t="s">
        <v>37</v>
      </c>
      <c r="J156" s="36" t="s">
        <v>120</v>
      </c>
    </row>
    <row r="157" spans="1:10" ht="18" customHeight="1" x14ac:dyDescent="0.4">
      <c r="A157" s="156"/>
      <c r="B157" s="45"/>
      <c r="C157" s="45"/>
      <c r="D157" s="45"/>
      <c r="E157" s="45"/>
      <c r="F157" s="45"/>
      <c r="G157" s="45"/>
      <c r="H157" s="46"/>
      <c r="I157" s="37">
        <f>IF(AND(B157&lt;&gt;"",C157&lt;&gt;"",D157&lt;&gt;"",E157&lt;&gt;"",F157&lt;&gt;"",G157&lt;&gt;"",H157&lt;&gt;""),VLOOKUP(G157,通所介護費!$A$48:$B$52,2,0),0)</f>
        <v>0</v>
      </c>
      <c r="J157" s="37">
        <f t="shared" ref="J157:J161" si="22">(I157*H157)*0.1*10</f>
        <v>0</v>
      </c>
    </row>
    <row r="158" spans="1:10" ht="18" customHeight="1" x14ac:dyDescent="0.4">
      <c r="A158" s="156"/>
      <c r="B158" s="45"/>
      <c r="C158" s="45"/>
      <c r="D158" s="45"/>
      <c r="E158" s="45"/>
      <c r="F158" s="45"/>
      <c r="G158" s="45"/>
      <c r="H158" s="46"/>
      <c r="I158" s="37">
        <f>IF(AND(B158&lt;&gt;"",C158&lt;&gt;"",D158&lt;&gt;"",E158&lt;&gt;"",F158&lt;&gt;"",G158&lt;&gt;"",H158&lt;&gt;""),VLOOKUP(G158,通所介護費!$A$48:$B$52,2,0),0)</f>
        <v>0</v>
      </c>
      <c r="J158" s="37">
        <f t="shared" si="22"/>
        <v>0</v>
      </c>
    </row>
    <row r="159" spans="1:10" ht="18" customHeight="1" x14ac:dyDescent="0.4">
      <c r="A159" s="156"/>
      <c r="B159" s="45"/>
      <c r="C159" s="45"/>
      <c r="D159" s="45"/>
      <c r="E159" s="45"/>
      <c r="F159" s="45"/>
      <c r="G159" s="45"/>
      <c r="H159" s="46"/>
      <c r="I159" s="37">
        <f>IF(AND(B159&lt;&gt;"",C159&lt;&gt;"",D159&lt;&gt;"",E159&lt;&gt;"",F159&lt;&gt;"",G159&lt;&gt;"",H159&lt;&gt;""),VLOOKUP(G159,通所介護費!$A$48:$B$52,2,0),0)</f>
        <v>0</v>
      </c>
      <c r="J159" s="37">
        <f t="shared" si="22"/>
        <v>0</v>
      </c>
    </row>
    <row r="160" spans="1:10" ht="18" customHeight="1" x14ac:dyDescent="0.4">
      <c r="A160" s="156"/>
      <c r="B160" s="45"/>
      <c r="C160" s="45"/>
      <c r="D160" s="45"/>
      <c r="E160" s="45"/>
      <c r="F160" s="45"/>
      <c r="G160" s="45"/>
      <c r="H160" s="46"/>
      <c r="I160" s="37">
        <f>IF(AND(B160&lt;&gt;"",C160&lt;&gt;"",D160&lt;&gt;"",E160&lt;&gt;"",F160&lt;&gt;"",G160&lt;&gt;"",H160&lt;&gt;""),VLOOKUP(G160,通所介護費!$A$48:$B$52,2,0),0)</f>
        <v>0</v>
      </c>
      <c r="J160" s="37">
        <f t="shared" si="22"/>
        <v>0</v>
      </c>
    </row>
    <row r="161" spans="1:10" ht="18" customHeight="1" x14ac:dyDescent="0.4">
      <c r="A161" s="156"/>
      <c r="B161" s="45"/>
      <c r="C161" s="45"/>
      <c r="D161" s="45"/>
      <c r="E161" s="45"/>
      <c r="F161" s="45"/>
      <c r="G161" s="45"/>
      <c r="H161" s="46"/>
      <c r="I161" s="37">
        <f>IF(AND(B161&lt;&gt;"",C161&lt;&gt;"",D161&lt;&gt;"",E161&lt;&gt;"",F161&lt;&gt;"",G161&lt;&gt;"",H161&lt;&gt;""),VLOOKUP(G161,通所介護費!$A$48:$B$52,2,0),0)</f>
        <v>0</v>
      </c>
      <c r="J161" s="37">
        <f t="shared" si="22"/>
        <v>0</v>
      </c>
    </row>
    <row r="162" spans="1:10" ht="18" customHeight="1" x14ac:dyDescent="0.4">
      <c r="A162" s="156"/>
      <c r="B162" s="45"/>
      <c r="C162" s="45"/>
      <c r="D162" s="45"/>
      <c r="E162" s="45"/>
      <c r="F162" s="45"/>
      <c r="G162" s="45"/>
      <c r="H162" s="46"/>
      <c r="I162" s="37">
        <f>IF(AND(B162&lt;&gt;"",C162&lt;&gt;"",D162&lt;&gt;"",E162&lt;&gt;"",F162&lt;&gt;"",G162&lt;&gt;"",H162&lt;&gt;""),VLOOKUP(G162,通所介護費!$A$48:$B$52,2,0),0)</f>
        <v>0</v>
      </c>
      <c r="J162" s="37">
        <f t="shared" ref="J162:J176" si="23">(I162*H162)*0.1*10</f>
        <v>0</v>
      </c>
    </row>
    <row r="163" spans="1:10" ht="18" customHeight="1" x14ac:dyDescent="0.4">
      <c r="A163" s="156"/>
      <c r="B163" s="45"/>
      <c r="C163" s="45"/>
      <c r="D163" s="45"/>
      <c r="E163" s="45"/>
      <c r="F163" s="45"/>
      <c r="G163" s="45"/>
      <c r="H163" s="46"/>
      <c r="I163" s="37">
        <f>IF(AND(B163&lt;&gt;"",C163&lt;&gt;"",D163&lt;&gt;"",E163&lt;&gt;"",F163&lt;&gt;"",G163&lt;&gt;"",H163&lt;&gt;""),VLOOKUP(G163,通所介護費!$A$48:$B$52,2,0),0)</f>
        <v>0</v>
      </c>
      <c r="J163" s="37">
        <f t="shared" si="23"/>
        <v>0</v>
      </c>
    </row>
    <row r="164" spans="1:10" ht="18" customHeight="1" x14ac:dyDescent="0.4">
      <c r="A164" s="156"/>
      <c r="B164" s="45"/>
      <c r="C164" s="45"/>
      <c r="D164" s="45"/>
      <c r="E164" s="45"/>
      <c r="F164" s="45"/>
      <c r="G164" s="45"/>
      <c r="H164" s="46"/>
      <c r="I164" s="37">
        <f>IF(AND(B164&lt;&gt;"",C164&lt;&gt;"",D164&lt;&gt;"",E164&lt;&gt;"",F164&lt;&gt;"",G164&lt;&gt;"",H164&lt;&gt;""),VLOOKUP(G164,通所介護費!$A$48:$B$52,2,0),0)</f>
        <v>0</v>
      </c>
      <c r="J164" s="37">
        <f t="shared" si="23"/>
        <v>0</v>
      </c>
    </row>
    <row r="165" spans="1:10" ht="18" customHeight="1" x14ac:dyDescent="0.4">
      <c r="A165" s="156"/>
      <c r="B165" s="45"/>
      <c r="C165" s="45"/>
      <c r="D165" s="45"/>
      <c r="E165" s="45"/>
      <c r="F165" s="45"/>
      <c r="G165" s="45"/>
      <c r="H165" s="46"/>
      <c r="I165" s="37">
        <f>IF(AND(B165&lt;&gt;"",C165&lt;&gt;"",D165&lt;&gt;"",E165&lt;&gt;"",F165&lt;&gt;"",G165&lt;&gt;"",H165&lt;&gt;""),VLOOKUP(G165,通所介護費!$A$48:$B$52,2,0),0)</f>
        <v>0</v>
      </c>
      <c r="J165" s="37">
        <f t="shared" si="23"/>
        <v>0</v>
      </c>
    </row>
    <row r="166" spans="1:10" ht="18" customHeight="1" x14ac:dyDescent="0.4">
      <c r="A166" s="156"/>
      <c r="B166" s="45"/>
      <c r="C166" s="45"/>
      <c r="D166" s="45"/>
      <c r="E166" s="45"/>
      <c r="F166" s="45"/>
      <c r="G166" s="45"/>
      <c r="H166" s="46"/>
      <c r="I166" s="37">
        <f>IF(AND(B166&lt;&gt;"",C166&lt;&gt;"",D166&lt;&gt;"",E166&lt;&gt;"",F166&lt;&gt;"",G166&lt;&gt;"",H166&lt;&gt;""),VLOOKUP(G166,通所介護費!$A$48:$B$52,2,0),0)</f>
        <v>0</v>
      </c>
      <c r="J166" s="37">
        <f t="shared" si="23"/>
        <v>0</v>
      </c>
    </row>
    <row r="167" spans="1:10" ht="18" customHeight="1" x14ac:dyDescent="0.4">
      <c r="A167" s="156"/>
      <c r="B167" s="45"/>
      <c r="C167" s="45"/>
      <c r="D167" s="45"/>
      <c r="E167" s="45"/>
      <c r="F167" s="45"/>
      <c r="G167" s="45"/>
      <c r="H167" s="46"/>
      <c r="I167" s="37">
        <f>IF(AND(B167&lt;&gt;"",C167&lt;&gt;"",D167&lt;&gt;"",E167&lt;&gt;"",F167&lt;&gt;"",G167&lt;&gt;"",H167&lt;&gt;""),VLOOKUP(G167,通所介護費!$A$48:$B$52,2,0),0)</f>
        <v>0</v>
      </c>
      <c r="J167" s="37">
        <f t="shared" si="23"/>
        <v>0</v>
      </c>
    </row>
    <row r="168" spans="1:10" ht="18" customHeight="1" x14ac:dyDescent="0.4">
      <c r="A168" s="156"/>
      <c r="B168" s="45"/>
      <c r="C168" s="45"/>
      <c r="D168" s="45"/>
      <c r="E168" s="45"/>
      <c r="F168" s="45"/>
      <c r="G168" s="45"/>
      <c r="H168" s="46"/>
      <c r="I168" s="37">
        <f>IF(AND(B168&lt;&gt;"",C168&lt;&gt;"",D168&lt;&gt;"",E168&lt;&gt;"",F168&lt;&gt;"",G168&lt;&gt;"",H168&lt;&gt;""),VLOOKUP(G168,通所介護費!$A$48:$B$52,2,0),0)</f>
        <v>0</v>
      </c>
      <c r="J168" s="37">
        <f t="shared" si="23"/>
        <v>0</v>
      </c>
    </row>
    <row r="169" spans="1:10" ht="18" customHeight="1" x14ac:dyDescent="0.4">
      <c r="A169" s="156"/>
      <c r="B169" s="45"/>
      <c r="C169" s="45"/>
      <c r="D169" s="45"/>
      <c r="E169" s="45"/>
      <c r="F169" s="45"/>
      <c r="G169" s="45"/>
      <c r="H169" s="46"/>
      <c r="I169" s="37">
        <f>IF(AND(B169&lt;&gt;"",C169&lt;&gt;"",D169&lt;&gt;"",E169&lt;&gt;"",F169&lt;&gt;"",G169&lt;&gt;"",H169&lt;&gt;""),VLOOKUP(G169,通所介護費!$A$48:$B$52,2,0),0)</f>
        <v>0</v>
      </c>
      <c r="J169" s="37">
        <f t="shared" si="23"/>
        <v>0</v>
      </c>
    </row>
    <row r="170" spans="1:10" ht="18" customHeight="1" x14ac:dyDescent="0.4">
      <c r="A170" s="156"/>
      <c r="B170" s="45"/>
      <c r="C170" s="45"/>
      <c r="D170" s="45"/>
      <c r="E170" s="45"/>
      <c r="F170" s="45"/>
      <c r="G170" s="45"/>
      <c r="H170" s="46"/>
      <c r="I170" s="37">
        <f>IF(AND(B170&lt;&gt;"",C170&lt;&gt;"",D170&lt;&gt;"",E170&lt;&gt;"",F170&lt;&gt;"",G170&lt;&gt;"",H170&lt;&gt;""),VLOOKUP(G170,通所介護費!$A$48:$B$52,2,0),0)</f>
        <v>0</v>
      </c>
      <c r="J170" s="37">
        <f t="shared" si="23"/>
        <v>0</v>
      </c>
    </row>
    <row r="171" spans="1:10" ht="18" customHeight="1" x14ac:dyDescent="0.4">
      <c r="A171" s="156"/>
      <c r="B171" s="45"/>
      <c r="C171" s="45"/>
      <c r="D171" s="45"/>
      <c r="E171" s="45"/>
      <c r="F171" s="45"/>
      <c r="G171" s="45"/>
      <c r="H171" s="46"/>
      <c r="I171" s="37">
        <f>IF(AND(B171&lt;&gt;"",C171&lt;&gt;"",D171&lt;&gt;"",E171&lt;&gt;"",F171&lt;&gt;"",G171&lt;&gt;"",H171&lt;&gt;""),VLOOKUP(G171,通所介護費!$A$48:$B$52,2,0),0)</f>
        <v>0</v>
      </c>
      <c r="J171" s="37">
        <f t="shared" si="23"/>
        <v>0</v>
      </c>
    </row>
    <row r="172" spans="1:10" ht="18" customHeight="1" x14ac:dyDescent="0.4">
      <c r="A172" s="156"/>
      <c r="B172" s="45"/>
      <c r="C172" s="45"/>
      <c r="D172" s="45"/>
      <c r="E172" s="45"/>
      <c r="F172" s="45"/>
      <c r="G172" s="45"/>
      <c r="H172" s="46"/>
      <c r="I172" s="37">
        <f>IF(AND(B172&lt;&gt;"",C172&lt;&gt;"",D172&lt;&gt;"",E172&lt;&gt;"",F172&lt;&gt;"",G172&lt;&gt;"",H172&lt;&gt;""),VLOOKUP(G172,通所介護費!$A$48:$B$52,2,0),0)</f>
        <v>0</v>
      </c>
      <c r="J172" s="37">
        <f t="shared" si="23"/>
        <v>0</v>
      </c>
    </row>
    <row r="173" spans="1:10" ht="18" customHeight="1" x14ac:dyDescent="0.4">
      <c r="A173" s="156"/>
      <c r="B173" s="45"/>
      <c r="C173" s="45"/>
      <c r="D173" s="45"/>
      <c r="E173" s="45"/>
      <c r="F173" s="45"/>
      <c r="G173" s="45"/>
      <c r="H173" s="46"/>
      <c r="I173" s="37">
        <f>IF(AND(B173&lt;&gt;"",C173&lt;&gt;"",D173&lt;&gt;"",E173&lt;&gt;"",F173&lt;&gt;"",G173&lt;&gt;"",H173&lt;&gt;""),VLOOKUP(G173,通所介護費!$A$48:$B$52,2,0),0)</f>
        <v>0</v>
      </c>
      <c r="J173" s="37">
        <f t="shared" si="23"/>
        <v>0</v>
      </c>
    </row>
    <row r="174" spans="1:10" ht="18" customHeight="1" x14ac:dyDescent="0.4">
      <c r="A174" s="156"/>
      <c r="B174" s="45"/>
      <c r="C174" s="45"/>
      <c r="D174" s="45"/>
      <c r="E174" s="45"/>
      <c r="F174" s="45"/>
      <c r="G174" s="45"/>
      <c r="H174" s="46"/>
      <c r="I174" s="37">
        <f>IF(AND(B174&lt;&gt;"",C174&lt;&gt;"",D174&lt;&gt;"",E174&lt;&gt;"",F174&lt;&gt;"",G174&lt;&gt;"",H174&lt;&gt;""),VLOOKUP(G174,通所介護費!$A$48:$B$52,2,0),0)</f>
        <v>0</v>
      </c>
      <c r="J174" s="37">
        <f t="shared" si="23"/>
        <v>0</v>
      </c>
    </row>
    <row r="175" spans="1:10" ht="18" customHeight="1" x14ac:dyDescent="0.4">
      <c r="A175" s="156"/>
      <c r="B175" s="45"/>
      <c r="C175" s="45"/>
      <c r="D175" s="45"/>
      <c r="E175" s="45"/>
      <c r="F175" s="45"/>
      <c r="G175" s="45"/>
      <c r="H175" s="46"/>
      <c r="I175" s="37">
        <f>IF(AND(B175&lt;&gt;"",C175&lt;&gt;"",D175&lt;&gt;"",E175&lt;&gt;"",F175&lt;&gt;"",G175&lt;&gt;"",H175&lt;&gt;""),VLOOKUP(G175,通所介護費!$A$48:$B$52,2,0),0)</f>
        <v>0</v>
      </c>
      <c r="J175" s="37">
        <f t="shared" si="23"/>
        <v>0</v>
      </c>
    </row>
    <row r="176" spans="1:10" ht="18" customHeight="1" x14ac:dyDescent="0.4">
      <c r="A176" s="157"/>
      <c r="B176" s="45"/>
      <c r="C176" s="45"/>
      <c r="D176" s="45"/>
      <c r="E176" s="45"/>
      <c r="F176" s="45"/>
      <c r="G176" s="45"/>
      <c r="H176" s="46"/>
      <c r="I176" s="37">
        <f>IF(AND(B176&lt;&gt;"",C176&lt;&gt;"",D176&lt;&gt;"",E176&lt;&gt;"",F176&lt;&gt;"",G176&lt;&gt;"",H176&lt;&gt;""),VLOOKUP(G176,通所介護費!$A$48:$B$52,2,0),0)</f>
        <v>0</v>
      </c>
      <c r="J176" s="37">
        <f t="shared" si="23"/>
        <v>0</v>
      </c>
    </row>
    <row r="177" spans="1:10" ht="22.15" customHeight="1" x14ac:dyDescent="0.4">
      <c r="A177" s="101" t="s">
        <v>40</v>
      </c>
      <c r="B177" s="102"/>
      <c r="C177" s="102"/>
      <c r="D177" s="102"/>
      <c r="E177" s="102"/>
      <c r="F177" s="102"/>
      <c r="G177" s="103"/>
      <c r="H177" s="39">
        <f>SUMIF(H157:H176,"&lt;&gt;#N/A")</f>
        <v>0</v>
      </c>
      <c r="I177" s="39">
        <f>SUMIF(I157:I176,"&lt;&gt;#N/A")</f>
        <v>0</v>
      </c>
      <c r="J177" s="39">
        <f>SUMIF(J157:J176,"&lt;&gt;#N/A")</f>
        <v>0</v>
      </c>
    </row>
    <row r="178" spans="1:10" ht="15" customHeight="1" x14ac:dyDescent="0.4">
      <c r="A178" s="24"/>
      <c r="B178" s="24"/>
      <c r="C178" s="24"/>
      <c r="D178" s="24"/>
      <c r="E178" s="24"/>
      <c r="F178" s="24"/>
      <c r="G178" s="44"/>
      <c r="H178" s="44"/>
      <c r="I178" s="44"/>
    </row>
    <row r="179" spans="1:10" ht="22.15" customHeight="1" x14ac:dyDescent="0.4">
      <c r="A179" s="51" t="s">
        <v>89</v>
      </c>
      <c r="B179" s="24"/>
      <c r="C179" s="24"/>
      <c r="D179" s="24"/>
      <c r="E179" s="24"/>
      <c r="F179" s="24"/>
      <c r="G179" s="44"/>
      <c r="H179" s="44"/>
      <c r="I179" s="44"/>
    </row>
    <row r="180" spans="1:10" ht="42.95" customHeight="1" x14ac:dyDescent="0.4">
      <c r="A180" s="158" t="s">
        <v>144</v>
      </c>
      <c r="B180" s="35" t="s">
        <v>49</v>
      </c>
      <c r="C180" s="35" t="s">
        <v>119</v>
      </c>
      <c r="D180" s="35" t="s">
        <v>34</v>
      </c>
      <c r="E180" s="36" t="s">
        <v>173</v>
      </c>
      <c r="F180" s="36" t="s">
        <v>174</v>
      </c>
      <c r="G180" s="35" t="s">
        <v>35</v>
      </c>
      <c r="H180" s="36" t="s">
        <v>134</v>
      </c>
      <c r="I180" s="36" t="s">
        <v>37</v>
      </c>
      <c r="J180" s="36" t="s">
        <v>120</v>
      </c>
    </row>
    <row r="181" spans="1:10" ht="18" customHeight="1" x14ac:dyDescent="0.4">
      <c r="A181" s="159"/>
      <c r="B181" s="45"/>
      <c r="C181" s="45"/>
      <c r="D181" s="45"/>
      <c r="E181" s="45"/>
      <c r="F181" s="45"/>
      <c r="G181" s="45"/>
      <c r="H181" s="46"/>
      <c r="I181" s="37">
        <f>IF(AND(B181&lt;&gt;"",C181&lt;&gt;"",D181&lt;&gt;"",E181&lt;&gt;"",F181&lt;&gt;"",G181&lt;&gt;"",H181&lt;&gt;""),VLOOKUP(G181,通所介護費!$A$48:$B$52,2,0),0)</f>
        <v>0</v>
      </c>
      <c r="J181" s="37">
        <f>((I181*H181)*0.1*10)/2</f>
        <v>0</v>
      </c>
    </row>
    <row r="182" spans="1:10" ht="18" customHeight="1" x14ac:dyDescent="0.4">
      <c r="A182" s="159"/>
      <c r="B182" s="45"/>
      <c r="C182" s="45"/>
      <c r="D182" s="45"/>
      <c r="E182" s="45"/>
      <c r="F182" s="45"/>
      <c r="G182" s="45"/>
      <c r="H182" s="46"/>
      <c r="I182" s="37">
        <f>IF(AND(B182&lt;&gt;"",C182&lt;&gt;"",D182&lt;&gt;"",E182&lt;&gt;"",F182&lt;&gt;"",G182&lt;&gt;"",H182&lt;&gt;""),VLOOKUP(G182,通所介護費!$A$48:$B$52,2,0),0)</f>
        <v>0</v>
      </c>
      <c r="J182" s="37">
        <f>((I182*H182)*0.1*10)/2</f>
        <v>0</v>
      </c>
    </row>
    <row r="183" spans="1:10" ht="18" customHeight="1" x14ac:dyDescent="0.4">
      <c r="A183" s="159"/>
      <c r="B183" s="45"/>
      <c r="C183" s="45"/>
      <c r="D183" s="45"/>
      <c r="E183" s="45"/>
      <c r="F183" s="45"/>
      <c r="G183" s="45"/>
      <c r="H183" s="46"/>
      <c r="I183" s="37">
        <f>IF(AND(B183&lt;&gt;"",C183&lt;&gt;"",D183&lt;&gt;"",E183&lt;&gt;"",F183&lt;&gt;"",G183&lt;&gt;"",H183&lt;&gt;""),VLOOKUP(G183,通所介護費!$A$48:$B$52,2,0),0)</f>
        <v>0</v>
      </c>
      <c r="J183" s="37">
        <f>((I183*H183)*0.1*10)/2</f>
        <v>0</v>
      </c>
    </row>
    <row r="184" spans="1:10" ht="18" customHeight="1" x14ac:dyDescent="0.4">
      <c r="A184" s="159"/>
      <c r="B184" s="45"/>
      <c r="C184" s="45"/>
      <c r="D184" s="45"/>
      <c r="E184" s="45"/>
      <c r="F184" s="45"/>
      <c r="G184" s="45"/>
      <c r="H184" s="46"/>
      <c r="I184" s="37">
        <f>IF(AND(B184&lt;&gt;"",C184&lt;&gt;"",D184&lt;&gt;"",E184&lt;&gt;"",F184&lt;&gt;"",G184&lt;&gt;"",H184&lt;&gt;""),VLOOKUP(G184,通所介護費!$A$48:$B$52,2,0),0)</f>
        <v>0</v>
      </c>
      <c r="J184" s="37">
        <f>((I184*H184)*0.1*10)/2</f>
        <v>0</v>
      </c>
    </row>
    <row r="185" spans="1:10" ht="18" customHeight="1" x14ac:dyDescent="0.4">
      <c r="A185" s="160"/>
      <c r="B185" s="45"/>
      <c r="C185" s="45"/>
      <c r="D185" s="45"/>
      <c r="E185" s="45"/>
      <c r="F185" s="45"/>
      <c r="G185" s="45"/>
      <c r="H185" s="46"/>
      <c r="I185" s="37">
        <f>IF(AND(B185&lt;&gt;"",C185&lt;&gt;"",D185&lt;&gt;"",E185&lt;&gt;"",F185&lt;&gt;"",G185&lt;&gt;"",H185&lt;&gt;""),VLOOKUP(G185,通所介護費!$A$48:$B$52,2,0),0)</f>
        <v>0</v>
      </c>
      <c r="J185" s="37">
        <f>((I185*H185)*0.1*10)/2</f>
        <v>0</v>
      </c>
    </row>
    <row r="186" spans="1:10" ht="22.15" customHeight="1" x14ac:dyDescent="0.4">
      <c r="A186" s="101" t="s">
        <v>40</v>
      </c>
      <c r="B186" s="102"/>
      <c r="C186" s="102"/>
      <c r="D186" s="102"/>
      <c r="E186" s="102"/>
      <c r="F186" s="102"/>
      <c r="G186" s="103"/>
      <c r="H186" s="39">
        <f>SUMIF(H181:H185,"&lt;&gt;#N/A")</f>
        <v>0</v>
      </c>
      <c r="I186" s="39">
        <f>SUMIF(I181:I185,"&lt;&gt;#N/A")</f>
        <v>0</v>
      </c>
      <c r="J186" s="39">
        <f>SUMIF(J181:J185,"&lt;&gt;#N/A")</f>
        <v>0</v>
      </c>
    </row>
    <row r="187" spans="1:10" ht="22.15" customHeight="1" x14ac:dyDescent="0.4"/>
    <row r="188" spans="1:10" ht="22.15" customHeight="1" x14ac:dyDescent="0.4">
      <c r="A188" s="34" t="s">
        <v>175</v>
      </c>
    </row>
    <row r="189" spans="1:10" ht="22.15" customHeight="1" x14ac:dyDescent="0.4">
      <c r="A189" s="50" t="s">
        <v>90</v>
      </c>
    </row>
    <row r="190" spans="1:10" ht="42.95" customHeight="1" x14ac:dyDescent="0.4">
      <c r="A190" s="155" t="s">
        <v>176</v>
      </c>
      <c r="B190" s="35" t="s">
        <v>49</v>
      </c>
      <c r="C190" s="35" t="s">
        <v>119</v>
      </c>
      <c r="D190" s="35" t="s">
        <v>34</v>
      </c>
      <c r="E190" s="36" t="s">
        <v>173</v>
      </c>
      <c r="F190" s="36" t="s">
        <v>174</v>
      </c>
      <c r="G190" s="35" t="s">
        <v>35</v>
      </c>
      <c r="H190" s="36" t="s">
        <v>51</v>
      </c>
      <c r="I190" s="36" t="s">
        <v>37</v>
      </c>
      <c r="J190" s="36" t="s">
        <v>120</v>
      </c>
    </row>
    <row r="191" spans="1:10" ht="18" customHeight="1" x14ac:dyDescent="0.4">
      <c r="A191" s="156"/>
      <c r="B191" s="45"/>
      <c r="C191" s="45"/>
      <c r="D191" s="45"/>
      <c r="E191" s="45"/>
      <c r="F191" s="45"/>
      <c r="G191" s="45"/>
      <c r="H191" s="46"/>
      <c r="I191" s="37">
        <f>IF(AND(B191&lt;&gt;"",C191&lt;&gt;"",D191&lt;&gt;"",E191&lt;&gt;"",F191&lt;&gt;"",G191&lt;&gt;"",H191&lt;&gt;""),VLOOKUP(G191,通所介護費!$A$55:$B$59,2,0),0)</f>
        <v>0</v>
      </c>
      <c r="J191" s="37">
        <f t="shared" ref="J191:J195" si="24">(I191*H191)*0.1*10</f>
        <v>0</v>
      </c>
    </row>
    <row r="192" spans="1:10" ht="18" customHeight="1" x14ac:dyDescent="0.4">
      <c r="A192" s="156"/>
      <c r="B192" s="45"/>
      <c r="C192" s="45"/>
      <c r="D192" s="45"/>
      <c r="E192" s="45"/>
      <c r="F192" s="45"/>
      <c r="G192" s="45"/>
      <c r="H192" s="46"/>
      <c r="I192" s="37">
        <f>IF(AND(B192&lt;&gt;"",C192&lt;&gt;"",D192&lt;&gt;"",E192&lt;&gt;"",F192&lt;&gt;"",G192&lt;&gt;"",H192&lt;&gt;""),VLOOKUP(G192,通所介護費!$A$55:$B$59,2,0),0)</f>
        <v>0</v>
      </c>
      <c r="J192" s="37">
        <f t="shared" si="24"/>
        <v>0</v>
      </c>
    </row>
    <row r="193" spans="1:10" ht="18" customHeight="1" x14ac:dyDescent="0.4">
      <c r="A193" s="156"/>
      <c r="B193" s="45"/>
      <c r="C193" s="45"/>
      <c r="D193" s="45"/>
      <c r="E193" s="45"/>
      <c r="F193" s="45"/>
      <c r="G193" s="45"/>
      <c r="H193" s="46"/>
      <c r="I193" s="37">
        <f>IF(AND(B193&lt;&gt;"",C193&lt;&gt;"",D193&lt;&gt;"",E193&lt;&gt;"",F193&lt;&gt;"",G193&lt;&gt;"",H193&lt;&gt;""),VLOOKUP(G193,通所介護費!$A$55:$B$59,2,0),0)</f>
        <v>0</v>
      </c>
      <c r="J193" s="37">
        <f t="shared" si="24"/>
        <v>0</v>
      </c>
    </row>
    <row r="194" spans="1:10" ht="18" customHeight="1" x14ac:dyDescent="0.4">
      <c r="A194" s="156"/>
      <c r="B194" s="45"/>
      <c r="C194" s="45"/>
      <c r="D194" s="45"/>
      <c r="E194" s="45"/>
      <c r="F194" s="45"/>
      <c r="G194" s="45"/>
      <c r="H194" s="46"/>
      <c r="I194" s="37">
        <f>IF(AND(B194&lt;&gt;"",C194&lt;&gt;"",D194&lt;&gt;"",E194&lt;&gt;"",F194&lt;&gt;"",G194&lt;&gt;"",H194&lt;&gt;""),VLOOKUP(G194,通所介護費!$A$55:$B$59,2,0),0)</f>
        <v>0</v>
      </c>
      <c r="J194" s="37">
        <f t="shared" si="24"/>
        <v>0</v>
      </c>
    </row>
    <row r="195" spans="1:10" ht="18" customHeight="1" x14ac:dyDescent="0.4">
      <c r="A195" s="156"/>
      <c r="B195" s="45"/>
      <c r="C195" s="45"/>
      <c r="D195" s="45"/>
      <c r="E195" s="45"/>
      <c r="F195" s="45"/>
      <c r="G195" s="45"/>
      <c r="H195" s="46"/>
      <c r="I195" s="37">
        <f>IF(AND(B195&lt;&gt;"",C195&lt;&gt;"",D195&lt;&gt;"",E195&lt;&gt;"",F195&lt;&gt;"",G195&lt;&gt;"",H195&lt;&gt;""),VLOOKUP(G195,通所介護費!$A$55:$B$59,2,0),0)</f>
        <v>0</v>
      </c>
      <c r="J195" s="37">
        <f t="shared" si="24"/>
        <v>0</v>
      </c>
    </row>
    <row r="196" spans="1:10" ht="18" customHeight="1" x14ac:dyDescent="0.4">
      <c r="A196" s="156"/>
      <c r="B196" s="45"/>
      <c r="C196" s="45"/>
      <c r="D196" s="45"/>
      <c r="E196" s="45"/>
      <c r="F196" s="45"/>
      <c r="G196" s="45"/>
      <c r="H196" s="46"/>
      <c r="I196" s="37">
        <f>IF(AND(B196&lt;&gt;"",C196&lt;&gt;"",D196&lt;&gt;"",E196&lt;&gt;"",F196&lt;&gt;"",G196&lt;&gt;"",H196&lt;&gt;""),VLOOKUP(G196,通所介護費!$A$55:$B$59,2,0),0)</f>
        <v>0</v>
      </c>
      <c r="J196" s="37">
        <f t="shared" ref="J196:J210" si="25">(I196*H196)*0.1*10</f>
        <v>0</v>
      </c>
    </row>
    <row r="197" spans="1:10" ht="18" customHeight="1" x14ac:dyDescent="0.4">
      <c r="A197" s="156"/>
      <c r="B197" s="45"/>
      <c r="C197" s="45"/>
      <c r="D197" s="45"/>
      <c r="E197" s="45"/>
      <c r="F197" s="45"/>
      <c r="G197" s="45"/>
      <c r="H197" s="46"/>
      <c r="I197" s="37">
        <f>IF(AND(B197&lt;&gt;"",C197&lt;&gt;"",D197&lt;&gt;"",E197&lt;&gt;"",F197&lt;&gt;"",G197&lt;&gt;"",H197&lt;&gt;""),VLOOKUP(G197,通所介護費!$A$55:$B$59,2,0),0)</f>
        <v>0</v>
      </c>
      <c r="J197" s="37">
        <f t="shared" si="25"/>
        <v>0</v>
      </c>
    </row>
    <row r="198" spans="1:10" ht="18" customHeight="1" x14ac:dyDescent="0.4">
      <c r="A198" s="156"/>
      <c r="B198" s="45"/>
      <c r="C198" s="45"/>
      <c r="D198" s="45"/>
      <c r="E198" s="45"/>
      <c r="F198" s="45"/>
      <c r="G198" s="45"/>
      <c r="H198" s="46"/>
      <c r="I198" s="37">
        <f>IF(AND(B198&lt;&gt;"",C198&lt;&gt;"",D198&lt;&gt;"",E198&lt;&gt;"",F198&lt;&gt;"",G198&lt;&gt;"",H198&lt;&gt;""),VLOOKUP(G198,通所介護費!$A$55:$B$59,2,0),0)</f>
        <v>0</v>
      </c>
      <c r="J198" s="37">
        <f t="shared" si="25"/>
        <v>0</v>
      </c>
    </row>
    <row r="199" spans="1:10" ht="18" customHeight="1" x14ac:dyDescent="0.4">
      <c r="A199" s="156"/>
      <c r="B199" s="45"/>
      <c r="C199" s="45"/>
      <c r="D199" s="45"/>
      <c r="E199" s="45"/>
      <c r="F199" s="45"/>
      <c r="G199" s="45"/>
      <c r="H199" s="46"/>
      <c r="I199" s="37">
        <f>IF(AND(B199&lt;&gt;"",C199&lt;&gt;"",D199&lt;&gt;"",E199&lt;&gt;"",F199&lt;&gt;"",G199&lt;&gt;"",H199&lt;&gt;""),VLOOKUP(G199,通所介護費!$A$55:$B$59,2,0),0)</f>
        <v>0</v>
      </c>
      <c r="J199" s="37">
        <f t="shared" si="25"/>
        <v>0</v>
      </c>
    </row>
    <row r="200" spans="1:10" ht="18" customHeight="1" x14ac:dyDescent="0.4">
      <c r="A200" s="156"/>
      <c r="B200" s="45"/>
      <c r="C200" s="45"/>
      <c r="D200" s="45"/>
      <c r="E200" s="45"/>
      <c r="F200" s="45"/>
      <c r="G200" s="45"/>
      <c r="H200" s="46"/>
      <c r="I200" s="37">
        <f>IF(AND(B200&lt;&gt;"",C200&lt;&gt;"",D200&lt;&gt;"",E200&lt;&gt;"",F200&lt;&gt;"",G200&lt;&gt;"",H200&lt;&gt;""),VLOOKUP(G200,通所介護費!$A$55:$B$59,2,0),0)</f>
        <v>0</v>
      </c>
      <c r="J200" s="37">
        <f t="shared" si="25"/>
        <v>0</v>
      </c>
    </row>
    <row r="201" spans="1:10" ht="18" customHeight="1" x14ac:dyDescent="0.4">
      <c r="A201" s="156"/>
      <c r="B201" s="45"/>
      <c r="C201" s="45"/>
      <c r="D201" s="45"/>
      <c r="E201" s="45"/>
      <c r="F201" s="45"/>
      <c r="G201" s="45"/>
      <c r="H201" s="46"/>
      <c r="I201" s="37">
        <f>IF(AND(B201&lt;&gt;"",C201&lt;&gt;"",D201&lt;&gt;"",E201&lt;&gt;"",F201&lt;&gt;"",G201&lt;&gt;"",H201&lt;&gt;""),VLOOKUP(G201,通所介護費!$A$55:$B$59,2,0),0)</f>
        <v>0</v>
      </c>
      <c r="J201" s="37">
        <f t="shared" si="25"/>
        <v>0</v>
      </c>
    </row>
    <row r="202" spans="1:10" ht="18" customHeight="1" x14ac:dyDescent="0.4">
      <c r="A202" s="156"/>
      <c r="B202" s="45"/>
      <c r="C202" s="45"/>
      <c r="D202" s="45"/>
      <c r="E202" s="45"/>
      <c r="F202" s="45"/>
      <c r="G202" s="45"/>
      <c r="H202" s="46"/>
      <c r="I202" s="37">
        <f>IF(AND(B202&lt;&gt;"",C202&lt;&gt;"",D202&lt;&gt;"",E202&lt;&gt;"",F202&lt;&gt;"",G202&lt;&gt;"",H202&lt;&gt;""),VLOOKUP(G202,通所介護費!$A$55:$B$59,2,0),0)</f>
        <v>0</v>
      </c>
      <c r="J202" s="37">
        <f t="shared" si="25"/>
        <v>0</v>
      </c>
    </row>
    <row r="203" spans="1:10" ht="18" customHeight="1" x14ac:dyDescent="0.4">
      <c r="A203" s="156"/>
      <c r="B203" s="45"/>
      <c r="C203" s="45"/>
      <c r="D203" s="45"/>
      <c r="E203" s="45"/>
      <c r="F203" s="45"/>
      <c r="G203" s="45"/>
      <c r="H203" s="46"/>
      <c r="I203" s="37">
        <f>IF(AND(B203&lt;&gt;"",C203&lt;&gt;"",D203&lt;&gt;"",E203&lt;&gt;"",F203&lt;&gt;"",G203&lt;&gt;"",H203&lt;&gt;""),VLOOKUP(G203,通所介護費!$A$55:$B$59,2,0),0)</f>
        <v>0</v>
      </c>
      <c r="J203" s="37">
        <f t="shared" si="25"/>
        <v>0</v>
      </c>
    </row>
    <row r="204" spans="1:10" ht="18" customHeight="1" x14ac:dyDescent="0.4">
      <c r="A204" s="156"/>
      <c r="B204" s="45"/>
      <c r="C204" s="45"/>
      <c r="D204" s="45"/>
      <c r="E204" s="45"/>
      <c r="F204" s="45"/>
      <c r="G204" s="45"/>
      <c r="H204" s="46"/>
      <c r="I204" s="37">
        <f>IF(AND(B204&lt;&gt;"",C204&lt;&gt;"",D204&lt;&gt;"",E204&lt;&gt;"",F204&lt;&gt;"",G204&lt;&gt;"",H204&lt;&gt;""),VLOOKUP(G204,通所介護費!$A$55:$B$59,2,0),0)</f>
        <v>0</v>
      </c>
      <c r="J204" s="37">
        <f t="shared" si="25"/>
        <v>0</v>
      </c>
    </row>
    <row r="205" spans="1:10" ht="18" customHeight="1" x14ac:dyDescent="0.4">
      <c r="A205" s="156"/>
      <c r="B205" s="45"/>
      <c r="C205" s="45"/>
      <c r="D205" s="45"/>
      <c r="E205" s="45"/>
      <c r="F205" s="45"/>
      <c r="G205" s="45"/>
      <c r="H205" s="46"/>
      <c r="I205" s="37">
        <f>IF(AND(B205&lt;&gt;"",C205&lt;&gt;"",D205&lt;&gt;"",E205&lt;&gt;"",F205&lt;&gt;"",G205&lt;&gt;"",H205&lt;&gt;""),VLOOKUP(G205,通所介護費!$A$55:$B$59,2,0),0)</f>
        <v>0</v>
      </c>
      <c r="J205" s="37">
        <f t="shared" si="25"/>
        <v>0</v>
      </c>
    </row>
    <row r="206" spans="1:10" ht="18" customHeight="1" x14ac:dyDescent="0.4">
      <c r="A206" s="156"/>
      <c r="B206" s="45"/>
      <c r="C206" s="45"/>
      <c r="D206" s="45"/>
      <c r="E206" s="45"/>
      <c r="F206" s="45"/>
      <c r="G206" s="45"/>
      <c r="H206" s="46"/>
      <c r="I206" s="37">
        <f>IF(AND(B206&lt;&gt;"",C206&lt;&gt;"",D206&lt;&gt;"",E206&lt;&gt;"",F206&lt;&gt;"",G206&lt;&gt;"",H206&lt;&gt;""),VLOOKUP(G206,通所介護費!$A$55:$B$59,2,0),0)</f>
        <v>0</v>
      </c>
      <c r="J206" s="37">
        <f t="shared" si="25"/>
        <v>0</v>
      </c>
    </row>
    <row r="207" spans="1:10" ht="18" customHeight="1" x14ac:dyDescent="0.4">
      <c r="A207" s="156"/>
      <c r="B207" s="45"/>
      <c r="C207" s="45"/>
      <c r="D207" s="45"/>
      <c r="E207" s="45"/>
      <c r="F207" s="45"/>
      <c r="G207" s="45"/>
      <c r="H207" s="46"/>
      <c r="I207" s="37">
        <f>IF(AND(B207&lt;&gt;"",C207&lt;&gt;"",D207&lt;&gt;"",E207&lt;&gt;"",F207&lt;&gt;"",G207&lt;&gt;"",H207&lt;&gt;""),VLOOKUP(G207,通所介護費!$A$55:$B$59,2,0),0)</f>
        <v>0</v>
      </c>
      <c r="J207" s="37">
        <f t="shared" si="25"/>
        <v>0</v>
      </c>
    </row>
    <row r="208" spans="1:10" ht="18" customHeight="1" x14ac:dyDescent="0.4">
      <c r="A208" s="156"/>
      <c r="B208" s="45"/>
      <c r="C208" s="45"/>
      <c r="D208" s="45"/>
      <c r="E208" s="45"/>
      <c r="F208" s="45"/>
      <c r="G208" s="45"/>
      <c r="H208" s="46"/>
      <c r="I208" s="37">
        <f>IF(AND(B208&lt;&gt;"",C208&lt;&gt;"",D208&lt;&gt;"",E208&lt;&gt;"",F208&lt;&gt;"",G208&lt;&gt;"",H208&lt;&gt;""),VLOOKUP(G208,通所介護費!$A$55:$B$59,2,0),0)</f>
        <v>0</v>
      </c>
      <c r="J208" s="37">
        <f t="shared" si="25"/>
        <v>0</v>
      </c>
    </row>
    <row r="209" spans="1:10" ht="18" customHeight="1" x14ac:dyDescent="0.4">
      <c r="A209" s="156"/>
      <c r="B209" s="45"/>
      <c r="C209" s="45"/>
      <c r="D209" s="45"/>
      <c r="E209" s="45"/>
      <c r="F209" s="45"/>
      <c r="G209" s="45"/>
      <c r="H209" s="46"/>
      <c r="I209" s="37">
        <f>IF(AND(B209&lt;&gt;"",C209&lt;&gt;"",D209&lt;&gt;"",E209&lt;&gt;"",F209&lt;&gt;"",G209&lt;&gt;"",H209&lt;&gt;""),VLOOKUP(G209,通所介護費!$A$55:$B$59,2,0),0)</f>
        <v>0</v>
      </c>
      <c r="J209" s="37">
        <f t="shared" si="25"/>
        <v>0</v>
      </c>
    </row>
    <row r="210" spans="1:10" ht="18" customHeight="1" x14ac:dyDescent="0.4">
      <c r="A210" s="157"/>
      <c r="B210" s="45"/>
      <c r="C210" s="45"/>
      <c r="D210" s="45"/>
      <c r="E210" s="45"/>
      <c r="F210" s="45"/>
      <c r="G210" s="45"/>
      <c r="H210" s="46"/>
      <c r="I210" s="37">
        <f>IF(AND(B210&lt;&gt;"",C210&lt;&gt;"",D210&lt;&gt;"",E210&lt;&gt;"",F210&lt;&gt;"",G210&lt;&gt;"",H210&lt;&gt;""),VLOOKUP(G210,通所介護費!$A$55:$B$59,2,0),0)</f>
        <v>0</v>
      </c>
      <c r="J210" s="37">
        <f t="shared" si="25"/>
        <v>0</v>
      </c>
    </row>
    <row r="211" spans="1:10" ht="22.15" customHeight="1" x14ac:dyDescent="0.4">
      <c r="A211" s="101" t="s">
        <v>40</v>
      </c>
      <c r="B211" s="102"/>
      <c r="C211" s="102"/>
      <c r="D211" s="102"/>
      <c r="E211" s="102"/>
      <c r="F211" s="102"/>
      <c r="G211" s="103"/>
      <c r="H211" s="39">
        <f>SUMIF(H191:H210,"&lt;&gt;#N/A")</f>
        <v>0</v>
      </c>
      <c r="I211" s="39">
        <f>SUMIF(I191:I210,"&lt;&gt;#N/A")</f>
        <v>0</v>
      </c>
      <c r="J211" s="39">
        <f>SUMIF(J191:J210,"&lt;&gt;#N/A")</f>
        <v>0</v>
      </c>
    </row>
    <row r="212" spans="1:10" ht="15" customHeight="1" x14ac:dyDescent="0.4">
      <c r="A212" s="24"/>
      <c r="B212" s="24"/>
      <c r="C212" s="24"/>
      <c r="D212" s="24"/>
      <c r="E212" s="24"/>
      <c r="F212" s="24"/>
      <c r="G212" s="44"/>
      <c r="H212" s="44"/>
      <c r="I212" s="44"/>
    </row>
    <row r="213" spans="1:10" ht="22.15" customHeight="1" x14ac:dyDescent="0.4">
      <c r="A213" s="51" t="s">
        <v>89</v>
      </c>
      <c r="B213" s="24"/>
      <c r="C213" s="24"/>
      <c r="D213" s="24"/>
      <c r="E213" s="24"/>
      <c r="F213" s="24"/>
      <c r="G213" s="44"/>
      <c r="H213" s="44"/>
      <c r="I213" s="44"/>
    </row>
    <row r="214" spans="1:10" ht="42.95" customHeight="1" x14ac:dyDescent="0.4">
      <c r="A214" s="158" t="s">
        <v>176</v>
      </c>
      <c r="B214" s="35" t="s">
        <v>49</v>
      </c>
      <c r="C214" s="35" t="s">
        <v>119</v>
      </c>
      <c r="D214" s="35" t="s">
        <v>34</v>
      </c>
      <c r="E214" s="36" t="s">
        <v>173</v>
      </c>
      <c r="F214" s="36" t="s">
        <v>174</v>
      </c>
      <c r="G214" s="35" t="s">
        <v>35</v>
      </c>
      <c r="H214" s="36" t="s">
        <v>134</v>
      </c>
      <c r="I214" s="36" t="s">
        <v>37</v>
      </c>
      <c r="J214" s="36" t="s">
        <v>120</v>
      </c>
    </row>
    <row r="215" spans="1:10" ht="18" customHeight="1" x14ac:dyDescent="0.4">
      <c r="A215" s="159"/>
      <c r="B215" s="45"/>
      <c r="C215" s="45"/>
      <c r="D215" s="45"/>
      <c r="E215" s="45"/>
      <c r="F215" s="45"/>
      <c r="G215" s="45"/>
      <c r="H215" s="46"/>
      <c r="I215" s="37">
        <f>IF(AND(B215&lt;&gt;"",C215&lt;&gt;"",D215&lt;&gt;"",E215&lt;&gt;"",F215&lt;&gt;"",G215&lt;&gt;"",H215&lt;&gt;""),VLOOKUP(G215,通所介護費!$A$55:$B$59,2,0),0)</f>
        <v>0</v>
      </c>
      <c r="J215" s="37">
        <f>((I215*H215)*0.1*10)/2</f>
        <v>0</v>
      </c>
    </row>
    <row r="216" spans="1:10" ht="18" customHeight="1" x14ac:dyDescent="0.4">
      <c r="A216" s="159"/>
      <c r="B216" s="45"/>
      <c r="C216" s="45"/>
      <c r="D216" s="45"/>
      <c r="E216" s="45"/>
      <c r="F216" s="45"/>
      <c r="G216" s="45"/>
      <c r="H216" s="46"/>
      <c r="I216" s="37">
        <f>IF(AND(B216&lt;&gt;"",C216&lt;&gt;"",D216&lt;&gt;"",E216&lt;&gt;"",F216&lt;&gt;"",G216&lt;&gt;"",H216&lt;&gt;""),VLOOKUP(G216,通所介護費!$A$55:$B$59,2,0),0)</f>
        <v>0</v>
      </c>
      <c r="J216" s="37">
        <f>((I216*H216)*0.1*10)/2</f>
        <v>0</v>
      </c>
    </row>
    <row r="217" spans="1:10" ht="18" customHeight="1" x14ac:dyDescent="0.4">
      <c r="A217" s="159"/>
      <c r="B217" s="45"/>
      <c r="C217" s="45"/>
      <c r="D217" s="45"/>
      <c r="E217" s="45"/>
      <c r="F217" s="45"/>
      <c r="G217" s="45"/>
      <c r="H217" s="46"/>
      <c r="I217" s="37">
        <f>IF(AND(B217&lt;&gt;"",C217&lt;&gt;"",D217&lt;&gt;"",E217&lt;&gt;"",F217&lt;&gt;"",G217&lt;&gt;"",H217&lt;&gt;""),VLOOKUP(G217,通所介護費!$A$55:$B$59,2,0),0)</f>
        <v>0</v>
      </c>
      <c r="J217" s="37">
        <f>((I217*H217)*0.1*10)/2</f>
        <v>0</v>
      </c>
    </row>
    <row r="218" spans="1:10" ht="18" customHeight="1" x14ac:dyDescent="0.4">
      <c r="A218" s="159"/>
      <c r="B218" s="45"/>
      <c r="C218" s="45"/>
      <c r="D218" s="45"/>
      <c r="E218" s="45"/>
      <c r="F218" s="45"/>
      <c r="G218" s="45"/>
      <c r="H218" s="46"/>
      <c r="I218" s="37">
        <f>IF(AND(B218&lt;&gt;"",C218&lt;&gt;"",D218&lt;&gt;"",E218&lt;&gt;"",F218&lt;&gt;"",G218&lt;&gt;"",H218&lt;&gt;""),VLOOKUP(G218,通所介護費!$A$55:$B$59,2,0),0)</f>
        <v>0</v>
      </c>
      <c r="J218" s="37">
        <f>((I218*H218)*0.1*10)/2</f>
        <v>0</v>
      </c>
    </row>
    <row r="219" spans="1:10" ht="18" customHeight="1" x14ac:dyDescent="0.4">
      <c r="A219" s="160"/>
      <c r="B219" s="45"/>
      <c r="C219" s="45"/>
      <c r="D219" s="45"/>
      <c r="E219" s="45"/>
      <c r="F219" s="45"/>
      <c r="G219" s="45"/>
      <c r="H219" s="46"/>
      <c r="I219" s="37">
        <f>IF(AND(B219&lt;&gt;"",C219&lt;&gt;"",D219&lt;&gt;"",E219&lt;&gt;"",F219&lt;&gt;"",G219&lt;&gt;"",H219&lt;&gt;""),VLOOKUP(G219,通所介護費!$A$55:$B$59,2,0),0)</f>
        <v>0</v>
      </c>
      <c r="J219" s="37">
        <f>((I219*H219)*0.1*10)/2</f>
        <v>0</v>
      </c>
    </row>
    <row r="220" spans="1:10" ht="22.15" customHeight="1" x14ac:dyDescent="0.4">
      <c r="A220" s="101" t="s">
        <v>40</v>
      </c>
      <c r="B220" s="102"/>
      <c r="C220" s="102"/>
      <c r="D220" s="102"/>
      <c r="E220" s="102"/>
      <c r="F220" s="102"/>
      <c r="G220" s="103"/>
      <c r="H220" s="39">
        <f>SUMIF(H215:H219,"&lt;&gt;#N/A")</f>
        <v>0</v>
      </c>
      <c r="I220" s="39">
        <f>SUMIF(I215:I219,"&lt;&gt;#N/A")</f>
        <v>0</v>
      </c>
      <c r="J220" s="39">
        <f>SUMIF(J215:J219,"&lt;&gt;#N/A")</f>
        <v>0</v>
      </c>
    </row>
    <row r="221" spans="1:10" ht="22.15" customHeight="1" x14ac:dyDescent="0.4"/>
    <row r="222" spans="1:10" ht="22.15" customHeight="1" x14ac:dyDescent="0.4">
      <c r="A222" s="34" t="s">
        <v>46</v>
      </c>
    </row>
    <row r="223" spans="1:10" ht="28.5" x14ac:dyDescent="0.4">
      <c r="A223" s="164" t="s">
        <v>47</v>
      </c>
      <c r="B223" s="164"/>
      <c r="C223" s="41" t="s">
        <v>48</v>
      </c>
      <c r="D223" s="41" t="s">
        <v>51</v>
      </c>
      <c r="E223" s="41" t="s">
        <v>120</v>
      </c>
    </row>
    <row r="224" spans="1:10" ht="22.15" customHeight="1" x14ac:dyDescent="0.4">
      <c r="A224" s="165">
        <f>COUNTA(D21:D40,D45:D49,D55:D74,D79:D83,D89:D108,D113:D117,D123:D142,D147:D151,D157:D176,D181:D185,D191:D210,D215:D219)</f>
        <v>0</v>
      </c>
      <c r="B224" s="165"/>
      <c r="C224" s="42">
        <f>COUNTA(C21:C40,C45:C49,C55:C74,C79:C83,C89:C108,C113:C117,C123:C142,C147:C151,C157:C176,C181:C185,C191:C210,C215:C219)</f>
        <v>0</v>
      </c>
      <c r="D224" s="43">
        <f>SUM(H41,H50,H75,H84,H109,H118,H143,H152,H177,H186,H211,H220)</f>
        <v>0</v>
      </c>
      <c r="E224" s="43">
        <f>SUM(J41,J50,J75,J84,J109,J118,J143,J152,J177,J186,J211,J220)</f>
        <v>0</v>
      </c>
    </row>
    <row r="225" ht="42.95" customHeight="1" x14ac:dyDescent="0.4"/>
    <row r="226" ht="20.100000000000001" customHeight="1" x14ac:dyDescent="0.4"/>
    <row r="227" ht="20.100000000000001" customHeight="1" x14ac:dyDescent="0.4"/>
    <row r="228" ht="20.100000000000001" customHeight="1" x14ac:dyDescent="0.4"/>
    <row r="229" ht="20.100000000000001" customHeight="1" x14ac:dyDescent="0.4"/>
    <row r="230" ht="20.100000000000001" customHeight="1" x14ac:dyDescent="0.4"/>
    <row r="231" ht="20.100000000000001" customHeight="1" x14ac:dyDescent="0.4"/>
    <row r="232" ht="20.100000000000001" customHeight="1" x14ac:dyDescent="0.4"/>
    <row r="233" ht="20.100000000000001" customHeight="1" x14ac:dyDescent="0.4"/>
    <row r="234" ht="20.100000000000001" customHeight="1" x14ac:dyDescent="0.4"/>
    <row r="235" ht="42.95" customHeight="1" x14ac:dyDescent="0.4"/>
    <row r="236" ht="20.100000000000001" customHeight="1" x14ac:dyDescent="0.4"/>
    <row r="237" ht="20.100000000000001" customHeight="1" x14ac:dyDescent="0.4"/>
    <row r="238" ht="20.100000000000001" customHeight="1" x14ac:dyDescent="0.4"/>
    <row r="239" ht="20.100000000000001" customHeight="1" x14ac:dyDescent="0.4"/>
    <row r="240" ht="20.100000000000001" customHeight="1" x14ac:dyDescent="0.4"/>
    <row r="241" ht="20.100000000000001" customHeight="1" x14ac:dyDescent="0.4"/>
    <row r="242" ht="20.100000000000001" customHeight="1" x14ac:dyDescent="0.4"/>
    <row r="243" ht="20.100000000000001" customHeight="1" x14ac:dyDescent="0.4"/>
    <row r="244" ht="20.100000000000001" customHeight="1" x14ac:dyDescent="0.4"/>
    <row r="245" ht="20.100000000000001" customHeight="1" x14ac:dyDescent="0.4"/>
    <row r="246" ht="20.100000000000001" customHeight="1" x14ac:dyDescent="0.4"/>
    <row r="247" ht="20.100000000000001" customHeight="1" x14ac:dyDescent="0.4"/>
    <row r="248" ht="20.100000000000001" customHeight="1" x14ac:dyDescent="0.4"/>
    <row r="249" ht="20.100000000000001" customHeight="1" x14ac:dyDescent="0.4"/>
    <row r="250" ht="20.100000000000001" customHeight="1" x14ac:dyDescent="0.4"/>
    <row r="251" ht="20.100000000000001" customHeight="1" x14ac:dyDescent="0.4"/>
    <row r="252" ht="20.100000000000001" customHeight="1" x14ac:dyDescent="0.4"/>
    <row r="253" ht="20.100000000000001" customHeight="1" x14ac:dyDescent="0.4"/>
    <row r="254" ht="20.100000000000001" customHeight="1" x14ac:dyDescent="0.4"/>
    <row r="255" ht="20.100000000000001" customHeight="1" x14ac:dyDescent="0.4"/>
    <row r="256" ht="20.100000000000001" customHeight="1" x14ac:dyDescent="0.4"/>
    <row r="257" ht="20.100000000000001" customHeight="1" x14ac:dyDescent="0.4"/>
    <row r="258" ht="20.100000000000001" customHeight="1" x14ac:dyDescent="0.4"/>
    <row r="259" ht="42.95" customHeight="1" x14ac:dyDescent="0.4"/>
    <row r="260" ht="20.100000000000001" customHeight="1" x14ac:dyDescent="0.4"/>
    <row r="261" ht="20.100000000000001" customHeight="1" x14ac:dyDescent="0.4"/>
    <row r="262" ht="20.100000000000001" customHeight="1" x14ac:dyDescent="0.4"/>
    <row r="263" ht="20.100000000000001" customHeight="1" x14ac:dyDescent="0.4"/>
    <row r="264" ht="20.100000000000001" customHeight="1" x14ac:dyDescent="0.4"/>
    <row r="265" ht="20.100000000000001" customHeight="1" x14ac:dyDescent="0.4"/>
    <row r="266" ht="20.100000000000001" customHeight="1" x14ac:dyDescent="0.4"/>
    <row r="267" ht="20.100000000000001" customHeight="1" x14ac:dyDescent="0.4"/>
    <row r="268" ht="42.95" customHeight="1" x14ac:dyDescent="0.4"/>
    <row r="269" ht="20.100000000000001" customHeight="1" x14ac:dyDescent="0.4"/>
    <row r="270" ht="20.100000000000001" customHeight="1" x14ac:dyDescent="0.4"/>
    <row r="271" ht="20.100000000000001" customHeight="1" x14ac:dyDescent="0.4"/>
    <row r="272" ht="20.100000000000001" customHeight="1" x14ac:dyDescent="0.4"/>
    <row r="273" ht="20.100000000000001" customHeight="1" x14ac:dyDescent="0.4"/>
    <row r="274" ht="20.100000000000001" customHeight="1" x14ac:dyDescent="0.4"/>
    <row r="275" ht="20.100000000000001" customHeight="1" x14ac:dyDescent="0.4"/>
    <row r="276" ht="20.100000000000001" customHeight="1" x14ac:dyDescent="0.4"/>
    <row r="277" ht="14.25" x14ac:dyDescent="0.4"/>
    <row r="278" ht="20.100000000000001" customHeight="1" x14ac:dyDescent="0.4"/>
  </sheetData>
  <sheetProtection sheet="1" objects="1" scenarios="1"/>
  <mergeCells count="46">
    <mergeCell ref="A224:B224"/>
    <mergeCell ref="H1:J1"/>
    <mergeCell ref="A88:A108"/>
    <mergeCell ref="A109:G109"/>
    <mergeCell ref="A112:A117"/>
    <mergeCell ref="A118:G118"/>
    <mergeCell ref="A122:A142"/>
    <mergeCell ref="A20:A40"/>
    <mergeCell ref="A41:G41"/>
    <mergeCell ref="A44:A49"/>
    <mergeCell ref="A50:G50"/>
    <mergeCell ref="A84:G84"/>
    <mergeCell ref="A54:A74"/>
    <mergeCell ref="A75:G75"/>
    <mergeCell ref="A78:A83"/>
    <mergeCell ref="A13:B13"/>
    <mergeCell ref="C13:I13"/>
    <mergeCell ref="A14:B14"/>
    <mergeCell ref="C14:I14"/>
    <mergeCell ref="A15:B15"/>
    <mergeCell ref="C15:I15"/>
    <mergeCell ref="A10:B10"/>
    <mergeCell ref="C10:I10"/>
    <mergeCell ref="A11:B11"/>
    <mergeCell ref="C11:I11"/>
    <mergeCell ref="A12:B12"/>
    <mergeCell ref="C12:I12"/>
    <mergeCell ref="A9:B9"/>
    <mergeCell ref="C9:I9"/>
    <mergeCell ref="A4:J4"/>
    <mergeCell ref="A7:B7"/>
    <mergeCell ref="C7:I7"/>
    <mergeCell ref="A8:B8"/>
    <mergeCell ref="C8:I8"/>
    <mergeCell ref="A220:G220"/>
    <mergeCell ref="A223:B223"/>
    <mergeCell ref="A143:G143"/>
    <mergeCell ref="A146:A151"/>
    <mergeCell ref="A156:A176"/>
    <mergeCell ref="A177:G177"/>
    <mergeCell ref="A180:A185"/>
    <mergeCell ref="A186:G186"/>
    <mergeCell ref="A152:G152"/>
    <mergeCell ref="A190:A210"/>
    <mergeCell ref="A211:G211"/>
    <mergeCell ref="A214:A219"/>
  </mergeCells>
  <phoneticPr fontId="3"/>
  <printOptions horizontalCentered="1"/>
  <pageMargins left="0.70866141732283472" right="0.70866141732283472" top="0.74803149606299213" bottom="0.74803149606299213" header="0.31496062992125984" footer="0.31496062992125984"/>
  <pageSetup paperSize="9" scale="64" fitToWidth="0" orientation="portrait" r:id="rId1"/>
  <rowBreaks count="8" manualBreakCount="8">
    <brk id="50" max="9" man="1"/>
    <brk id="84" max="9" man="1"/>
    <brk id="118" max="9" man="1"/>
    <brk id="152" max="9" man="1"/>
    <brk id="186" max="9" man="1"/>
    <brk id="220" max="16383" man="1"/>
    <brk id="231" max="9" man="1"/>
    <brk id="274" max="16383"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9DF603E3-5C04-4288-B41D-047671554E62}">
          <x14:formula1>
            <xm:f>通所介護費!$C$2:$C$7</xm:f>
          </x14:formula1>
          <xm:sqref>G21:G40 G191:G210 G45:G49 G181:G185 G157:G176 G147:G151 G123:G142 G113:G117 G89:G108 G79:G83 G55:G74 G215:G219</xm:sqref>
        </x14:dataValidation>
        <x14:dataValidation type="list" allowBlank="1" showInputMessage="1" showErrorMessage="1" xr:uid="{1F2709E0-4E08-4878-BF93-224BE59127DA}">
          <x14:formula1>
            <xm:f>対象地域一覧!$A$2:$A$45</xm:f>
          </x14:formula1>
          <xm:sqref>D21:D40 D191:D210 D45:D49 D181:D185 D157:D176 D147:D151 D123:D142 D113:D117 D89:D108 D79:D83 D55:D74 D215:D219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5A16AB-BCE0-47FA-8794-FACCBE41A4AA}">
  <sheetPr>
    <tabColor theme="7" tint="0.59999389629810485"/>
  </sheetPr>
  <dimension ref="A1:AH278"/>
  <sheetViews>
    <sheetView view="pageBreakPreview" zoomScale="85" zoomScaleNormal="100" zoomScaleSheetLayoutView="85" workbookViewId="0">
      <selection activeCell="C15" sqref="C15:I15"/>
    </sheetView>
  </sheetViews>
  <sheetFormatPr defaultColWidth="8.75" defaultRowHeight="24.95" customHeight="1" x14ac:dyDescent="0.4"/>
  <cols>
    <col min="1" max="1" width="5.625" style="27" customWidth="1"/>
    <col min="2" max="2" width="14.625" style="27" bestFit="1" customWidth="1"/>
    <col min="3" max="3" width="14.125" style="27" bestFit="1" customWidth="1"/>
    <col min="4" max="4" width="9.875" style="27" bestFit="1" customWidth="1"/>
    <col min="5" max="6" width="16.375" style="27" bestFit="1" customWidth="1"/>
    <col min="7" max="7" width="9.875" style="27" bestFit="1" customWidth="1"/>
    <col min="8" max="9" width="12.125" style="27" bestFit="1" customWidth="1"/>
    <col min="10" max="10" width="12" style="27" customWidth="1"/>
    <col min="11" max="32" width="8.75" style="27"/>
    <col min="33" max="33" width="8.75" style="28"/>
    <col min="34" max="34" width="9" style="28" bestFit="1" customWidth="1"/>
    <col min="35" max="16384" width="8.75" style="27"/>
  </cols>
  <sheetData>
    <row r="1" spans="1:34" ht="24.95" customHeight="1" x14ac:dyDescent="0.4">
      <c r="A1" s="27" t="s">
        <v>131</v>
      </c>
      <c r="H1" s="108" t="s">
        <v>26</v>
      </c>
      <c r="I1" s="108"/>
      <c r="J1" s="108"/>
      <c r="U1" s="27" t="s">
        <v>112</v>
      </c>
      <c r="W1" s="27" t="s">
        <v>113</v>
      </c>
      <c r="Y1" s="27" t="s">
        <v>114</v>
      </c>
      <c r="AA1" s="27" t="s">
        <v>115</v>
      </c>
      <c r="AC1" s="27" t="s">
        <v>116</v>
      </c>
      <c r="AE1" s="27" t="s">
        <v>117</v>
      </c>
      <c r="AG1" s="28" t="s">
        <v>40</v>
      </c>
    </row>
    <row r="2" spans="1:34" ht="24.95" customHeight="1" x14ac:dyDescent="0.4">
      <c r="A2" s="29" t="s">
        <v>252</v>
      </c>
      <c r="T2" s="30"/>
      <c r="U2" s="31" t="s">
        <v>79</v>
      </c>
      <c r="V2" s="31" t="s">
        <v>50</v>
      </c>
      <c r="W2" s="31" t="s">
        <v>79</v>
      </c>
      <c r="X2" s="31" t="s">
        <v>50</v>
      </c>
      <c r="Y2" s="31" t="s">
        <v>79</v>
      </c>
      <c r="Z2" s="31" t="s">
        <v>50</v>
      </c>
      <c r="AA2" s="31" t="s">
        <v>79</v>
      </c>
      <c r="AB2" s="31" t="s">
        <v>50</v>
      </c>
      <c r="AC2" s="31" t="s">
        <v>79</v>
      </c>
      <c r="AD2" s="31" t="s">
        <v>50</v>
      </c>
      <c r="AE2" s="31" t="s">
        <v>79</v>
      </c>
      <c r="AF2" s="31" t="s">
        <v>50</v>
      </c>
      <c r="AG2" s="31" t="s">
        <v>79</v>
      </c>
      <c r="AH2" s="31" t="s">
        <v>50</v>
      </c>
    </row>
    <row r="3" spans="1:34" ht="15" customHeight="1" x14ac:dyDescent="0.4">
      <c r="T3" s="30" t="str">
        <f>対象地域一覧!A3</f>
        <v>広面</v>
      </c>
      <c r="U3" s="32">
        <f>COUNTIF($D$21:$D$40,$T3)+COUNTIF($D$45:$D$49,$T3)</f>
        <v>0</v>
      </c>
      <c r="V3" s="32">
        <f>SUMIF($D$21:$D$40,$T3,$H$21:$H$40)+SUMIF($D$45:$D$49,$T3,$H$45:$H$49)</f>
        <v>0</v>
      </c>
      <c r="W3" s="32">
        <f>COUNTIF($D$55:$D$74,$T3)+COUNTIF($D$79:$D$83,$T3)</f>
        <v>0</v>
      </c>
      <c r="X3" s="32">
        <f>SUMIF($D$55:$D$74,$T3,$H$55:$H$74)+SUMIF($D$79:$D$83,$T3,$H$79:$H$83)</f>
        <v>0</v>
      </c>
      <c r="Y3" s="32">
        <f>COUNTIF($D$89:$D$108,$T3)+COUNTIF($D$113:$D$117,$T3)</f>
        <v>0</v>
      </c>
      <c r="Z3" s="32">
        <f>SUMIF($D$89:$D$108,$T3,$H$89:$H$108)+SUMIF($D$113:$D$117,$T3,$H$113:$H$117)</f>
        <v>0</v>
      </c>
      <c r="AA3" s="32">
        <f>COUNTIF($D$123:$D$142,$T3)+COUNTIF($D$147:$D$151,$T3)</f>
        <v>0</v>
      </c>
      <c r="AB3" s="32">
        <f>SUMIF($D$123:$D$142,$T3,$H$123:$H$142)+SUMIF($D$147:$D$151,$T3,$H$147:$H$151)</f>
        <v>0</v>
      </c>
      <c r="AC3" s="32">
        <f>COUNTIF($D$157:$D$176,$T3)+COUNTIF($D$181:$D$185,$T3)</f>
        <v>0</v>
      </c>
      <c r="AD3" s="32">
        <f>SUMIF($D$157:$D$176,$T3,$H$157:$H$176)+SUMIF($D$181:$D$185,$T3,$H$181:$H$185)</f>
        <v>0</v>
      </c>
      <c r="AE3" s="32">
        <f>COUNTIF($D$191:$D$210,$T3)+COUNTIF($D$215:$D$219,$T3)</f>
        <v>0</v>
      </c>
      <c r="AF3" s="32">
        <f>SUMIF($D$191:$D$210,$T3,$H$191:$H$210)+SUMIF($D$215:$D$219,$T3,$H$215:$H$219)</f>
        <v>0</v>
      </c>
      <c r="AG3" s="32">
        <f>SUM(U3,W3,Y3,AA3,AC3,AE3)</f>
        <v>0</v>
      </c>
      <c r="AH3" s="32">
        <f>SUM(V3,X3,Z3,AB3,AD3,AF3)</f>
        <v>0</v>
      </c>
    </row>
    <row r="4" spans="1:34" ht="24.95" customHeight="1" x14ac:dyDescent="0.4">
      <c r="A4" s="106" t="s">
        <v>145</v>
      </c>
      <c r="B4" s="106"/>
      <c r="C4" s="106"/>
      <c r="D4" s="106"/>
      <c r="E4" s="106"/>
      <c r="F4" s="106"/>
      <c r="G4" s="106"/>
      <c r="H4" s="106"/>
      <c r="I4" s="106"/>
      <c r="J4" s="106"/>
      <c r="T4" s="30" t="str">
        <f>対象地域一覧!A4</f>
        <v>上加茂</v>
      </c>
      <c r="U4" s="32">
        <f t="shared" ref="U4:U45" si="0">COUNTIF($D$21:$D$40,$T4)+COUNTIF($D$45:$D$49,$T4)</f>
        <v>0</v>
      </c>
      <c r="V4" s="32">
        <f t="shared" ref="V4:V45" si="1">SUMIF($D$21:$D$40,$T4,$H$21:$H$40)+SUMIF($D$45:$D$49,$T4,$H$45:$H$49)</f>
        <v>0</v>
      </c>
      <c r="W4" s="32">
        <f t="shared" ref="W4:W45" si="2">COUNTIF($D$55:$D$74,$T4)+COUNTIF($D$79:$D$83,$T4)</f>
        <v>0</v>
      </c>
      <c r="X4" s="32">
        <f t="shared" ref="X4:X45" si="3">SUMIF($D$55:$D$74,$T4,$H$55:$H$74)+SUMIF($D$79:$D$83,$T4,$H$79:$H$83)</f>
        <v>0</v>
      </c>
      <c r="Y4" s="32">
        <f t="shared" ref="Y4:Y45" si="4">COUNTIF($D$89:$D$108,$T4)+COUNTIF($D$113:$D$117,$T4)</f>
        <v>0</v>
      </c>
      <c r="Z4" s="32">
        <f t="shared" ref="Z4:Z45" si="5">SUMIF($D$89:$D$108,$T4,$H$89:$H$108)+SUMIF($D$113:$D$117,$T4,$H$113:$H$117)</f>
        <v>0</v>
      </c>
      <c r="AA4" s="32">
        <f t="shared" ref="AA4:AA45" si="6">COUNTIF($D$123:$D$142,$T4)+COUNTIF($D$147:$D$151,$T4)</f>
        <v>0</v>
      </c>
      <c r="AB4" s="32">
        <f t="shared" ref="AB4:AB45" si="7">SUMIF($D$123:$D$142,$T4,$H$123:$H$142)+SUMIF($D$147:$D$151,$T4,$H$147:$H$151)</f>
        <v>0</v>
      </c>
      <c r="AC4" s="32">
        <f t="shared" ref="AC4:AC45" si="8">COUNTIF($D$157:$D$176,$T4)+COUNTIF($D$181:$D$185,$T4)</f>
        <v>0</v>
      </c>
      <c r="AD4" s="32">
        <f t="shared" ref="AD4:AD45" si="9">SUMIF($D$157:$D$176,$T4,$H$157:$H$176)+SUMIF($D$181:$D$185,$T4,$H$181:$H$185)</f>
        <v>0</v>
      </c>
      <c r="AE4" s="32">
        <f t="shared" ref="AE4:AE45" si="10">COUNTIF($D$191:$D$210,$T4)+COUNTIF($D$215:$D$219,$T4)</f>
        <v>0</v>
      </c>
      <c r="AF4" s="32">
        <f t="shared" ref="AF4:AF45" si="11">SUMIF($D$191:$D$210,$T4,$H$191:$H$210)+SUMIF($D$215:$D$219,$T4,$H$215:$H$219)</f>
        <v>0</v>
      </c>
      <c r="AG4" s="32">
        <f t="shared" ref="AG4:AH45" si="12">SUM(U4,W4,Y4,AA4,AC4,AE4)</f>
        <v>0</v>
      </c>
      <c r="AH4" s="32">
        <f t="shared" si="12"/>
        <v>0</v>
      </c>
    </row>
    <row r="5" spans="1:34" ht="15" customHeight="1" x14ac:dyDescent="0.4">
      <c r="T5" s="30" t="str">
        <f>対象地域一覧!A5</f>
        <v>下加茂</v>
      </c>
      <c r="U5" s="32">
        <f t="shared" si="0"/>
        <v>0</v>
      </c>
      <c r="V5" s="32">
        <f t="shared" si="1"/>
        <v>0</v>
      </c>
      <c r="W5" s="32">
        <f t="shared" si="2"/>
        <v>0</v>
      </c>
      <c r="X5" s="32">
        <f t="shared" si="3"/>
        <v>0</v>
      </c>
      <c r="Y5" s="32">
        <f t="shared" si="4"/>
        <v>0</v>
      </c>
      <c r="Z5" s="32">
        <f t="shared" si="5"/>
        <v>0</v>
      </c>
      <c r="AA5" s="32">
        <f t="shared" si="6"/>
        <v>0</v>
      </c>
      <c r="AB5" s="32">
        <f t="shared" si="7"/>
        <v>0</v>
      </c>
      <c r="AC5" s="32">
        <f t="shared" si="8"/>
        <v>0</v>
      </c>
      <c r="AD5" s="32">
        <f t="shared" si="9"/>
        <v>0</v>
      </c>
      <c r="AE5" s="32">
        <f t="shared" si="10"/>
        <v>0</v>
      </c>
      <c r="AF5" s="32">
        <f t="shared" si="11"/>
        <v>0</v>
      </c>
      <c r="AG5" s="32">
        <f t="shared" si="12"/>
        <v>0</v>
      </c>
      <c r="AH5" s="32">
        <f t="shared" si="12"/>
        <v>0</v>
      </c>
    </row>
    <row r="6" spans="1:34" ht="24.95" customHeight="1" x14ac:dyDescent="0.4">
      <c r="A6" s="33" t="s">
        <v>27</v>
      </c>
      <c r="T6" s="30" t="str">
        <f>対象地域一覧!A6</f>
        <v>美原</v>
      </c>
      <c r="U6" s="32">
        <f t="shared" si="0"/>
        <v>0</v>
      </c>
      <c r="V6" s="32">
        <f t="shared" si="1"/>
        <v>0</v>
      </c>
      <c r="W6" s="32">
        <f t="shared" si="2"/>
        <v>0</v>
      </c>
      <c r="X6" s="32">
        <f t="shared" si="3"/>
        <v>0</v>
      </c>
      <c r="Y6" s="32">
        <f t="shared" si="4"/>
        <v>0</v>
      </c>
      <c r="Z6" s="32">
        <f t="shared" si="5"/>
        <v>0</v>
      </c>
      <c r="AA6" s="32">
        <f t="shared" si="6"/>
        <v>0</v>
      </c>
      <c r="AB6" s="32">
        <f t="shared" si="7"/>
        <v>0</v>
      </c>
      <c r="AC6" s="32">
        <f t="shared" si="8"/>
        <v>0</v>
      </c>
      <c r="AD6" s="32">
        <f t="shared" si="9"/>
        <v>0</v>
      </c>
      <c r="AE6" s="32">
        <f t="shared" si="10"/>
        <v>0</v>
      </c>
      <c r="AF6" s="32">
        <f t="shared" si="11"/>
        <v>0</v>
      </c>
      <c r="AG6" s="32">
        <f t="shared" si="12"/>
        <v>0</v>
      </c>
      <c r="AH6" s="32">
        <f t="shared" si="12"/>
        <v>0</v>
      </c>
    </row>
    <row r="7" spans="1:34" ht="24.95" customHeight="1" x14ac:dyDescent="0.4">
      <c r="A7" s="57" t="s">
        <v>19</v>
      </c>
      <c r="B7" s="57"/>
      <c r="C7" s="65" t="str">
        <f>IF(基本情報入力シート!V8="","",基本情報入力シート!V8)</f>
        <v/>
      </c>
      <c r="D7" s="66"/>
      <c r="E7" s="66"/>
      <c r="F7" s="66"/>
      <c r="G7" s="66"/>
      <c r="H7" s="66"/>
      <c r="I7" s="67"/>
      <c r="T7" s="30" t="str">
        <f>対象地域一覧!A7</f>
        <v>加茂市場</v>
      </c>
      <c r="U7" s="32">
        <f t="shared" si="0"/>
        <v>0</v>
      </c>
      <c r="V7" s="32">
        <f t="shared" si="1"/>
        <v>0</v>
      </c>
      <c r="W7" s="32">
        <f t="shared" si="2"/>
        <v>0</v>
      </c>
      <c r="X7" s="32">
        <f t="shared" si="3"/>
        <v>0</v>
      </c>
      <c r="Y7" s="32">
        <f t="shared" si="4"/>
        <v>0</v>
      </c>
      <c r="Z7" s="32">
        <f t="shared" si="5"/>
        <v>0</v>
      </c>
      <c r="AA7" s="32">
        <f t="shared" si="6"/>
        <v>0</v>
      </c>
      <c r="AB7" s="32">
        <f t="shared" si="7"/>
        <v>0</v>
      </c>
      <c r="AC7" s="32">
        <f t="shared" si="8"/>
        <v>0</v>
      </c>
      <c r="AD7" s="32">
        <f t="shared" si="9"/>
        <v>0</v>
      </c>
      <c r="AE7" s="32">
        <f t="shared" si="10"/>
        <v>0</v>
      </c>
      <c r="AF7" s="32">
        <f t="shared" si="11"/>
        <v>0</v>
      </c>
      <c r="AG7" s="32">
        <f t="shared" si="12"/>
        <v>0</v>
      </c>
      <c r="AH7" s="32">
        <f t="shared" si="12"/>
        <v>0</v>
      </c>
    </row>
    <row r="8" spans="1:34" ht="24.95" customHeight="1" x14ac:dyDescent="0.4">
      <c r="A8" s="57" t="s">
        <v>19</v>
      </c>
      <c r="B8" s="57"/>
      <c r="C8" s="65" t="str">
        <f>IF(基本情報入力シート!V19="","",基本情報入力シート!V19)</f>
        <v/>
      </c>
      <c r="D8" s="66"/>
      <c r="E8" s="66"/>
      <c r="F8" s="66"/>
      <c r="G8" s="66"/>
      <c r="H8" s="66"/>
      <c r="I8" s="67"/>
      <c r="T8" s="30" t="str">
        <f>対象地域一覧!A8</f>
        <v>高谷</v>
      </c>
      <c r="U8" s="32">
        <f t="shared" si="0"/>
        <v>0</v>
      </c>
      <c r="V8" s="32">
        <f t="shared" si="1"/>
        <v>0</v>
      </c>
      <c r="W8" s="32">
        <f t="shared" si="2"/>
        <v>0</v>
      </c>
      <c r="X8" s="32">
        <f t="shared" si="3"/>
        <v>0</v>
      </c>
      <c r="Y8" s="32">
        <f t="shared" si="4"/>
        <v>0</v>
      </c>
      <c r="Z8" s="32">
        <f t="shared" si="5"/>
        <v>0</v>
      </c>
      <c r="AA8" s="32">
        <f t="shared" si="6"/>
        <v>0</v>
      </c>
      <c r="AB8" s="32">
        <f t="shared" si="7"/>
        <v>0</v>
      </c>
      <c r="AC8" s="32">
        <f t="shared" si="8"/>
        <v>0</v>
      </c>
      <c r="AD8" s="32">
        <f t="shared" si="9"/>
        <v>0</v>
      </c>
      <c r="AE8" s="32">
        <f t="shared" si="10"/>
        <v>0</v>
      </c>
      <c r="AF8" s="32">
        <f t="shared" si="11"/>
        <v>0</v>
      </c>
      <c r="AG8" s="32">
        <f t="shared" si="12"/>
        <v>0</v>
      </c>
      <c r="AH8" s="32">
        <f t="shared" si="12"/>
        <v>0</v>
      </c>
    </row>
    <row r="9" spans="1:34" ht="24.95" customHeight="1" x14ac:dyDescent="0.4">
      <c r="A9" s="57" t="s">
        <v>20</v>
      </c>
      <c r="B9" s="57"/>
      <c r="C9" s="65" t="str">
        <f>IF(基本情報入力シート!V20="","",基本情報入力シート!V20)</f>
        <v/>
      </c>
      <c r="D9" s="66"/>
      <c r="E9" s="66"/>
      <c r="F9" s="66"/>
      <c r="G9" s="66"/>
      <c r="H9" s="66"/>
      <c r="I9" s="67"/>
      <c r="T9" s="30" t="str">
        <f>対象地域一覧!A9</f>
        <v>平岡</v>
      </c>
      <c r="U9" s="32">
        <f t="shared" si="0"/>
        <v>0</v>
      </c>
      <c r="V9" s="32">
        <f t="shared" si="1"/>
        <v>0</v>
      </c>
      <c r="W9" s="32">
        <f t="shared" si="2"/>
        <v>0</v>
      </c>
      <c r="X9" s="32">
        <f t="shared" si="3"/>
        <v>0</v>
      </c>
      <c r="Y9" s="32">
        <f t="shared" si="4"/>
        <v>0</v>
      </c>
      <c r="Z9" s="32">
        <f t="shared" si="5"/>
        <v>0</v>
      </c>
      <c r="AA9" s="32">
        <f t="shared" si="6"/>
        <v>0</v>
      </c>
      <c r="AB9" s="32">
        <f t="shared" si="7"/>
        <v>0</v>
      </c>
      <c r="AC9" s="32">
        <f t="shared" si="8"/>
        <v>0</v>
      </c>
      <c r="AD9" s="32">
        <f t="shared" si="9"/>
        <v>0</v>
      </c>
      <c r="AE9" s="32">
        <f t="shared" si="10"/>
        <v>0</v>
      </c>
      <c r="AF9" s="32">
        <f t="shared" si="11"/>
        <v>0</v>
      </c>
      <c r="AG9" s="32">
        <f t="shared" si="12"/>
        <v>0</v>
      </c>
      <c r="AH9" s="32">
        <f t="shared" si="12"/>
        <v>0</v>
      </c>
    </row>
    <row r="10" spans="1:34" ht="42.95" customHeight="1" x14ac:dyDescent="0.4">
      <c r="A10" s="57" t="s">
        <v>21</v>
      </c>
      <c r="B10" s="57"/>
      <c r="C10" s="65" t="str">
        <f>IF(基本情報入力シート!V21="","",基本情報入力シート!V21)</f>
        <v>通所介護</v>
      </c>
      <c r="D10" s="66"/>
      <c r="E10" s="66"/>
      <c r="F10" s="66"/>
      <c r="G10" s="66"/>
      <c r="H10" s="66"/>
      <c r="I10" s="67"/>
      <c r="T10" s="30" t="str">
        <f>対象地域一覧!A10</f>
        <v>上野</v>
      </c>
      <c r="U10" s="32">
        <f t="shared" si="0"/>
        <v>0</v>
      </c>
      <c r="V10" s="32">
        <f t="shared" si="1"/>
        <v>0</v>
      </c>
      <c r="W10" s="32">
        <f t="shared" si="2"/>
        <v>0</v>
      </c>
      <c r="X10" s="32">
        <f t="shared" si="3"/>
        <v>0</v>
      </c>
      <c r="Y10" s="32">
        <f t="shared" si="4"/>
        <v>0</v>
      </c>
      <c r="Z10" s="32">
        <f t="shared" si="5"/>
        <v>0</v>
      </c>
      <c r="AA10" s="32">
        <f t="shared" si="6"/>
        <v>0</v>
      </c>
      <c r="AB10" s="32">
        <f t="shared" si="7"/>
        <v>0</v>
      </c>
      <c r="AC10" s="32">
        <f t="shared" si="8"/>
        <v>0</v>
      </c>
      <c r="AD10" s="32">
        <f t="shared" si="9"/>
        <v>0</v>
      </c>
      <c r="AE10" s="32">
        <f t="shared" si="10"/>
        <v>0</v>
      </c>
      <c r="AF10" s="32">
        <f t="shared" si="11"/>
        <v>0</v>
      </c>
      <c r="AG10" s="32">
        <f t="shared" si="12"/>
        <v>0</v>
      </c>
      <c r="AH10" s="32">
        <f t="shared" si="12"/>
        <v>0</v>
      </c>
    </row>
    <row r="11" spans="1:34" ht="24.95" customHeight="1" x14ac:dyDescent="0.4">
      <c r="A11" s="57" t="s">
        <v>110</v>
      </c>
      <c r="B11" s="57"/>
      <c r="C11" s="161" t="str">
        <f>IF(基本情報入力シート!V22="","",基本情報入力シート!V22)</f>
        <v>別表第1の1　区分1　移動に片道20分以上の時間を要するサービス（特別地域加算対象地域内に居住する利用者を対象に行う場合）</v>
      </c>
      <c r="D11" s="162"/>
      <c r="E11" s="162"/>
      <c r="F11" s="162"/>
      <c r="G11" s="162"/>
      <c r="H11" s="162"/>
      <c r="I11" s="163"/>
      <c r="T11" s="30" t="str">
        <f>対象地域一覧!A11</f>
        <v>竹部</v>
      </c>
      <c r="U11" s="32">
        <f t="shared" si="0"/>
        <v>0</v>
      </c>
      <c r="V11" s="32">
        <f t="shared" si="1"/>
        <v>0</v>
      </c>
      <c r="W11" s="32">
        <f t="shared" si="2"/>
        <v>0</v>
      </c>
      <c r="X11" s="32">
        <f t="shared" si="3"/>
        <v>0</v>
      </c>
      <c r="Y11" s="32">
        <f t="shared" si="4"/>
        <v>0</v>
      </c>
      <c r="Z11" s="32">
        <f t="shared" si="5"/>
        <v>0</v>
      </c>
      <c r="AA11" s="32">
        <f t="shared" si="6"/>
        <v>0</v>
      </c>
      <c r="AB11" s="32">
        <f t="shared" si="7"/>
        <v>0</v>
      </c>
      <c r="AC11" s="32">
        <f t="shared" si="8"/>
        <v>0</v>
      </c>
      <c r="AD11" s="32">
        <f t="shared" si="9"/>
        <v>0</v>
      </c>
      <c r="AE11" s="32">
        <f t="shared" si="10"/>
        <v>0</v>
      </c>
      <c r="AF11" s="32">
        <f t="shared" si="11"/>
        <v>0</v>
      </c>
      <c r="AG11" s="32">
        <f t="shared" si="12"/>
        <v>0</v>
      </c>
      <c r="AH11" s="32">
        <f t="shared" si="12"/>
        <v>0</v>
      </c>
    </row>
    <row r="12" spans="1:34" ht="24.95" customHeight="1" x14ac:dyDescent="0.4">
      <c r="A12" s="57" t="s">
        <v>28</v>
      </c>
      <c r="B12" s="57"/>
      <c r="C12" s="65" t="s">
        <v>29</v>
      </c>
      <c r="D12" s="66"/>
      <c r="E12" s="66"/>
      <c r="F12" s="66"/>
      <c r="G12" s="66"/>
      <c r="H12" s="66"/>
      <c r="I12" s="67"/>
      <c r="T12" s="30" t="str">
        <f>対象地域一覧!A12</f>
        <v>上田東</v>
      </c>
      <c r="U12" s="32">
        <f t="shared" si="0"/>
        <v>0</v>
      </c>
      <c r="V12" s="32">
        <f t="shared" si="1"/>
        <v>0</v>
      </c>
      <c r="W12" s="32">
        <f t="shared" si="2"/>
        <v>0</v>
      </c>
      <c r="X12" s="32">
        <f t="shared" si="3"/>
        <v>0</v>
      </c>
      <c r="Y12" s="32">
        <f t="shared" si="4"/>
        <v>0</v>
      </c>
      <c r="Z12" s="32">
        <f t="shared" si="5"/>
        <v>0</v>
      </c>
      <c r="AA12" s="32">
        <f t="shared" si="6"/>
        <v>0</v>
      </c>
      <c r="AB12" s="32">
        <f t="shared" si="7"/>
        <v>0</v>
      </c>
      <c r="AC12" s="32">
        <f t="shared" si="8"/>
        <v>0</v>
      </c>
      <c r="AD12" s="32">
        <f t="shared" si="9"/>
        <v>0</v>
      </c>
      <c r="AE12" s="32">
        <f t="shared" si="10"/>
        <v>0</v>
      </c>
      <c r="AF12" s="32">
        <f t="shared" si="11"/>
        <v>0</v>
      </c>
      <c r="AG12" s="32">
        <f t="shared" si="12"/>
        <v>0</v>
      </c>
      <c r="AH12" s="32">
        <f t="shared" si="12"/>
        <v>0</v>
      </c>
    </row>
    <row r="13" spans="1:34" ht="36" customHeight="1" x14ac:dyDescent="0.4">
      <c r="A13" s="107"/>
      <c r="B13" s="107"/>
      <c r="C13" s="107"/>
      <c r="D13" s="107"/>
      <c r="E13" s="107"/>
      <c r="F13" s="107"/>
      <c r="G13" s="107"/>
      <c r="H13" s="107"/>
      <c r="I13" s="107"/>
      <c r="J13" s="55"/>
      <c r="T13" s="30" t="str">
        <f>対象地域一覧!A13</f>
        <v>細田</v>
      </c>
      <c r="U13" s="32">
        <f t="shared" si="0"/>
        <v>0</v>
      </c>
      <c r="V13" s="32">
        <f t="shared" si="1"/>
        <v>0</v>
      </c>
      <c r="W13" s="32">
        <f t="shared" si="2"/>
        <v>0</v>
      </c>
      <c r="X13" s="32">
        <f t="shared" si="3"/>
        <v>0</v>
      </c>
      <c r="Y13" s="32">
        <f t="shared" si="4"/>
        <v>0</v>
      </c>
      <c r="Z13" s="32">
        <f t="shared" si="5"/>
        <v>0</v>
      </c>
      <c r="AA13" s="32">
        <f t="shared" si="6"/>
        <v>0</v>
      </c>
      <c r="AB13" s="32">
        <f t="shared" si="7"/>
        <v>0</v>
      </c>
      <c r="AC13" s="32">
        <f t="shared" si="8"/>
        <v>0</v>
      </c>
      <c r="AD13" s="32">
        <f t="shared" si="9"/>
        <v>0</v>
      </c>
      <c r="AE13" s="32">
        <f t="shared" si="10"/>
        <v>0</v>
      </c>
      <c r="AF13" s="32">
        <f t="shared" si="11"/>
        <v>0</v>
      </c>
      <c r="AG13" s="32">
        <f t="shared" si="12"/>
        <v>0</v>
      </c>
      <c r="AH13" s="32">
        <f t="shared" si="12"/>
        <v>0</v>
      </c>
    </row>
    <row r="14" spans="1:34" ht="36" customHeight="1" x14ac:dyDescent="0.4">
      <c r="A14" s="166"/>
      <c r="B14" s="166"/>
      <c r="C14" s="105"/>
      <c r="D14" s="105"/>
      <c r="E14" s="105"/>
      <c r="F14" s="105"/>
      <c r="G14" s="105"/>
      <c r="H14" s="105"/>
      <c r="I14" s="105"/>
      <c r="J14" s="55"/>
      <c r="T14" s="30" t="str">
        <f>対象地域一覧!A14</f>
        <v>三納谷</v>
      </c>
      <c r="U14" s="32">
        <f t="shared" si="0"/>
        <v>0</v>
      </c>
      <c r="V14" s="32">
        <f t="shared" si="1"/>
        <v>0</v>
      </c>
      <c r="W14" s="32">
        <f t="shared" si="2"/>
        <v>0</v>
      </c>
      <c r="X14" s="32">
        <f t="shared" si="3"/>
        <v>0</v>
      </c>
      <c r="Y14" s="32">
        <f t="shared" si="4"/>
        <v>0</v>
      </c>
      <c r="Z14" s="32">
        <f t="shared" si="5"/>
        <v>0</v>
      </c>
      <c r="AA14" s="32">
        <f t="shared" si="6"/>
        <v>0</v>
      </c>
      <c r="AB14" s="32">
        <f t="shared" si="7"/>
        <v>0</v>
      </c>
      <c r="AC14" s="32">
        <f t="shared" si="8"/>
        <v>0</v>
      </c>
      <c r="AD14" s="32">
        <f t="shared" si="9"/>
        <v>0</v>
      </c>
      <c r="AE14" s="32">
        <f t="shared" si="10"/>
        <v>0</v>
      </c>
      <c r="AF14" s="32">
        <f t="shared" si="11"/>
        <v>0</v>
      </c>
      <c r="AG14" s="32">
        <f t="shared" si="12"/>
        <v>0</v>
      </c>
      <c r="AH14" s="32">
        <f t="shared" si="12"/>
        <v>0</v>
      </c>
    </row>
    <row r="15" spans="1:34" ht="36" customHeight="1" x14ac:dyDescent="0.4">
      <c r="A15" s="166"/>
      <c r="B15" s="166"/>
      <c r="C15" s="105"/>
      <c r="D15" s="105"/>
      <c r="E15" s="105"/>
      <c r="F15" s="105"/>
      <c r="G15" s="105"/>
      <c r="H15" s="105"/>
      <c r="I15" s="105"/>
      <c r="J15" s="55"/>
      <c r="T15" s="30" t="str">
        <f>対象地域一覧!A15</f>
        <v>上田西</v>
      </c>
      <c r="U15" s="32">
        <f t="shared" si="0"/>
        <v>0</v>
      </c>
      <c r="V15" s="32">
        <f t="shared" si="1"/>
        <v>0</v>
      </c>
      <c r="W15" s="32">
        <f t="shared" si="2"/>
        <v>0</v>
      </c>
      <c r="X15" s="32">
        <f t="shared" si="3"/>
        <v>0</v>
      </c>
      <c r="Y15" s="32">
        <f t="shared" si="4"/>
        <v>0</v>
      </c>
      <c r="Z15" s="32">
        <f t="shared" si="5"/>
        <v>0</v>
      </c>
      <c r="AA15" s="32">
        <f t="shared" si="6"/>
        <v>0</v>
      </c>
      <c r="AB15" s="32">
        <f t="shared" si="7"/>
        <v>0</v>
      </c>
      <c r="AC15" s="32">
        <f t="shared" si="8"/>
        <v>0</v>
      </c>
      <c r="AD15" s="32">
        <f t="shared" si="9"/>
        <v>0</v>
      </c>
      <c r="AE15" s="32">
        <f t="shared" si="10"/>
        <v>0</v>
      </c>
      <c r="AF15" s="32">
        <f t="shared" si="11"/>
        <v>0</v>
      </c>
      <c r="AG15" s="32">
        <f t="shared" si="12"/>
        <v>0</v>
      </c>
      <c r="AH15" s="32">
        <f t="shared" si="12"/>
        <v>0</v>
      </c>
    </row>
    <row r="16" spans="1:34" ht="20.100000000000001" customHeight="1" x14ac:dyDescent="0.4">
      <c r="T16" s="30" t="str">
        <f>対象地域一覧!A16</f>
        <v>円城</v>
      </c>
      <c r="U16" s="32">
        <f t="shared" si="0"/>
        <v>0</v>
      </c>
      <c r="V16" s="32">
        <f t="shared" si="1"/>
        <v>0</v>
      </c>
      <c r="W16" s="32">
        <f t="shared" si="2"/>
        <v>0</v>
      </c>
      <c r="X16" s="32">
        <f t="shared" si="3"/>
        <v>0</v>
      </c>
      <c r="Y16" s="32">
        <f t="shared" si="4"/>
        <v>0</v>
      </c>
      <c r="Z16" s="32">
        <f t="shared" si="5"/>
        <v>0</v>
      </c>
      <c r="AA16" s="32">
        <f t="shared" si="6"/>
        <v>0</v>
      </c>
      <c r="AB16" s="32">
        <f t="shared" si="7"/>
        <v>0</v>
      </c>
      <c r="AC16" s="32">
        <f t="shared" si="8"/>
        <v>0</v>
      </c>
      <c r="AD16" s="32">
        <f t="shared" si="9"/>
        <v>0</v>
      </c>
      <c r="AE16" s="32">
        <f t="shared" si="10"/>
        <v>0</v>
      </c>
      <c r="AF16" s="32">
        <f t="shared" si="11"/>
        <v>0</v>
      </c>
      <c r="AG16" s="32">
        <f t="shared" si="12"/>
        <v>0</v>
      </c>
      <c r="AH16" s="32">
        <f t="shared" si="12"/>
        <v>0</v>
      </c>
    </row>
    <row r="17" spans="1:34" ht="20.100000000000001" customHeight="1" x14ac:dyDescent="0.4">
      <c r="A17" s="34" t="s">
        <v>88</v>
      </c>
      <c r="T17" s="30" t="str">
        <f>対象地域一覧!A17</f>
        <v>案田</v>
      </c>
      <c r="U17" s="32">
        <f t="shared" si="0"/>
        <v>0</v>
      </c>
      <c r="V17" s="32">
        <f t="shared" si="1"/>
        <v>0</v>
      </c>
      <c r="W17" s="32">
        <f t="shared" si="2"/>
        <v>0</v>
      </c>
      <c r="X17" s="32">
        <f t="shared" si="3"/>
        <v>0</v>
      </c>
      <c r="Y17" s="32">
        <f t="shared" si="4"/>
        <v>0</v>
      </c>
      <c r="Z17" s="32">
        <f t="shared" si="5"/>
        <v>0</v>
      </c>
      <c r="AA17" s="32">
        <f t="shared" si="6"/>
        <v>0</v>
      </c>
      <c r="AB17" s="32">
        <f t="shared" si="7"/>
        <v>0</v>
      </c>
      <c r="AC17" s="32">
        <f t="shared" si="8"/>
        <v>0</v>
      </c>
      <c r="AD17" s="32">
        <f t="shared" si="9"/>
        <v>0</v>
      </c>
      <c r="AE17" s="32">
        <f t="shared" si="10"/>
        <v>0</v>
      </c>
      <c r="AF17" s="32">
        <f t="shared" si="11"/>
        <v>0</v>
      </c>
      <c r="AG17" s="32">
        <f t="shared" si="12"/>
        <v>0</v>
      </c>
      <c r="AH17" s="32">
        <f t="shared" si="12"/>
        <v>0</v>
      </c>
    </row>
    <row r="18" spans="1:34" ht="20.100000000000001" customHeight="1" x14ac:dyDescent="0.4">
      <c r="A18" s="34" t="s">
        <v>67</v>
      </c>
      <c r="T18" s="30" t="str">
        <f>対象地域一覧!A18</f>
        <v>高富</v>
      </c>
      <c r="U18" s="32">
        <f t="shared" si="0"/>
        <v>0</v>
      </c>
      <c r="V18" s="32">
        <f t="shared" si="1"/>
        <v>0</v>
      </c>
      <c r="W18" s="32">
        <f t="shared" si="2"/>
        <v>0</v>
      </c>
      <c r="X18" s="32">
        <f t="shared" si="3"/>
        <v>0</v>
      </c>
      <c r="Y18" s="32">
        <f t="shared" si="4"/>
        <v>0</v>
      </c>
      <c r="Z18" s="32">
        <f t="shared" si="5"/>
        <v>0</v>
      </c>
      <c r="AA18" s="32">
        <f t="shared" si="6"/>
        <v>0</v>
      </c>
      <c r="AB18" s="32">
        <f t="shared" si="7"/>
        <v>0</v>
      </c>
      <c r="AC18" s="32">
        <f t="shared" si="8"/>
        <v>0</v>
      </c>
      <c r="AD18" s="32">
        <f t="shared" si="9"/>
        <v>0</v>
      </c>
      <c r="AE18" s="32">
        <f t="shared" si="10"/>
        <v>0</v>
      </c>
      <c r="AF18" s="32">
        <f t="shared" si="11"/>
        <v>0</v>
      </c>
      <c r="AG18" s="32">
        <f t="shared" si="12"/>
        <v>0</v>
      </c>
      <c r="AH18" s="32">
        <f t="shared" si="12"/>
        <v>0</v>
      </c>
    </row>
    <row r="19" spans="1:34" ht="20.100000000000001" customHeight="1" x14ac:dyDescent="0.4">
      <c r="A19" s="50" t="s">
        <v>90</v>
      </c>
      <c r="T19" s="30" t="str">
        <f>対象地域一覧!A19</f>
        <v>神瀬</v>
      </c>
      <c r="U19" s="32">
        <f t="shared" si="0"/>
        <v>0</v>
      </c>
      <c r="V19" s="32">
        <f t="shared" si="1"/>
        <v>0</v>
      </c>
      <c r="W19" s="32">
        <f t="shared" si="2"/>
        <v>0</v>
      </c>
      <c r="X19" s="32">
        <f t="shared" si="3"/>
        <v>0</v>
      </c>
      <c r="Y19" s="32">
        <f t="shared" si="4"/>
        <v>0</v>
      </c>
      <c r="Z19" s="32">
        <f t="shared" si="5"/>
        <v>0</v>
      </c>
      <c r="AA19" s="32">
        <f t="shared" si="6"/>
        <v>0</v>
      </c>
      <c r="AB19" s="32">
        <f t="shared" si="7"/>
        <v>0</v>
      </c>
      <c r="AC19" s="32">
        <f t="shared" si="8"/>
        <v>0</v>
      </c>
      <c r="AD19" s="32">
        <f t="shared" si="9"/>
        <v>0</v>
      </c>
      <c r="AE19" s="32">
        <f t="shared" si="10"/>
        <v>0</v>
      </c>
      <c r="AF19" s="32">
        <f t="shared" si="11"/>
        <v>0</v>
      </c>
      <c r="AG19" s="32">
        <f t="shared" si="12"/>
        <v>0</v>
      </c>
      <c r="AH19" s="32">
        <f t="shared" si="12"/>
        <v>0</v>
      </c>
    </row>
    <row r="20" spans="1:34" ht="42.95" customHeight="1" x14ac:dyDescent="0.4">
      <c r="A20" s="155" t="s">
        <v>132</v>
      </c>
      <c r="B20" s="35" t="s">
        <v>49</v>
      </c>
      <c r="C20" s="35" t="s">
        <v>119</v>
      </c>
      <c r="D20" s="35" t="s">
        <v>34</v>
      </c>
      <c r="E20" s="36" t="s">
        <v>173</v>
      </c>
      <c r="F20" s="36" t="s">
        <v>174</v>
      </c>
      <c r="G20" s="35" t="s">
        <v>35</v>
      </c>
      <c r="H20" s="36" t="s">
        <v>51</v>
      </c>
      <c r="I20" s="36" t="s">
        <v>37</v>
      </c>
      <c r="J20" s="36" t="s">
        <v>120</v>
      </c>
      <c r="T20" s="30" t="str">
        <f>対象地域一覧!A20</f>
        <v>小森</v>
      </c>
      <c r="U20" s="32">
        <f t="shared" si="0"/>
        <v>0</v>
      </c>
      <c r="V20" s="32">
        <f t="shared" si="1"/>
        <v>0</v>
      </c>
      <c r="W20" s="32">
        <f t="shared" si="2"/>
        <v>0</v>
      </c>
      <c r="X20" s="32">
        <f t="shared" si="3"/>
        <v>0</v>
      </c>
      <c r="Y20" s="32">
        <f t="shared" si="4"/>
        <v>0</v>
      </c>
      <c r="Z20" s="32">
        <f t="shared" si="5"/>
        <v>0</v>
      </c>
      <c r="AA20" s="32">
        <f t="shared" si="6"/>
        <v>0</v>
      </c>
      <c r="AB20" s="32">
        <f t="shared" si="7"/>
        <v>0</v>
      </c>
      <c r="AC20" s="32">
        <f t="shared" si="8"/>
        <v>0</v>
      </c>
      <c r="AD20" s="32">
        <f t="shared" si="9"/>
        <v>0</v>
      </c>
      <c r="AE20" s="32">
        <f t="shared" si="10"/>
        <v>0</v>
      </c>
      <c r="AF20" s="32">
        <f t="shared" si="11"/>
        <v>0</v>
      </c>
      <c r="AG20" s="32">
        <f t="shared" si="12"/>
        <v>0</v>
      </c>
      <c r="AH20" s="32">
        <f t="shared" si="12"/>
        <v>0</v>
      </c>
    </row>
    <row r="21" spans="1:34" ht="18" customHeight="1" x14ac:dyDescent="0.4">
      <c r="A21" s="156"/>
      <c r="B21" s="45"/>
      <c r="C21" s="45"/>
      <c r="D21" s="45"/>
      <c r="E21" s="45"/>
      <c r="F21" s="45"/>
      <c r="G21" s="45"/>
      <c r="H21" s="46"/>
      <c r="I21" s="37">
        <f>IF(AND(B21&lt;&gt;"",C21&lt;&gt;"",D21&lt;&gt;"",E21&lt;&gt;"",F21&lt;&gt;"",G21&lt;&gt;"",H21&lt;&gt;""),VLOOKUP(G21,通所介護費!$A$20:$B$24,2,0),0)</f>
        <v>0</v>
      </c>
      <c r="J21" s="37">
        <f t="shared" ref="J21:J25" si="13">(I21*H21)*0.1*10</f>
        <v>0</v>
      </c>
      <c r="T21" s="30" t="str">
        <f>対象地域一覧!A21</f>
        <v>尾原</v>
      </c>
      <c r="U21" s="32">
        <f t="shared" si="0"/>
        <v>0</v>
      </c>
      <c r="V21" s="32">
        <f t="shared" si="1"/>
        <v>0</v>
      </c>
      <c r="W21" s="32">
        <f t="shared" si="2"/>
        <v>0</v>
      </c>
      <c r="X21" s="32">
        <f t="shared" si="3"/>
        <v>0</v>
      </c>
      <c r="Y21" s="32">
        <f t="shared" si="4"/>
        <v>0</v>
      </c>
      <c r="Z21" s="32">
        <f t="shared" si="5"/>
        <v>0</v>
      </c>
      <c r="AA21" s="32">
        <f t="shared" si="6"/>
        <v>0</v>
      </c>
      <c r="AB21" s="32">
        <f t="shared" si="7"/>
        <v>0</v>
      </c>
      <c r="AC21" s="32">
        <f t="shared" si="8"/>
        <v>0</v>
      </c>
      <c r="AD21" s="32">
        <f t="shared" si="9"/>
        <v>0</v>
      </c>
      <c r="AE21" s="32">
        <f t="shared" si="10"/>
        <v>0</v>
      </c>
      <c r="AF21" s="32">
        <f t="shared" si="11"/>
        <v>0</v>
      </c>
      <c r="AG21" s="32">
        <f t="shared" si="12"/>
        <v>0</v>
      </c>
      <c r="AH21" s="32">
        <f t="shared" si="12"/>
        <v>0</v>
      </c>
    </row>
    <row r="22" spans="1:34" ht="18" customHeight="1" x14ac:dyDescent="0.4">
      <c r="A22" s="156"/>
      <c r="B22" s="45"/>
      <c r="C22" s="45"/>
      <c r="D22" s="45"/>
      <c r="E22" s="45"/>
      <c r="F22" s="45"/>
      <c r="G22" s="45"/>
      <c r="H22" s="46"/>
      <c r="I22" s="37">
        <f>IF(AND(B22&lt;&gt;"",C22&lt;&gt;"",D22&lt;&gt;"",E22&lt;&gt;"",F22&lt;&gt;"",G22&lt;&gt;"",H22&lt;&gt;""),VLOOKUP(G22,通所介護費!$A$20:$B$24,2,0),0)</f>
        <v>0</v>
      </c>
      <c r="J22" s="37">
        <f t="shared" si="13"/>
        <v>0</v>
      </c>
      <c r="T22" s="30" t="str">
        <f>対象地域一覧!A22</f>
        <v>笹目</v>
      </c>
      <c r="U22" s="32">
        <f t="shared" si="0"/>
        <v>0</v>
      </c>
      <c r="V22" s="32">
        <f t="shared" si="1"/>
        <v>0</v>
      </c>
      <c r="W22" s="32">
        <f t="shared" si="2"/>
        <v>0</v>
      </c>
      <c r="X22" s="32">
        <f t="shared" si="3"/>
        <v>0</v>
      </c>
      <c r="Y22" s="32">
        <f t="shared" si="4"/>
        <v>0</v>
      </c>
      <c r="Z22" s="32">
        <f t="shared" si="5"/>
        <v>0</v>
      </c>
      <c r="AA22" s="32">
        <f t="shared" si="6"/>
        <v>0</v>
      </c>
      <c r="AB22" s="32">
        <f t="shared" si="7"/>
        <v>0</v>
      </c>
      <c r="AC22" s="32">
        <f t="shared" si="8"/>
        <v>0</v>
      </c>
      <c r="AD22" s="32">
        <f t="shared" si="9"/>
        <v>0</v>
      </c>
      <c r="AE22" s="32">
        <f t="shared" si="10"/>
        <v>0</v>
      </c>
      <c r="AF22" s="32">
        <f t="shared" si="11"/>
        <v>0</v>
      </c>
      <c r="AG22" s="32">
        <f t="shared" si="12"/>
        <v>0</v>
      </c>
      <c r="AH22" s="32">
        <f t="shared" si="12"/>
        <v>0</v>
      </c>
    </row>
    <row r="23" spans="1:34" ht="18" customHeight="1" x14ac:dyDescent="0.4">
      <c r="A23" s="156"/>
      <c r="B23" s="45"/>
      <c r="C23" s="45"/>
      <c r="D23" s="45"/>
      <c r="E23" s="45"/>
      <c r="F23" s="45"/>
      <c r="G23" s="45"/>
      <c r="H23" s="46"/>
      <c r="I23" s="37">
        <f>IF(AND(B23&lt;&gt;"",C23&lt;&gt;"",D23&lt;&gt;"",E23&lt;&gt;"",F23&lt;&gt;"",G23&lt;&gt;"",H23&lt;&gt;""),VLOOKUP(G23,通所介護費!$A$20:$B$24,2,0),0)</f>
        <v>0</v>
      </c>
      <c r="J23" s="37">
        <f t="shared" si="13"/>
        <v>0</v>
      </c>
      <c r="T23" s="30" t="str">
        <f>対象地域一覧!A23</f>
        <v>福沢</v>
      </c>
      <c r="U23" s="32">
        <f t="shared" si="0"/>
        <v>0</v>
      </c>
      <c r="V23" s="32">
        <f t="shared" si="1"/>
        <v>0</v>
      </c>
      <c r="W23" s="32">
        <f t="shared" si="2"/>
        <v>0</v>
      </c>
      <c r="X23" s="32">
        <f t="shared" si="3"/>
        <v>0</v>
      </c>
      <c r="Y23" s="32">
        <f t="shared" si="4"/>
        <v>0</v>
      </c>
      <c r="Z23" s="32">
        <f t="shared" si="5"/>
        <v>0</v>
      </c>
      <c r="AA23" s="32">
        <f t="shared" si="6"/>
        <v>0</v>
      </c>
      <c r="AB23" s="32">
        <f t="shared" si="7"/>
        <v>0</v>
      </c>
      <c r="AC23" s="32">
        <f t="shared" si="8"/>
        <v>0</v>
      </c>
      <c r="AD23" s="32">
        <f t="shared" si="9"/>
        <v>0</v>
      </c>
      <c r="AE23" s="32">
        <f t="shared" si="10"/>
        <v>0</v>
      </c>
      <c r="AF23" s="32">
        <f t="shared" si="11"/>
        <v>0</v>
      </c>
      <c r="AG23" s="32">
        <f t="shared" si="12"/>
        <v>0</v>
      </c>
      <c r="AH23" s="32">
        <f t="shared" si="12"/>
        <v>0</v>
      </c>
    </row>
    <row r="24" spans="1:34" ht="18" customHeight="1" x14ac:dyDescent="0.4">
      <c r="A24" s="156"/>
      <c r="B24" s="45"/>
      <c r="C24" s="45"/>
      <c r="D24" s="45"/>
      <c r="E24" s="45"/>
      <c r="F24" s="45"/>
      <c r="G24" s="45"/>
      <c r="H24" s="46"/>
      <c r="I24" s="37">
        <f>IF(AND(B24&lt;&gt;"",C24&lt;&gt;"",D24&lt;&gt;"",E24&lt;&gt;"",F24&lt;&gt;"",G24&lt;&gt;"",H24&lt;&gt;""),VLOOKUP(G24,通所介護費!$A$20:$B$24,2,0),0)</f>
        <v>0</v>
      </c>
      <c r="J24" s="37">
        <f t="shared" si="13"/>
        <v>0</v>
      </c>
      <c r="T24" s="30" t="str">
        <f>対象地域一覧!A24</f>
        <v>溝部</v>
      </c>
      <c r="U24" s="32">
        <f t="shared" si="0"/>
        <v>0</v>
      </c>
      <c r="V24" s="32">
        <f t="shared" si="1"/>
        <v>0</v>
      </c>
      <c r="W24" s="32">
        <f t="shared" si="2"/>
        <v>0</v>
      </c>
      <c r="X24" s="32">
        <f t="shared" si="3"/>
        <v>0</v>
      </c>
      <c r="Y24" s="32">
        <f t="shared" si="4"/>
        <v>0</v>
      </c>
      <c r="Z24" s="32">
        <f t="shared" si="5"/>
        <v>0</v>
      </c>
      <c r="AA24" s="32">
        <f t="shared" si="6"/>
        <v>0</v>
      </c>
      <c r="AB24" s="32">
        <f t="shared" si="7"/>
        <v>0</v>
      </c>
      <c r="AC24" s="32">
        <f t="shared" si="8"/>
        <v>0</v>
      </c>
      <c r="AD24" s="32">
        <f t="shared" si="9"/>
        <v>0</v>
      </c>
      <c r="AE24" s="32">
        <f t="shared" si="10"/>
        <v>0</v>
      </c>
      <c r="AF24" s="32">
        <f t="shared" si="11"/>
        <v>0</v>
      </c>
      <c r="AG24" s="32">
        <f t="shared" si="12"/>
        <v>0</v>
      </c>
      <c r="AH24" s="32">
        <f t="shared" si="12"/>
        <v>0</v>
      </c>
    </row>
    <row r="25" spans="1:34" ht="18" customHeight="1" x14ac:dyDescent="0.4">
      <c r="A25" s="156"/>
      <c r="B25" s="45"/>
      <c r="C25" s="45"/>
      <c r="D25" s="45"/>
      <c r="E25" s="45"/>
      <c r="F25" s="45"/>
      <c r="G25" s="45"/>
      <c r="H25" s="46"/>
      <c r="I25" s="37">
        <f>IF(AND(B25&lt;&gt;"",C25&lt;&gt;"",D25&lt;&gt;"",E25&lt;&gt;"",F25&lt;&gt;"",G25&lt;&gt;"",H25&lt;&gt;""),VLOOKUP(G25,通所介護費!$A$20:$B$24,2,0),0)</f>
        <v>0</v>
      </c>
      <c r="J25" s="37">
        <f t="shared" si="13"/>
        <v>0</v>
      </c>
      <c r="T25" s="30">
        <f>対象地域一覧!A25</f>
        <v>0</v>
      </c>
      <c r="U25" s="32">
        <f t="shared" si="0"/>
        <v>0</v>
      </c>
      <c r="V25" s="32">
        <f t="shared" si="1"/>
        <v>0</v>
      </c>
      <c r="W25" s="32">
        <f t="shared" si="2"/>
        <v>0</v>
      </c>
      <c r="X25" s="32">
        <f t="shared" si="3"/>
        <v>0</v>
      </c>
      <c r="Y25" s="32">
        <f t="shared" si="4"/>
        <v>0</v>
      </c>
      <c r="Z25" s="32">
        <f t="shared" si="5"/>
        <v>0</v>
      </c>
      <c r="AA25" s="32">
        <f t="shared" si="6"/>
        <v>0</v>
      </c>
      <c r="AB25" s="32">
        <f t="shared" si="7"/>
        <v>0</v>
      </c>
      <c r="AC25" s="32">
        <f t="shared" si="8"/>
        <v>0</v>
      </c>
      <c r="AD25" s="32">
        <f t="shared" si="9"/>
        <v>0</v>
      </c>
      <c r="AE25" s="32">
        <f t="shared" si="10"/>
        <v>0</v>
      </c>
      <c r="AF25" s="32">
        <f t="shared" si="11"/>
        <v>0</v>
      </c>
      <c r="AG25" s="32">
        <f t="shared" si="12"/>
        <v>0</v>
      </c>
      <c r="AH25" s="32">
        <f t="shared" si="12"/>
        <v>0</v>
      </c>
    </row>
    <row r="26" spans="1:34" ht="18" customHeight="1" x14ac:dyDescent="0.4">
      <c r="A26" s="156"/>
      <c r="B26" s="45"/>
      <c r="C26" s="45"/>
      <c r="D26" s="45"/>
      <c r="E26" s="45"/>
      <c r="F26" s="45"/>
      <c r="G26" s="45"/>
      <c r="H26" s="46"/>
      <c r="I26" s="37">
        <f>IF(AND(B26&lt;&gt;"",C26&lt;&gt;"",D26&lt;&gt;"",E26&lt;&gt;"",F26&lt;&gt;"",G26&lt;&gt;"",H26&lt;&gt;""),VLOOKUP(G26,通所介護費!$A$20:$B$24,2,0),0)</f>
        <v>0</v>
      </c>
      <c r="J26" s="37">
        <f t="shared" ref="J26:J40" si="14">(I26*H26)*0.1*10</f>
        <v>0</v>
      </c>
      <c r="T26" s="30">
        <f>対象地域一覧!A26</f>
        <v>0</v>
      </c>
      <c r="U26" s="32">
        <f t="shared" si="0"/>
        <v>0</v>
      </c>
      <c r="V26" s="32">
        <f t="shared" si="1"/>
        <v>0</v>
      </c>
      <c r="W26" s="32">
        <f t="shared" si="2"/>
        <v>0</v>
      </c>
      <c r="X26" s="32">
        <f t="shared" si="3"/>
        <v>0</v>
      </c>
      <c r="Y26" s="32">
        <f t="shared" si="4"/>
        <v>0</v>
      </c>
      <c r="Z26" s="32">
        <f t="shared" si="5"/>
        <v>0</v>
      </c>
      <c r="AA26" s="32">
        <f t="shared" si="6"/>
        <v>0</v>
      </c>
      <c r="AB26" s="32">
        <f t="shared" si="7"/>
        <v>0</v>
      </c>
      <c r="AC26" s="32">
        <f t="shared" si="8"/>
        <v>0</v>
      </c>
      <c r="AD26" s="32">
        <f t="shared" si="9"/>
        <v>0</v>
      </c>
      <c r="AE26" s="32">
        <f t="shared" si="10"/>
        <v>0</v>
      </c>
      <c r="AF26" s="32">
        <f t="shared" si="11"/>
        <v>0</v>
      </c>
      <c r="AG26" s="32">
        <f t="shared" si="12"/>
        <v>0</v>
      </c>
      <c r="AH26" s="32">
        <f t="shared" si="12"/>
        <v>0</v>
      </c>
    </row>
    <row r="27" spans="1:34" ht="18" customHeight="1" x14ac:dyDescent="0.4">
      <c r="A27" s="156"/>
      <c r="B27" s="45"/>
      <c r="C27" s="45"/>
      <c r="D27" s="45"/>
      <c r="E27" s="45"/>
      <c r="F27" s="45"/>
      <c r="G27" s="45"/>
      <c r="H27" s="46"/>
      <c r="I27" s="37">
        <f>IF(AND(B27&lt;&gt;"",C27&lt;&gt;"",D27&lt;&gt;"",E27&lt;&gt;"",F27&lt;&gt;"",G27&lt;&gt;"",H27&lt;&gt;""),VLOOKUP(G27,通所介護費!$A$20:$B$24,2,0),0)</f>
        <v>0</v>
      </c>
      <c r="J27" s="37">
        <f t="shared" si="14"/>
        <v>0</v>
      </c>
      <c r="T27" s="30">
        <f>対象地域一覧!A27</f>
        <v>0</v>
      </c>
      <c r="U27" s="32">
        <f t="shared" si="0"/>
        <v>0</v>
      </c>
      <c r="V27" s="32">
        <f t="shared" si="1"/>
        <v>0</v>
      </c>
      <c r="W27" s="32">
        <f t="shared" si="2"/>
        <v>0</v>
      </c>
      <c r="X27" s="32">
        <f t="shared" si="3"/>
        <v>0</v>
      </c>
      <c r="Y27" s="32">
        <f t="shared" si="4"/>
        <v>0</v>
      </c>
      <c r="Z27" s="32">
        <f t="shared" si="5"/>
        <v>0</v>
      </c>
      <c r="AA27" s="32">
        <f t="shared" si="6"/>
        <v>0</v>
      </c>
      <c r="AB27" s="32">
        <f t="shared" si="7"/>
        <v>0</v>
      </c>
      <c r="AC27" s="32">
        <f t="shared" si="8"/>
        <v>0</v>
      </c>
      <c r="AD27" s="32">
        <f t="shared" si="9"/>
        <v>0</v>
      </c>
      <c r="AE27" s="32">
        <f t="shared" si="10"/>
        <v>0</v>
      </c>
      <c r="AF27" s="32">
        <f t="shared" si="11"/>
        <v>0</v>
      </c>
      <c r="AG27" s="32">
        <f t="shared" si="12"/>
        <v>0</v>
      </c>
      <c r="AH27" s="32">
        <f t="shared" si="12"/>
        <v>0</v>
      </c>
    </row>
    <row r="28" spans="1:34" ht="18" customHeight="1" x14ac:dyDescent="0.4">
      <c r="A28" s="156"/>
      <c r="B28" s="45"/>
      <c r="C28" s="45"/>
      <c r="D28" s="45"/>
      <c r="E28" s="45"/>
      <c r="F28" s="45"/>
      <c r="G28" s="45"/>
      <c r="H28" s="46"/>
      <c r="I28" s="37">
        <f>IF(AND(B28&lt;&gt;"",C28&lt;&gt;"",D28&lt;&gt;"",E28&lt;&gt;"",F28&lt;&gt;"",G28&lt;&gt;"",H28&lt;&gt;""),VLOOKUP(G28,通所介護費!$A$20:$B$24,2,0),0)</f>
        <v>0</v>
      </c>
      <c r="J28" s="37">
        <f t="shared" si="14"/>
        <v>0</v>
      </c>
      <c r="T28" s="30">
        <f>対象地域一覧!A28</f>
        <v>0</v>
      </c>
      <c r="U28" s="32">
        <f t="shared" si="0"/>
        <v>0</v>
      </c>
      <c r="V28" s="32">
        <f t="shared" si="1"/>
        <v>0</v>
      </c>
      <c r="W28" s="32">
        <f t="shared" si="2"/>
        <v>0</v>
      </c>
      <c r="X28" s="32">
        <f t="shared" si="3"/>
        <v>0</v>
      </c>
      <c r="Y28" s="32">
        <f t="shared" si="4"/>
        <v>0</v>
      </c>
      <c r="Z28" s="32">
        <f t="shared" si="5"/>
        <v>0</v>
      </c>
      <c r="AA28" s="32">
        <f t="shared" si="6"/>
        <v>0</v>
      </c>
      <c r="AB28" s="32">
        <f t="shared" si="7"/>
        <v>0</v>
      </c>
      <c r="AC28" s="32">
        <f t="shared" si="8"/>
        <v>0</v>
      </c>
      <c r="AD28" s="32">
        <f t="shared" si="9"/>
        <v>0</v>
      </c>
      <c r="AE28" s="32">
        <f t="shared" si="10"/>
        <v>0</v>
      </c>
      <c r="AF28" s="32">
        <f t="shared" si="11"/>
        <v>0</v>
      </c>
      <c r="AG28" s="32">
        <f t="shared" si="12"/>
        <v>0</v>
      </c>
      <c r="AH28" s="32">
        <f t="shared" si="12"/>
        <v>0</v>
      </c>
    </row>
    <row r="29" spans="1:34" ht="18" customHeight="1" x14ac:dyDescent="0.4">
      <c r="A29" s="156"/>
      <c r="B29" s="45"/>
      <c r="C29" s="45"/>
      <c r="D29" s="45"/>
      <c r="E29" s="45"/>
      <c r="F29" s="45"/>
      <c r="G29" s="45"/>
      <c r="H29" s="46"/>
      <c r="I29" s="37">
        <f>IF(AND(B29&lt;&gt;"",C29&lt;&gt;"",D29&lt;&gt;"",E29&lt;&gt;"",F29&lt;&gt;"",G29&lt;&gt;"",H29&lt;&gt;""),VLOOKUP(G29,通所介護費!$A$20:$B$24,2,0),0)</f>
        <v>0</v>
      </c>
      <c r="J29" s="37">
        <f t="shared" si="14"/>
        <v>0</v>
      </c>
      <c r="T29" s="30">
        <f>対象地域一覧!A29</f>
        <v>0</v>
      </c>
      <c r="U29" s="32">
        <f t="shared" si="0"/>
        <v>0</v>
      </c>
      <c r="V29" s="32">
        <f t="shared" si="1"/>
        <v>0</v>
      </c>
      <c r="W29" s="32">
        <f t="shared" si="2"/>
        <v>0</v>
      </c>
      <c r="X29" s="32">
        <f t="shared" si="3"/>
        <v>0</v>
      </c>
      <c r="Y29" s="32">
        <f t="shared" si="4"/>
        <v>0</v>
      </c>
      <c r="Z29" s="32">
        <f t="shared" si="5"/>
        <v>0</v>
      </c>
      <c r="AA29" s="32">
        <f t="shared" si="6"/>
        <v>0</v>
      </c>
      <c r="AB29" s="32">
        <f t="shared" si="7"/>
        <v>0</v>
      </c>
      <c r="AC29" s="32">
        <f t="shared" si="8"/>
        <v>0</v>
      </c>
      <c r="AD29" s="32">
        <f t="shared" si="9"/>
        <v>0</v>
      </c>
      <c r="AE29" s="32">
        <f t="shared" si="10"/>
        <v>0</v>
      </c>
      <c r="AF29" s="32">
        <f t="shared" si="11"/>
        <v>0</v>
      </c>
      <c r="AG29" s="32">
        <f t="shared" si="12"/>
        <v>0</v>
      </c>
      <c r="AH29" s="32">
        <f t="shared" si="12"/>
        <v>0</v>
      </c>
    </row>
    <row r="30" spans="1:34" ht="18" customHeight="1" x14ac:dyDescent="0.4">
      <c r="A30" s="156"/>
      <c r="B30" s="45"/>
      <c r="C30" s="45"/>
      <c r="D30" s="45"/>
      <c r="E30" s="45"/>
      <c r="F30" s="45"/>
      <c r="G30" s="45"/>
      <c r="H30" s="46"/>
      <c r="I30" s="37">
        <f>IF(AND(B30&lt;&gt;"",C30&lt;&gt;"",D30&lt;&gt;"",E30&lt;&gt;"",F30&lt;&gt;"",G30&lt;&gt;"",H30&lt;&gt;""),VLOOKUP(G30,通所介護費!$A$20:$B$24,2,0),0)</f>
        <v>0</v>
      </c>
      <c r="J30" s="37">
        <f t="shared" si="14"/>
        <v>0</v>
      </c>
      <c r="T30" s="30">
        <f>対象地域一覧!A30</f>
        <v>0</v>
      </c>
      <c r="U30" s="32">
        <f t="shared" si="0"/>
        <v>0</v>
      </c>
      <c r="V30" s="32">
        <f t="shared" si="1"/>
        <v>0</v>
      </c>
      <c r="W30" s="32">
        <f t="shared" si="2"/>
        <v>0</v>
      </c>
      <c r="X30" s="32">
        <f t="shared" si="3"/>
        <v>0</v>
      </c>
      <c r="Y30" s="32">
        <f t="shared" si="4"/>
        <v>0</v>
      </c>
      <c r="Z30" s="32">
        <f t="shared" si="5"/>
        <v>0</v>
      </c>
      <c r="AA30" s="32">
        <f t="shared" si="6"/>
        <v>0</v>
      </c>
      <c r="AB30" s="32">
        <f t="shared" si="7"/>
        <v>0</v>
      </c>
      <c r="AC30" s="32">
        <f t="shared" si="8"/>
        <v>0</v>
      </c>
      <c r="AD30" s="32">
        <f t="shared" si="9"/>
        <v>0</v>
      </c>
      <c r="AE30" s="32">
        <f t="shared" si="10"/>
        <v>0</v>
      </c>
      <c r="AF30" s="32">
        <f t="shared" si="11"/>
        <v>0</v>
      </c>
      <c r="AG30" s="32">
        <f t="shared" si="12"/>
        <v>0</v>
      </c>
      <c r="AH30" s="32">
        <f t="shared" si="12"/>
        <v>0</v>
      </c>
    </row>
    <row r="31" spans="1:34" ht="18" customHeight="1" x14ac:dyDescent="0.4">
      <c r="A31" s="156"/>
      <c r="B31" s="45"/>
      <c r="C31" s="45"/>
      <c r="D31" s="45"/>
      <c r="E31" s="45"/>
      <c r="F31" s="45"/>
      <c r="G31" s="45"/>
      <c r="H31" s="46"/>
      <c r="I31" s="37">
        <f>IF(AND(B31&lt;&gt;"",C31&lt;&gt;"",D31&lt;&gt;"",E31&lt;&gt;"",F31&lt;&gt;"",G31&lt;&gt;"",H31&lt;&gt;""),VLOOKUP(G31,通所介護費!$A$20:$B$24,2,0),0)</f>
        <v>0</v>
      </c>
      <c r="J31" s="37">
        <f t="shared" si="14"/>
        <v>0</v>
      </c>
      <c r="T31" s="30">
        <f>対象地域一覧!A31</f>
        <v>0</v>
      </c>
      <c r="U31" s="32">
        <f t="shared" si="0"/>
        <v>0</v>
      </c>
      <c r="V31" s="32">
        <f t="shared" si="1"/>
        <v>0</v>
      </c>
      <c r="W31" s="32">
        <f t="shared" si="2"/>
        <v>0</v>
      </c>
      <c r="X31" s="32">
        <f t="shared" si="3"/>
        <v>0</v>
      </c>
      <c r="Y31" s="32">
        <f t="shared" si="4"/>
        <v>0</v>
      </c>
      <c r="Z31" s="32">
        <f t="shared" si="5"/>
        <v>0</v>
      </c>
      <c r="AA31" s="32">
        <f t="shared" si="6"/>
        <v>0</v>
      </c>
      <c r="AB31" s="32">
        <f t="shared" si="7"/>
        <v>0</v>
      </c>
      <c r="AC31" s="32">
        <f t="shared" si="8"/>
        <v>0</v>
      </c>
      <c r="AD31" s="32">
        <f t="shared" si="9"/>
        <v>0</v>
      </c>
      <c r="AE31" s="32">
        <f t="shared" si="10"/>
        <v>0</v>
      </c>
      <c r="AF31" s="32">
        <f t="shared" si="11"/>
        <v>0</v>
      </c>
      <c r="AG31" s="32">
        <f t="shared" si="12"/>
        <v>0</v>
      </c>
      <c r="AH31" s="32">
        <f t="shared" si="12"/>
        <v>0</v>
      </c>
    </row>
    <row r="32" spans="1:34" ht="18" customHeight="1" x14ac:dyDescent="0.4">
      <c r="A32" s="156"/>
      <c r="B32" s="45"/>
      <c r="C32" s="45"/>
      <c r="D32" s="45"/>
      <c r="E32" s="45"/>
      <c r="F32" s="45"/>
      <c r="G32" s="45"/>
      <c r="H32" s="46"/>
      <c r="I32" s="37">
        <f>IF(AND(B32&lt;&gt;"",C32&lt;&gt;"",D32&lt;&gt;"",E32&lt;&gt;"",F32&lt;&gt;"",G32&lt;&gt;"",H32&lt;&gt;""),VLOOKUP(G32,通所介護費!$A$20:$B$24,2,0),0)</f>
        <v>0</v>
      </c>
      <c r="J32" s="37">
        <f t="shared" si="14"/>
        <v>0</v>
      </c>
      <c r="T32" s="30">
        <f>対象地域一覧!A32</f>
        <v>0</v>
      </c>
      <c r="U32" s="32">
        <f t="shared" si="0"/>
        <v>0</v>
      </c>
      <c r="V32" s="32">
        <f t="shared" si="1"/>
        <v>0</v>
      </c>
      <c r="W32" s="32">
        <f t="shared" si="2"/>
        <v>0</v>
      </c>
      <c r="X32" s="32">
        <f t="shared" si="3"/>
        <v>0</v>
      </c>
      <c r="Y32" s="32">
        <f t="shared" si="4"/>
        <v>0</v>
      </c>
      <c r="Z32" s="32">
        <f t="shared" si="5"/>
        <v>0</v>
      </c>
      <c r="AA32" s="32">
        <f t="shared" si="6"/>
        <v>0</v>
      </c>
      <c r="AB32" s="32">
        <f t="shared" si="7"/>
        <v>0</v>
      </c>
      <c r="AC32" s="32">
        <f t="shared" si="8"/>
        <v>0</v>
      </c>
      <c r="AD32" s="32">
        <f t="shared" si="9"/>
        <v>0</v>
      </c>
      <c r="AE32" s="32">
        <f t="shared" si="10"/>
        <v>0</v>
      </c>
      <c r="AF32" s="32">
        <f t="shared" si="11"/>
        <v>0</v>
      </c>
      <c r="AG32" s="32">
        <f t="shared" si="12"/>
        <v>0</v>
      </c>
      <c r="AH32" s="32">
        <f t="shared" si="12"/>
        <v>0</v>
      </c>
    </row>
    <row r="33" spans="1:34" ht="18" customHeight="1" x14ac:dyDescent="0.4">
      <c r="A33" s="156"/>
      <c r="B33" s="45"/>
      <c r="C33" s="45"/>
      <c r="D33" s="45"/>
      <c r="E33" s="45"/>
      <c r="F33" s="45"/>
      <c r="G33" s="45"/>
      <c r="H33" s="46"/>
      <c r="I33" s="37">
        <f>IF(AND(B33&lt;&gt;"",C33&lt;&gt;"",D33&lt;&gt;"",E33&lt;&gt;"",F33&lt;&gt;"",G33&lt;&gt;"",H33&lt;&gt;""),VLOOKUP(G33,通所介護費!$A$20:$B$24,2,0),0)</f>
        <v>0</v>
      </c>
      <c r="J33" s="37">
        <f t="shared" si="14"/>
        <v>0</v>
      </c>
      <c r="T33" s="30">
        <f>対象地域一覧!A33</f>
        <v>0</v>
      </c>
      <c r="U33" s="32">
        <f t="shared" si="0"/>
        <v>0</v>
      </c>
      <c r="V33" s="32">
        <f t="shared" si="1"/>
        <v>0</v>
      </c>
      <c r="W33" s="32">
        <f t="shared" si="2"/>
        <v>0</v>
      </c>
      <c r="X33" s="32">
        <f t="shared" si="3"/>
        <v>0</v>
      </c>
      <c r="Y33" s="32">
        <f t="shared" si="4"/>
        <v>0</v>
      </c>
      <c r="Z33" s="32">
        <f t="shared" si="5"/>
        <v>0</v>
      </c>
      <c r="AA33" s="32">
        <f t="shared" si="6"/>
        <v>0</v>
      </c>
      <c r="AB33" s="32">
        <f t="shared" si="7"/>
        <v>0</v>
      </c>
      <c r="AC33" s="32">
        <f t="shared" si="8"/>
        <v>0</v>
      </c>
      <c r="AD33" s="32">
        <f t="shared" si="9"/>
        <v>0</v>
      </c>
      <c r="AE33" s="32">
        <f t="shared" si="10"/>
        <v>0</v>
      </c>
      <c r="AF33" s="32">
        <f t="shared" si="11"/>
        <v>0</v>
      </c>
      <c r="AG33" s="32">
        <f t="shared" si="12"/>
        <v>0</v>
      </c>
      <c r="AH33" s="32">
        <f t="shared" si="12"/>
        <v>0</v>
      </c>
    </row>
    <row r="34" spans="1:34" ht="18" customHeight="1" x14ac:dyDescent="0.4">
      <c r="A34" s="156"/>
      <c r="B34" s="45"/>
      <c r="C34" s="45"/>
      <c r="D34" s="45"/>
      <c r="E34" s="45"/>
      <c r="F34" s="45"/>
      <c r="G34" s="45"/>
      <c r="H34" s="46"/>
      <c r="I34" s="37">
        <f>IF(AND(B34&lt;&gt;"",C34&lt;&gt;"",D34&lt;&gt;"",E34&lt;&gt;"",F34&lt;&gt;"",G34&lt;&gt;"",H34&lt;&gt;""),VLOOKUP(G34,通所介護費!$A$20:$B$24,2,0),0)</f>
        <v>0</v>
      </c>
      <c r="J34" s="37">
        <f t="shared" si="14"/>
        <v>0</v>
      </c>
      <c r="T34" s="30">
        <f>対象地域一覧!A34</f>
        <v>0</v>
      </c>
      <c r="U34" s="32">
        <f t="shared" si="0"/>
        <v>0</v>
      </c>
      <c r="V34" s="32">
        <f t="shared" si="1"/>
        <v>0</v>
      </c>
      <c r="W34" s="32">
        <f t="shared" si="2"/>
        <v>0</v>
      </c>
      <c r="X34" s="32">
        <f t="shared" si="3"/>
        <v>0</v>
      </c>
      <c r="Y34" s="32">
        <f t="shared" si="4"/>
        <v>0</v>
      </c>
      <c r="Z34" s="32">
        <f t="shared" si="5"/>
        <v>0</v>
      </c>
      <c r="AA34" s="32">
        <f t="shared" si="6"/>
        <v>0</v>
      </c>
      <c r="AB34" s="32">
        <f t="shared" si="7"/>
        <v>0</v>
      </c>
      <c r="AC34" s="32">
        <f t="shared" si="8"/>
        <v>0</v>
      </c>
      <c r="AD34" s="32">
        <f t="shared" si="9"/>
        <v>0</v>
      </c>
      <c r="AE34" s="32">
        <f t="shared" si="10"/>
        <v>0</v>
      </c>
      <c r="AF34" s="32">
        <f t="shared" si="11"/>
        <v>0</v>
      </c>
      <c r="AG34" s="32">
        <f t="shared" si="12"/>
        <v>0</v>
      </c>
      <c r="AH34" s="32">
        <f t="shared" si="12"/>
        <v>0</v>
      </c>
    </row>
    <row r="35" spans="1:34" ht="18" customHeight="1" x14ac:dyDescent="0.4">
      <c r="A35" s="156"/>
      <c r="B35" s="45"/>
      <c r="C35" s="45"/>
      <c r="D35" s="45"/>
      <c r="E35" s="45"/>
      <c r="F35" s="45"/>
      <c r="G35" s="45"/>
      <c r="H35" s="46"/>
      <c r="I35" s="37">
        <f>IF(AND(B35&lt;&gt;"",C35&lt;&gt;"",D35&lt;&gt;"",E35&lt;&gt;"",F35&lt;&gt;"",G35&lt;&gt;"",H35&lt;&gt;""),VLOOKUP(G35,通所介護費!$A$20:$B$24,2,0),0)</f>
        <v>0</v>
      </c>
      <c r="J35" s="37">
        <f t="shared" si="14"/>
        <v>0</v>
      </c>
      <c r="T35" s="30">
        <f>対象地域一覧!A35</f>
        <v>0</v>
      </c>
      <c r="U35" s="32">
        <f t="shared" si="0"/>
        <v>0</v>
      </c>
      <c r="V35" s="32">
        <f t="shared" si="1"/>
        <v>0</v>
      </c>
      <c r="W35" s="32">
        <f t="shared" si="2"/>
        <v>0</v>
      </c>
      <c r="X35" s="32">
        <f t="shared" si="3"/>
        <v>0</v>
      </c>
      <c r="Y35" s="32">
        <f t="shared" si="4"/>
        <v>0</v>
      </c>
      <c r="Z35" s="32">
        <f t="shared" si="5"/>
        <v>0</v>
      </c>
      <c r="AA35" s="32">
        <f t="shared" si="6"/>
        <v>0</v>
      </c>
      <c r="AB35" s="32">
        <f t="shared" si="7"/>
        <v>0</v>
      </c>
      <c r="AC35" s="32">
        <f t="shared" si="8"/>
        <v>0</v>
      </c>
      <c r="AD35" s="32">
        <f t="shared" si="9"/>
        <v>0</v>
      </c>
      <c r="AE35" s="32">
        <f t="shared" si="10"/>
        <v>0</v>
      </c>
      <c r="AF35" s="32">
        <f t="shared" si="11"/>
        <v>0</v>
      </c>
      <c r="AG35" s="32">
        <f t="shared" si="12"/>
        <v>0</v>
      </c>
      <c r="AH35" s="32">
        <f t="shared" si="12"/>
        <v>0</v>
      </c>
    </row>
    <row r="36" spans="1:34" ht="18" customHeight="1" x14ac:dyDescent="0.4">
      <c r="A36" s="156"/>
      <c r="B36" s="45"/>
      <c r="C36" s="45"/>
      <c r="D36" s="45"/>
      <c r="E36" s="45"/>
      <c r="F36" s="45"/>
      <c r="G36" s="45"/>
      <c r="H36" s="46"/>
      <c r="I36" s="37">
        <f>IF(AND(B36&lt;&gt;"",C36&lt;&gt;"",D36&lt;&gt;"",E36&lt;&gt;"",F36&lt;&gt;"",G36&lt;&gt;"",H36&lt;&gt;""),VLOOKUP(G36,通所介護費!$A$20:$B$24,2,0),0)</f>
        <v>0</v>
      </c>
      <c r="J36" s="37">
        <f t="shared" si="14"/>
        <v>0</v>
      </c>
      <c r="T36" s="30">
        <f>対象地域一覧!A36</f>
        <v>0</v>
      </c>
      <c r="U36" s="32">
        <f t="shared" si="0"/>
        <v>0</v>
      </c>
      <c r="V36" s="32">
        <f t="shared" si="1"/>
        <v>0</v>
      </c>
      <c r="W36" s="32">
        <f t="shared" si="2"/>
        <v>0</v>
      </c>
      <c r="X36" s="32">
        <f t="shared" si="3"/>
        <v>0</v>
      </c>
      <c r="Y36" s="32">
        <f t="shared" si="4"/>
        <v>0</v>
      </c>
      <c r="Z36" s="32">
        <f t="shared" si="5"/>
        <v>0</v>
      </c>
      <c r="AA36" s="32">
        <f t="shared" si="6"/>
        <v>0</v>
      </c>
      <c r="AB36" s="32">
        <f t="shared" si="7"/>
        <v>0</v>
      </c>
      <c r="AC36" s="32">
        <f t="shared" si="8"/>
        <v>0</v>
      </c>
      <c r="AD36" s="32">
        <f t="shared" si="9"/>
        <v>0</v>
      </c>
      <c r="AE36" s="32">
        <f t="shared" si="10"/>
        <v>0</v>
      </c>
      <c r="AF36" s="32">
        <f t="shared" si="11"/>
        <v>0</v>
      </c>
      <c r="AG36" s="32">
        <f t="shared" si="12"/>
        <v>0</v>
      </c>
      <c r="AH36" s="32">
        <f t="shared" si="12"/>
        <v>0</v>
      </c>
    </row>
    <row r="37" spans="1:34" ht="18" customHeight="1" x14ac:dyDescent="0.4">
      <c r="A37" s="156"/>
      <c r="B37" s="45"/>
      <c r="C37" s="45"/>
      <c r="D37" s="45"/>
      <c r="E37" s="45"/>
      <c r="F37" s="45"/>
      <c r="G37" s="45"/>
      <c r="H37" s="46"/>
      <c r="I37" s="37">
        <f>IF(AND(B37&lt;&gt;"",C37&lt;&gt;"",D37&lt;&gt;"",E37&lt;&gt;"",F37&lt;&gt;"",G37&lt;&gt;"",H37&lt;&gt;""),VLOOKUP(G37,通所介護費!$A$20:$B$24,2,0),0)</f>
        <v>0</v>
      </c>
      <c r="J37" s="37">
        <f t="shared" si="14"/>
        <v>0</v>
      </c>
      <c r="T37" s="30">
        <f>対象地域一覧!A37</f>
        <v>0</v>
      </c>
      <c r="U37" s="32">
        <f t="shared" si="0"/>
        <v>0</v>
      </c>
      <c r="V37" s="32">
        <f t="shared" si="1"/>
        <v>0</v>
      </c>
      <c r="W37" s="32">
        <f t="shared" si="2"/>
        <v>0</v>
      </c>
      <c r="X37" s="32">
        <f t="shared" si="3"/>
        <v>0</v>
      </c>
      <c r="Y37" s="32">
        <f t="shared" si="4"/>
        <v>0</v>
      </c>
      <c r="Z37" s="32">
        <f t="shared" si="5"/>
        <v>0</v>
      </c>
      <c r="AA37" s="32">
        <f t="shared" si="6"/>
        <v>0</v>
      </c>
      <c r="AB37" s="32">
        <f t="shared" si="7"/>
        <v>0</v>
      </c>
      <c r="AC37" s="32">
        <f t="shared" si="8"/>
        <v>0</v>
      </c>
      <c r="AD37" s="32">
        <f t="shared" si="9"/>
        <v>0</v>
      </c>
      <c r="AE37" s="32">
        <f t="shared" si="10"/>
        <v>0</v>
      </c>
      <c r="AF37" s="32">
        <f t="shared" si="11"/>
        <v>0</v>
      </c>
      <c r="AG37" s="32">
        <f t="shared" si="12"/>
        <v>0</v>
      </c>
      <c r="AH37" s="32">
        <f t="shared" si="12"/>
        <v>0</v>
      </c>
    </row>
    <row r="38" spans="1:34" ht="18" customHeight="1" x14ac:dyDescent="0.4">
      <c r="A38" s="156"/>
      <c r="B38" s="45"/>
      <c r="C38" s="45"/>
      <c r="D38" s="45"/>
      <c r="E38" s="45"/>
      <c r="F38" s="45"/>
      <c r="G38" s="45"/>
      <c r="H38" s="46"/>
      <c r="I38" s="37">
        <f>IF(AND(B38&lt;&gt;"",C38&lt;&gt;"",D38&lt;&gt;"",E38&lt;&gt;"",F38&lt;&gt;"",G38&lt;&gt;"",H38&lt;&gt;""),VLOOKUP(G38,通所介護費!$A$20:$B$24,2,0),0)</f>
        <v>0</v>
      </c>
      <c r="J38" s="37">
        <f t="shared" si="14"/>
        <v>0</v>
      </c>
      <c r="T38" s="30"/>
      <c r="U38" s="32">
        <f t="shared" si="0"/>
        <v>0</v>
      </c>
      <c r="V38" s="32">
        <f t="shared" si="1"/>
        <v>0</v>
      </c>
      <c r="W38" s="32">
        <f t="shared" si="2"/>
        <v>0</v>
      </c>
      <c r="X38" s="32">
        <f t="shared" si="3"/>
        <v>0</v>
      </c>
      <c r="Y38" s="32">
        <f t="shared" si="4"/>
        <v>0</v>
      </c>
      <c r="Z38" s="32">
        <f t="shared" si="5"/>
        <v>0</v>
      </c>
      <c r="AA38" s="32">
        <f t="shared" si="6"/>
        <v>0</v>
      </c>
      <c r="AB38" s="32">
        <f t="shared" si="7"/>
        <v>0</v>
      </c>
      <c r="AC38" s="32">
        <f t="shared" si="8"/>
        <v>0</v>
      </c>
      <c r="AD38" s="32">
        <f t="shared" si="9"/>
        <v>0</v>
      </c>
      <c r="AE38" s="32">
        <f t="shared" si="10"/>
        <v>0</v>
      </c>
      <c r="AF38" s="32">
        <f t="shared" si="11"/>
        <v>0</v>
      </c>
      <c r="AG38" s="32">
        <f t="shared" si="12"/>
        <v>0</v>
      </c>
      <c r="AH38" s="32">
        <f t="shared" si="12"/>
        <v>0</v>
      </c>
    </row>
    <row r="39" spans="1:34" ht="18" customHeight="1" x14ac:dyDescent="0.4">
      <c r="A39" s="156"/>
      <c r="B39" s="45"/>
      <c r="C39" s="45"/>
      <c r="D39" s="45"/>
      <c r="E39" s="45"/>
      <c r="F39" s="45"/>
      <c r="G39" s="45"/>
      <c r="H39" s="46"/>
      <c r="I39" s="37">
        <f>IF(AND(B39&lt;&gt;"",C39&lt;&gt;"",D39&lt;&gt;"",E39&lt;&gt;"",F39&lt;&gt;"",G39&lt;&gt;"",H39&lt;&gt;""),VLOOKUP(G39,通所介護費!$A$20:$B$24,2,0),0)</f>
        <v>0</v>
      </c>
      <c r="J39" s="37">
        <f t="shared" si="14"/>
        <v>0</v>
      </c>
      <c r="T39" s="30"/>
      <c r="U39" s="32">
        <f t="shared" si="0"/>
        <v>0</v>
      </c>
      <c r="V39" s="32">
        <f t="shared" si="1"/>
        <v>0</v>
      </c>
      <c r="W39" s="32">
        <f t="shared" si="2"/>
        <v>0</v>
      </c>
      <c r="X39" s="32">
        <f t="shared" si="3"/>
        <v>0</v>
      </c>
      <c r="Y39" s="32">
        <f t="shared" si="4"/>
        <v>0</v>
      </c>
      <c r="Z39" s="32">
        <f t="shared" si="5"/>
        <v>0</v>
      </c>
      <c r="AA39" s="32">
        <f t="shared" si="6"/>
        <v>0</v>
      </c>
      <c r="AB39" s="32">
        <f t="shared" si="7"/>
        <v>0</v>
      </c>
      <c r="AC39" s="32">
        <f t="shared" si="8"/>
        <v>0</v>
      </c>
      <c r="AD39" s="32">
        <f t="shared" si="9"/>
        <v>0</v>
      </c>
      <c r="AE39" s="32">
        <f t="shared" si="10"/>
        <v>0</v>
      </c>
      <c r="AF39" s="32">
        <f t="shared" si="11"/>
        <v>0</v>
      </c>
      <c r="AG39" s="32">
        <f t="shared" si="12"/>
        <v>0</v>
      </c>
      <c r="AH39" s="32">
        <f t="shared" si="12"/>
        <v>0</v>
      </c>
    </row>
    <row r="40" spans="1:34" ht="18" customHeight="1" x14ac:dyDescent="0.4">
      <c r="A40" s="157"/>
      <c r="B40" s="45"/>
      <c r="C40" s="45"/>
      <c r="D40" s="45"/>
      <c r="E40" s="45"/>
      <c r="F40" s="45"/>
      <c r="G40" s="45"/>
      <c r="H40" s="46"/>
      <c r="I40" s="37">
        <f>IF(AND(B40&lt;&gt;"",C40&lt;&gt;"",D40&lt;&gt;"",E40&lt;&gt;"",F40&lt;&gt;"",G40&lt;&gt;"",H40&lt;&gt;""),VLOOKUP(G40,通所介護費!$A$20:$B$24,2,0),0)</f>
        <v>0</v>
      </c>
      <c r="J40" s="37">
        <f t="shared" si="14"/>
        <v>0</v>
      </c>
      <c r="T40" s="30"/>
      <c r="U40" s="32">
        <f t="shared" si="0"/>
        <v>0</v>
      </c>
      <c r="V40" s="32">
        <f t="shared" si="1"/>
        <v>0</v>
      </c>
      <c r="W40" s="32">
        <f t="shared" si="2"/>
        <v>0</v>
      </c>
      <c r="X40" s="32">
        <f t="shared" si="3"/>
        <v>0</v>
      </c>
      <c r="Y40" s="32">
        <f t="shared" si="4"/>
        <v>0</v>
      </c>
      <c r="Z40" s="32">
        <f t="shared" si="5"/>
        <v>0</v>
      </c>
      <c r="AA40" s="32">
        <f t="shared" si="6"/>
        <v>0</v>
      </c>
      <c r="AB40" s="32">
        <f t="shared" si="7"/>
        <v>0</v>
      </c>
      <c r="AC40" s="32">
        <f t="shared" si="8"/>
        <v>0</v>
      </c>
      <c r="AD40" s="32">
        <f t="shared" si="9"/>
        <v>0</v>
      </c>
      <c r="AE40" s="32">
        <f t="shared" si="10"/>
        <v>0</v>
      </c>
      <c r="AF40" s="32">
        <f t="shared" si="11"/>
        <v>0</v>
      </c>
      <c r="AG40" s="32">
        <f t="shared" si="12"/>
        <v>0</v>
      </c>
      <c r="AH40" s="32">
        <f t="shared" si="12"/>
        <v>0</v>
      </c>
    </row>
    <row r="41" spans="1:34" ht="22.15" customHeight="1" x14ac:dyDescent="0.4">
      <c r="A41" s="101" t="s">
        <v>40</v>
      </c>
      <c r="B41" s="102"/>
      <c r="C41" s="102"/>
      <c r="D41" s="102"/>
      <c r="E41" s="102"/>
      <c r="F41" s="102"/>
      <c r="G41" s="103"/>
      <c r="H41" s="39">
        <f>SUMIF(H21:H40,"&lt;&gt;#N/A")</f>
        <v>0</v>
      </c>
      <c r="I41" s="39">
        <f>SUMIF(I21:I40,"&lt;&gt;#N/A")</f>
        <v>0</v>
      </c>
      <c r="J41" s="39">
        <f>SUMIF(J21:J40,"&lt;&gt;#N/A")</f>
        <v>0</v>
      </c>
      <c r="T41" s="30"/>
      <c r="U41" s="32">
        <f t="shared" si="0"/>
        <v>0</v>
      </c>
      <c r="V41" s="32">
        <f t="shared" si="1"/>
        <v>0</v>
      </c>
      <c r="W41" s="32">
        <f t="shared" si="2"/>
        <v>0</v>
      </c>
      <c r="X41" s="32">
        <f t="shared" si="3"/>
        <v>0</v>
      </c>
      <c r="Y41" s="32">
        <f t="shared" si="4"/>
        <v>0</v>
      </c>
      <c r="Z41" s="32">
        <f t="shared" si="5"/>
        <v>0</v>
      </c>
      <c r="AA41" s="32">
        <f t="shared" si="6"/>
        <v>0</v>
      </c>
      <c r="AB41" s="32">
        <f t="shared" si="7"/>
        <v>0</v>
      </c>
      <c r="AC41" s="32">
        <f t="shared" si="8"/>
        <v>0</v>
      </c>
      <c r="AD41" s="32">
        <f t="shared" si="9"/>
        <v>0</v>
      </c>
      <c r="AE41" s="32">
        <f t="shared" si="10"/>
        <v>0</v>
      </c>
      <c r="AF41" s="32">
        <f t="shared" si="11"/>
        <v>0</v>
      </c>
      <c r="AG41" s="32">
        <f t="shared" si="12"/>
        <v>0</v>
      </c>
      <c r="AH41" s="32">
        <f t="shared" si="12"/>
        <v>0</v>
      </c>
    </row>
    <row r="42" spans="1:34" ht="15" customHeight="1" x14ac:dyDescent="0.4">
      <c r="A42" s="24"/>
      <c r="B42" s="24"/>
      <c r="C42" s="24"/>
      <c r="D42" s="24"/>
      <c r="E42" s="24"/>
      <c r="F42" s="24"/>
      <c r="G42" s="44"/>
      <c r="H42" s="44"/>
      <c r="I42" s="44"/>
      <c r="T42" s="30"/>
      <c r="U42" s="32">
        <f t="shared" si="0"/>
        <v>0</v>
      </c>
      <c r="V42" s="32">
        <f t="shared" si="1"/>
        <v>0</v>
      </c>
      <c r="W42" s="32">
        <f t="shared" si="2"/>
        <v>0</v>
      </c>
      <c r="X42" s="32">
        <f t="shared" si="3"/>
        <v>0</v>
      </c>
      <c r="Y42" s="32">
        <f t="shared" si="4"/>
        <v>0</v>
      </c>
      <c r="Z42" s="32">
        <f t="shared" si="5"/>
        <v>0</v>
      </c>
      <c r="AA42" s="32">
        <f t="shared" si="6"/>
        <v>0</v>
      </c>
      <c r="AB42" s="32">
        <f t="shared" si="7"/>
        <v>0</v>
      </c>
      <c r="AC42" s="32">
        <f t="shared" si="8"/>
        <v>0</v>
      </c>
      <c r="AD42" s="32">
        <f t="shared" si="9"/>
        <v>0</v>
      </c>
      <c r="AE42" s="32">
        <f t="shared" si="10"/>
        <v>0</v>
      </c>
      <c r="AF42" s="32">
        <f t="shared" si="11"/>
        <v>0</v>
      </c>
      <c r="AG42" s="32">
        <f t="shared" si="12"/>
        <v>0</v>
      </c>
      <c r="AH42" s="32">
        <f t="shared" si="12"/>
        <v>0</v>
      </c>
    </row>
    <row r="43" spans="1:34" ht="22.15" customHeight="1" x14ac:dyDescent="0.4">
      <c r="A43" s="51" t="s">
        <v>89</v>
      </c>
      <c r="B43" s="24"/>
      <c r="C43" s="24"/>
      <c r="D43" s="24"/>
      <c r="E43" s="24"/>
      <c r="F43" s="24"/>
      <c r="G43" s="44"/>
      <c r="H43" s="44"/>
      <c r="I43" s="44"/>
      <c r="T43" s="30"/>
      <c r="U43" s="32">
        <f t="shared" si="0"/>
        <v>0</v>
      </c>
      <c r="V43" s="32">
        <f t="shared" si="1"/>
        <v>0</v>
      </c>
      <c r="W43" s="32">
        <f t="shared" si="2"/>
        <v>0</v>
      </c>
      <c r="X43" s="32">
        <f t="shared" si="3"/>
        <v>0</v>
      </c>
      <c r="Y43" s="32">
        <f t="shared" si="4"/>
        <v>0</v>
      </c>
      <c r="Z43" s="32">
        <f t="shared" si="5"/>
        <v>0</v>
      </c>
      <c r="AA43" s="32">
        <f t="shared" si="6"/>
        <v>0</v>
      </c>
      <c r="AB43" s="32">
        <f t="shared" si="7"/>
        <v>0</v>
      </c>
      <c r="AC43" s="32">
        <f t="shared" si="8"/>
        <v>0</v>
      </c>
      <c r="AD43" s="32">
        <f t="shared" si="9"/>
        <v>0</v>
      </c>
      <c r="AE43" s="32">
        <f t="shared" si="10"/>
        <v>0</v>
      </c>
      <c r="AF43" s="32">
        <f t="shared" si="11"/>
        <v>0</v>
      </c>
      <c r="AG43" s="32">
        <f t="shared" si="12"/>
        <v>0</v>
      </c>
      <c r="AH43" s="32">
        <f t="shared" si="12"/>
        <v>0</v>
      </c>
    </row>
    <row r="44" spans="1:34" ht="42.95" customHeight="1" x14ac:dyDescent="0.4">
      <c r="A44" s="158" t="s">
        <v>132</v>
      </c>
      <c r="B44" s="35" t="s">
        <v>49</v>
      </c>
      <c r="C44" s="35" t="s">
        <v>133</v>
      </c>
      <c r="D44" s="35" t="s">
        <v>34</v>
      </c>
      <c r="E44" s="36" t="s">
        <v>173</v>
      </c>
      <c r="F44" s="36" t="s">
        <v>174</v>
      </c>
      <c r="G44" s="35" t="s">
        <v>35</v>
      </c>
      <c r="H44" s="36" t="s">
        <v>134</v>
      </c>
      <c r="I44" s="36" t="s">
        <v>37</v>
      </c>
      <c r="J44" s="36" t="s">
        <v>120</v>
      </c>
      <c r="T44" s="30"/>
      <c r="U44" s="32">
        <f t="shared" si="0"/>
        <v>0</v>
      </c>
      <c r="V44" s="32">
        <f t="shared" si="1"/>
        <v>0</v>
      </c>
      <c r="W44" s="32">
        <f t="shared" si="2"/>
        <v>0</v>
      </c>
      <c r="X44" s="32">
        <f t="shared" si="3"/>
        <v>0</v>
      </c>
      <c r="Y44" s="32">
        <f t="shared" si="4"/>
        <v>0</v>
      </c>
      <c r="Z44" s="32">
        <f t="shared" si="5"/>
        <v>0</v>
      </c>
      <c r="AA44" s="32">
        <f t="shared" si="6"/>
        <v>0</v>
      </c>
      <c r="AB44" s="32">
        <f t="shared" si="7"/>
        <v>0</v>
      </c>
      <c r="AC44" s="32">
        <f t="shared" si="8"/>
        <v>0</v>
      </c>
      <c r="AD44" s="32">
        <f t="shared" si="9"/>
        <v>0</v>
      </c>
      <c r="AE44" s="32">
        <f t="shared" si="10"/>
        <v>0</v>
      </c>
      <c r="AF44" s="32">
        <f t="shared" si="11"/>
        <v>0</v>
      </c>
      <c r="AG44" s="32">
        <f t="shared" si="12"/>
        <v>0</v>
      </c>
      <c r="AH44" s="32">
        <f t="shared" si="12"/>
        <v>0</v>
      </c>
    </row>
    <row r="45" spans="1:34" ht="18" customHeight="1" x14ac:dyDescent="0.4">
      <c r="A45" s="159"/>
      <c r="B45" s="45"/>
      <c r="C45" s="45"/>
      <c r="D45" s="45"/>
      <c r="E45" s="45"/>
      <c r="F45" s="45"/>
      <c r="G45" s="45"/>
      <c r="H45" s="46"/>
      <c r="I45" s="37">
        <f>IF(AND(B45&lt;&gt;"",C45&lt;&gt;"",D45&lt;&gt;"",F45&lt;&gt;"",E45&lt;&gt;"",G45&lt;&gt;"",H45&lt;&gt;""),VLOOKUP(G45,通所介護費!$A$20:$B$24,2,0),0)</f>
        <v>0</v>
      </c>
      <c r="J45" s="37">
        <f>((I45*H45)*0.1*10)/2</f>
        <v>0</v>
      </c>
      <c r="T45" s="30"/>
      <c r="U45" s="32">
        <f t="shared" si="0"/>
        <v>0</v>
      </c>
      <c r="V45" s="32">
        <f t="shared" si="1"/>
        <v>0</v>
      </c>
      <c r="W45" s="32">
        <f t="shared" si="2"/>
        <v>0</v>
      </c>
      <c r="X45" s="32">
        <f t="shared" si="3"/>
        <v>0</v>
      </c>
      <c r="Y45" s="32">
        <f t="shared" si="4"/>
        <v>0</v>
      </c>
      <c r="Z45" s="32">
        <f t="shared" si="5"/>
        <v>0</v>
      </c>
      <c r="AA45" s="32">
        <f t="shared" si="6"/>
        <v>0</v>
      </c>
      <c r="AB45" s="32">
        <f t="shared" si="7"/>
        <v>0</v>
      </c>
      <c r="AC45" s="32">
        <f t="shared" si="8"/>
        <v>0</v>
      </c>
      <c r="AD45" s="32">
        <f t="shared" si="9"/>
        <v>0</v>
      </c>
      <c r="AE45" s="32">
        <f t="shared" si="10"/>
        <v>0</v>
      </c>
      <c r="AF45" s="32">
        <f t="shared" si="11"/>
        <v>0</v>
      </c>
      <c r="AG45" s="32">
        <f t="shared" si="12"/>
        <v>0</v>
      </c>
      <c r="AH45" s="32">
        <f t="shared" si="12"/>
        <v>0</v>
      </c>
    </row>
    <row r="46" spans="1:34" ht="18" customHeight="1" x14ac:dyDescent="0.4">
      <c r="A46" s="159"/>
      <c r="B46" s="45"/>
      <c r="C46" s="45"/>
      <c r="D46" s="45"/>
      <c r="E46" s="45"/>
      <c r="F46" s="45"/>
      <c r="G46" s="45"/>
      <c r="H46" s="46"/>
      <c r="I46" s="37">
        <f>IF(AND(B46&lt;&gt;"",C46&lt;&gt;"",D46&lt;&gt;"",F46&lt;&gt;"",E46&lt;&gt;"",G46&lt;&gt;"",H46&lt;&gt;""),VLOOKUP(G46,通所介護費!$A$20:$B$24,2,0),0)</f>
        <v>0</v>
      </c>
      <c r="J46" s="37">
        <f>((I46*H46)*0.1*10)/2</f>
        <v>0</v>
      </c>
      <c r="AG46" s="28">
        <f>SUM(AG3:AG45)</f>
        <v>0</v>
      </c>
      <c r="AH46" s="28">
        <f>SUM(AH3:AH45)</f>
        <v>0</v>
      </c>
    </row>
    <row r="47" spans="1:34" ht="18" customHeight="1" x14ac:dyDescent="0.4">
      <c r="A47" s="159"/>
      <c r="B47" s="45"/>
      <c r="C47" s="45"/>
      <c r="D47" s="45"/>
      <c r="E47" s="45"/>
      <c r="F47" s="45"/>
      <c r="G47" s="45"/>
      <c r="H47" s="46"/>
      <c r="I47" s="37">
        <f>IF(AND(B47&lt;&gt;"",C47&lt;&gt;"",D47&lt;&gt;"",F47&lt;&gt;"",E47&lt;&gt;"",G47&lt;&gt;"",H47&lt;&gt;""),VLOOKUP(G47,通所介護費!$A$20:$B$24,2,0),0)</f>
        <v>0</v>
      </c>
      <c r="J47" s="37">
        <f>((I47*H47)*0.1*10)/2</f>
        <v>0</v>
      </c>
    </row>
    <row r="48" spans="1:34" ht="18" customHeight="1" x14ac:dyDescent="0.4">
      <c r="A48" s="159"/>
      <c r="B48" s="45"/>
      <c r="C48" s="45"/>
      <c r="D48" s="45"/>
      <c r="E48" s="45"/>
      <c r="F48" s="45"/>
      <c r="G48" s="45"/>
      <c r="H48" s="46"/>
      <c r="I48" s="37">
        <f>IF(AND(B48&lt;&gt;"",C48&lt;&gt;"",D48&lt;&gt;"",F48&lt;&gt;"",E48&lt;&gt;"",G48&lt;&gt;"",H48&lt;&gt;""),VLOOKUP(G48,通所介護費!$A$20:$B$24,2,0),0)</f>
        <v>0</v>
      </c>
      <c r="J48" s="37">
        <f>((I48*H48)*0.1*10)/2</f>
        <v>0</v>
      </c>
    </row>
    <row r="49" spans="1:10" ht="18" customHeight="1" x14ac:dyDescent="0.4">
      <c r="A49" s="160"/>
      <c r="B49" s="45"/>
      <c r="C49" s="45"/>
      <c r="D49" s="45"/>
      <c r="E49" s="45"/>
      <c r="F49" s="45"/>
      <c r="G49" s="45"/>
      <c r="H49" s="46"/>
      <c r="I49" s="37">
        <f>IF(AND(B49&lt;&gt;"",C49&lt;&gt;"",D49&lt;&gt;"",F49&lt;&gt;"",E49&lt;&gt;"",G49&lt;&gt;"",H49&lt;&gt;""),VLOOKUP(G49,通所介護費!$A$20:$B$24,2,0),0)</f>
        <v>0</v>
      </c>
      <c r="J49" s="37">
        <f>((I49*H49)*0.1*10)/2</f>
        <v>0</v>
      </c>
    </row>
    <row r="50" spans="1:10" ht="22.15" customHeight="1" x14ac:dyDescent="0.4">
      <c r="A50" s="101" t="s">
        <v>40</v>
      </c>
      <c r="B50" s="102"/>
      <c r="C50" s="102"/>
      <c r="D50" s="102"/>
      <c r="E50" s="102"/>
      <c r="F50" s="102"/>
      <c r="G50" s="103"/>
      <c r="H50" s="32">
        <f>SUMIF(H45:H49,"&lt;&gt;#N/A")</f>
        <v>0</v>
      </c>
      <c r="I50" s="37">
        <f>SUMIF(I45:I49,"&lt;&gt;#N/A")</f>
        <v>0</v>
      </c>
      <c r="J50" s="37">
        <f t="shared" ref="J50" si="15">SUMIF(J45:J49,"&lt;&gt;#N/A")</f>
        <v>0</v>
      </c>
    </row>
    <row r="51" spans="1:10" ht="22.15" customHeight="1" x14ac:dyDescent="0.4"/>
    <row r="52" spans="1:10" ht="22.15" customHeight="1" x14ac:dyDescent="0.4">
      <c r="A52" s="34" t="s">
        <v>135</v>
      </c>
    </row>
    <row r="53" spans="1:10" ht="22.15" customHeight="1" x14ac:dyDescent="0.4">
      <c r="A53" s="50" t="s">
        <v>90</v>
      </c>
    </row>
    <row r="54" spans="1:10" ht="42.95" customHeight="1" x14ac:dyDescent="0.4">
      <c r="A54" s="155" t="s">
        <v>136</v>
      </c>
      <c r="B54" s="35" t="s">
        <v>49</v>
      </c>
      <c r="C54" s="35" t="s">
        <v>119</v>
      </c>
      <c r="D54" s="35" t="s">
        <v>34</v>
      </c>
      <c r="E54" s="36" t="s">
        <v>173</v>
      </c>
      <c r="F54" s="36" t="s">
        <v>174</v>
      </c>
      <c r="G54" s="35" t="s">
        <v>35</v>
      </c>
      <c r="H54" s="36" t="s">
        <v>51</v>
      </c>
      <c r="I54" s="36" t="s">
        <v>37</v>
      </c>
      <c r="J54" s="36" t="s">
        <v>120</v>
      </c>
    </row>
    <row r="55" spans="1:10" ht="18" customHeight="1" x14ac:dyDescent="0.4">
      <c r="A55" s="156"/>
      <c r="B55" s="45"/>
      <c r="C55" s="45"/>
      <c r="D55" s="45"/>
      <c r="E55" s="45"/>
      <c r="F55" s="45"/>
      <c r="G55" s="45"/>
      <c r="H55" s="46"/>
      <c r="I55" s="37">
        <f>IF(AND(B55&lt;&gt;"",C55&lt;&gt;"",D55&lt;&gt;"",E55&lt;&gt;"",F55&lt;&gt;"",G55&lt;&gt;"",H55&lt;&gt;""),VLOOKUP(G55,通所介護費!$A$27:$B$31,2,0),0)</f>
        <v>0</v>
      </c>
      <c r="J55" s="37">
        <f t="shared" ref="J55:J59" si="16">(I55*H55)*0.1*10</f>
        <v>0</v>
      </c>
    </row>
    <row r="56" spans="1:10" ht="18" customHeight="1" x14ac:dyDescent="0.4">
      <c r="A56" s="156"/>
      <c r="B56" s="45"/>
      <c r="C56" s="45"/>
      <c r="D56" s="45"/>
      <c r="E56" s="45"/>
      <c r="F56" s="45"/>
      <c r="G56" s="45"/>
      <c r="H56" s="46"/>
      <c r="I56" s="37">
        <f>IF(AND(B56&lt;&gt;"",C56&lt;&gt;"",D56&lt;&gt;"",E56&lt;&gt;"",F56&lt;&gt;"",G56&lt;&gt;"",H56&lt;&gt;""),VLOOKUP(G56,通所介護費!$A$27:$B$31,2,0),0)</f>
        <v>0</v>
      </c>
      <c r="J56" s="37">
        <f t="shared" si="16"/>
        <v>0</v>
      </c>
    </row>
    <row r="57" spans="1:10" ht="18" customHeight="1" x14ac:dyDescent="0.4">
      <c r="A57" s="156"/>
      <c r="B57" s="45"/>
      <c r="C57" s="45"/>
      <c r="D57" s="45"/>
      <c r="E57" s="45"/>
      <c r="F57" s="45"/>
      <c r="G57" s="45"/>
      <c r="H57" s="46"/>
      <c r="I57" s="37">
        <f>IF(AND(B57&lt;&gt;"",C57&lt;&gt;"",D57&lt;&gt;"",E57&lt;&gt;"",F57&lt;&gt;"",G57&lt;&gt;"",H57&lt;&gt;""),VLOOKUP(G57,通所介護費!$A$27:$B$31,2,0),0)</f>
        <v>0</v>
      </c>
      <c r="J57" s="37">
        <f t="shared" si="16"/>
        <v>0</v>
      </c>
    </row>
    <row r="58" spans="1:10" ht="18" customHeight="1" x14ac:dyDescent="0.4">
      <c r="A58" s="156"/>
      <c r="B58" s="45"/>
      <c r="C58" s="45"/>
      <c r="D58" s="45"/>
      <c r="E58" s="45"/>
      <c r="F58" s="45"/>
      <c r="G58" s="45"/>
      <c r="H58" s="46"/>
      <c r="I58" s="37">
        <f>IF(AND(B58&lt;&gt;"",C58&lt;&gt;"",D58&lt;&gt;"",E58&lt;&gt;"",F58&lt;&gt;"",G58&lt;&gt;"",H58&lt;&gt;""),VLOOKUP(G58,通所介護費!$A$27:$B$31,2,0),0)</f>
        <v>0</v>
      </c>
      <c r="J58" s="37">
        <f t="shared" si="16"/>
        <v>0</v>
      </c>
    </row>
    <row r="59" spans="1:10" ht="18" customHeight="1" x14ac:dyDescent="0.4">
      <c r="A59" s="156"/>
      <c r="B59" s="45"/>
      <c r="C59" s="45"/>
      <c r="D59" s="45"/>
      <c r="E59" s="45"/>
      <c r="F59" s="45"/>
      <c r="G59" s="45"/>
      <c r="H59" s="46"/>
      <c r="I59" s="37">
        <f>IF(AND(B59&lt;&gt;"",C59&lt;&gt;"",D59&lt;&gt;"",E59&lt;&gt;"",F59&lt;&gt;"",G59&lt;&gt;"",H59&lt;&gt;""),VLOOKUP(G59,通所介護費!$A$27:$B$31,2,0),0)</f>
        <v>0</v>
      </c>
      <c r="J59" s="37">
        <f t="shared" si="16"/>
        <v>0</v>
      </c>
    </row>
    <row r="60" spans="1:10" ht="18" customHeight="1" x14ac:dyDescent="0.4">
      <c r="A60" s="156"/>
      <c r="B60" s="45"/>
      <c r="C60" s="45"/>
      <c r="D60" s="45"/>
      <c r="E60" s="45"/>
      <c r="F60" s="45"/>
      <c r="G60" s="45"/>
      <c r="H60" s="46"/>
      <c r="I60" s="37">
        <f>IF(AND(B60&lt;&gt;"",C60&lt;&gt;"",D60&lt;&gt;"",E60&lt;&gt;"",F60&lt;&gt;"",G60&lt;&gt;"",H60&lt;&gt;""),VLOOKUP(G60,通所介護費!$A$27:$B$31,2,0),0)</f>
        <v>0</v>
      </c>
      <c r="J60" s="37">
        <f t="shared" ref="J60:J74" si="17">(I60*H60)*0.1*10</f>
        <v>0</v>
      </c>
    </row>
    <row r="61" spans="1:10" ht="18" customHeight="1" x14ac:dyDescent="0.4">
      <c r="A61" s="156"/>
      <c r="B61" s="45"/>
      <c r="C61" s="45"/>
      <c r="D61" s="45"/>
      <c r="E61" s="45"/>
      <c r="F61" s="45"/>
      <c r="G61" s="45"/>
      <c r="H61" s="46"/>
      <c r="I61" s="37">
        <f>IF(AND(B61&lt;&gt;"",C61&lt;&gt;"",D61&lt;&gt;"",E61&lt;&gt;"",F61&lt;&gt;"",G61&lt;&gt;"",H61&lt;&gt;""),VLOOKUP(G61,通所介護費!$A$27:$B$31,2,0),0)</f>
        <v>0</v>
      </c>
      <c r="J61" s="37">
        <f t="shared" si="17"/>
        <v>0</v>
      </c>
    </row>
    <row r="62" spans="1:10" ht="18" customHeight="1" x14ac:dyDescent="0.4">
      <c r="A62" s="156"/>
      <c r="B62" s="45"/>
      <c r="C62" s="45"/>
      <c r="D62" s="45"/>
      <c r="E62" s="45"/>
      <c r="F62" s="45"/>
      <c r="G62" s="45"/>
      <c r="H62" s="46"/>
      <c r="I62" s="37">
        <f>IF(AND(B62&lt;&gt;"",C62&lt;&gt;"",D62&lt;&gt;"",E62&lt;&gt;"",F62&lt;&gt;"",G62&lt;&gt;"",H62&lt;&gt;""),VLOOKUP(G62,通所介護費!$A$27:$B$31,2,0),0)</f>
        <v>0</v>
      </c>
      <c r="J62" s="37">
        <f t="shared" si="17"/>
        <v>0</v>
      </c>
    </row>
    <row r="63" spans="1:10" ht="18" customHeight="1" x14ac:dyDescent="0.4">
      <c r="A63" s="156"/>
      <c r="B63" s="45"/>
      <c r="C63" s="45"/>
      <c r="D63" s="45"/>
      <c r="E63" s="45"/>
      <c r="F63" s="45"/>
      <c r="G63" s="45"/>
      <c r="H63" s="46"/>
      <c r="I63" s="37">
        <f>IF(AND(B63&lt;&gt;"",C63&lt;&gt;"",D63&lt;&gt;"",E63&lt;&gt;"",F63&lt;&gt;"",G63&lt;&gt;"",H63&lt;&gt;""),VLOOKUP(G63,通所介護費!$A$27:$B$31,2,0),0)</f>
        <v>0</v>
      </c>
      <c r="J63" s="37">
        <f t="shared" si="17"/>
        <v>0</v>
      </c>
    </row>
    <row r="64" spans="1:10" ht="18" customHeight="1" x14ac:dyDescent="0.4">
      <c r="A64" s="156"/>
      <c r="B64" s="45"/>
      <c r="C64" s="45"/>
      <c r="D64" s="45"/>
      <c r="E64" s="45"/>
      <c r="F64" s="45"/>
      <c r="G64" s="45"/>
      <c r="H64" s="46"/>
      <c r="I64" s="37">
        <f>IF(AND(B64&lt;&gt;"",C64&lt;&gt;"",D64&lt;&gt;"",E64&lt;&gt;"",F64&lt;&gt;"",G64&lt;&gt;"",H64&lt;&gt;""),VLOOKUP(G64,通所介護費!$A$27:$B$31,2,0),0)</f>
        <v>0</v>
      </c>
      <c r="J64" s="37">
        <f t="shared" si="17"/>
        <v>0</v>
      </c>
    </row>
    <row r="65" spans="1:10" ht="18" customHeight="1" x14ac:dyDescent="0.4">
      <c r="A65" s="156"/>
      <c r="B65" s="45"/>
      <c r="C65" s="45"/>
      <c r="D65" s="45"/>
      <c r="E65" s="45"/>
      <c r="F65" s="45"/>
      <c r="G65" s="45"/>
      <c r="H65" s="46"/>
      <c r="I65" s="37">
        <f>IF(AND(B65&lt;&gt;"",C65&lt;&gt;"",D65&lt;&gt;"",E65&lt;&gt;"",F65&lt;&gt;"",G65&lt;&gt;"",H65&lt;&gt;""),VLOOKUP(G65,通所介護費!$A$27:$B$31,2,0),0)</f>
        <v>0</v>
      </c>
      <c r="J65" s="37">
        <f t="shared" si="17"/>
        <v>0</v>
      </c>
    </row>
    <row r="66" spans="1:10" ht="18" customHeight="1" x14ac:dyDescent="0.4">
      <c r="A66" s="156"/>
      <c r="B66" s="45"/>
      <c r="C66" s="45"/>
      <c r="D66" s="45"/>
      <c r="E66" s="45"/>
      <c r="F66" s="45"/>
      <c r="G66" s="45"/>
      <c r="H66" s="46"/>
      <c r="I66" s="37">
        <f>IF(AND(B66&lt;&gt;"",C66&lt;&gt;"",D66&lt;&gt;"",E66&lt;&gt;"",F66&lt;&gt;"",G66&lt;&gt;"",H66&lt;&gt;""),VLOOKUP(G66,通所介護費!$A$27:$B$31,2,0),0)</f>
        <v>0</v>
      </c>
      <c r="J66" s="37">
        <f t="shared" si="17"/>
        <v>0</v>
      </c>
    </row>
    <row r="67" spans="1:10" ht="18" customHeight="1" x14ac:dyDescent="0.4">
      <c r="A67" s="156"/>
      <c r="B67" s="45"/>
      <c r="C67" s="45"/>
      <c r="D67" s="45"/>
      <c r="E67" s="45"/>
      <c r="F67" s="45"/>
      <c r="G67" s="45"/>
      <c r="H67" s="46"/>
      <c r="I67" s="37">
        <f>IF(AND(B67&lt;&gt;"",C67&lt;&gt;"",D67&lt;&gt;"",E67&lt;&gt;"",F67&lt;&gt;"",G67&lt;&gt;"",H67&lt;&gt;""),VLOOKUP(G67,通所介護費!$A$27:$B$31,2,0),0)</f>
        <v>0</v>
      </c>
      <c r="J67" s="37">
        <f t="shared" si="17"/>
        <v>0</v>
      </c>
    </row>
    <row r="68" spans="1:10" ht="18" customHeight="1" x14ac:dyDescent="0.4">
      <c r="A68" s="156"/>
      <c r="B68" s="45"/>
      <c r="C68" s="45"/>
      <c r="D68" s="45"/>
      <c r="E68" s="45"/>
      <c r="F68" s="45"/>
      <c r="G68" s="45"/>
      <c r="H68" s="46"/>
      <c r="I68" s="37">
        <f>IF(AND(B68&lt;&gt;"",C68&lt;&gt;"",D68&lt;&gt;"",E68&lt;&gt;"",F68&lt;&gt;"",G68&lt;&gt;"",H68&lt;&gt;""),VLOOKUP(G68,通所介護費!$A$27:$B$31,2,0),0)</f>
        <v>0</v>
      </c>
      <c r="J68" s="37">
        <f t="shared" si="17"/>
        <v>0</v>
      </c>
    </row>
    <row r="69" spans="1:10" ht="18" customHeight="1" x14ac:dyDescent="0.4">
      <c r="A69" s="156"/>
      <c r="B69" s="45"/>
      <c r="C69" s="45"/>
      <c r="D69" s="45"/>
      <c r="E69" s="45"/>
      <c r="F69" s="45"/>
      <c r="G69" s="45"/>
      <c r="H69" s="46"/>
      <c r="I69" s="37">
        <f>IF(AND(B69&lt;&gt;"",C69&lt;&gt;"",D69&lt;&gt;"",E69&lt;&gt;"",F69&lt;&gt;"",G69&lt;&gt;"",H69&lt;&gt;""),VLOOKUP(G69,通所介護費!$A$27:$B$31,2,0),0)</f>
        <v>0</v>
      </c>
      <c r="J69" s="37">
        <f t="shared" si="17"/>
        <v>0</v>
      </c>
    </row>
    <row r="70" spans="1:10" ht="18" customHeight="1" x14ac:dyDescent="0.4">
      <c r="A70" s="156"/>
      <c r="B70" s="45"/>
      <c r="C70" s="45"/>
      <c r="D70" s="45"/>
      <c r="E70" s="45"/>
      <c r="F70" s="45"/>
      <c r="G70" s="45"/>
      <c r="H70" s="46"/>
      <c r="I70" s="37">
        <f>IF(AND(B70&lt;&gt;"",C70&lt;&gt;"",D70&lt;&gt;"",E70&lt;&gt;"",F70&lt;&gt;"",G70&lt;&gt;"",H70&lt;&gt;""),VLOOKUP(G70,通所介護費!$A$27:$B$31,2,0),0)</f>
        <v>0</v>
      </c>
      <c r="J70" s="37">
        <f t="shared" si="17"/>
        <v>0</v>
      </c>
    </row>
    <row r="71" spans="1:10" ht="18" customHeight="1" x14ac:dyDescent="0.4">
      <c r="A71" s="156"/>
      <c r="B71" s="45"/>
      <c r="C71" s="45"/>
      <c r="D71" s="45"/>
      <c r="E71" s="45"/>
      <c r="F71" s="45"/>
      <c r="G71" s="45"/>
      <c r="H71" s="46"/>
      <c r="I71" s="37">
        <f>IF(AND(B71&lt;&gt;"",C71&lt;&gt;"",D71&lt;&gt;"",E71&lt;&gt;"",F71&lt;&gt;"",G71&lt;&gt;"",H71&lt;&gt;""),VLOOKUP(G71,通所介護費!$A$27:$B$31,2,0),0)</f>
        <v>0</v>
      </c>
      <c r="J71" s="37">
        <f t="shared" si="17"/>
        <v>0</v>
      </c>
    </row>
    <row r="72" spans="1:10" ht="18" customHeight="1" x14ac:dyDescent="0.4">
      <c r="A72" s="156"/>
      <c r="B72" s="45"/>
      <c r="C72" s="45"/>
      <c r="D72" s="45"/>
      <c r="E72" s="45"/>
      <c r="F72" s="45"/>
      <c r="G72" s="45"/>
      <c r="H72" s="46"/>
      <c r="I72" s="37">
        <f>IF(AND(B72&lt;&gt;"",C72&lt;&gt;"",D72&lt;&gt;"",E72&lt;&gt;"",F72&lt;&gt;"",G72&lt;&gt;"",H72&lt;&gt;""),VLOOKUP(G72,通所介護費!$A$27:$B$31,2,0),0)</f>
        <v>0</v>
      </c>
      <c r="J72" s="37">
        <f t="shared" si="17"/>
        <v>0</v>
      </c>
    </row>
    <row r="73" spans="1:10" ht="18" customHeight="1" x14ac:dyDescent="0.4">
      <c r="A73" s="156"/>
      <c r="B73" s="45"/>
      <c r="C73" s="45"/>
      <c r="D73" s="45"/>
      <c r="E73" s="45"/>
      <c r="F73" s="45"/>
      <c r="G73" s="45"/>
      <c r="H73" s="46"/>
      <c r="I73" s="37">
        <f>IF(AND(B73&lt;&gt;"",C73&lt;&gt;"",D73&lt;&gt;"",E73&lt;&gt;"",F73&lt;&gt;"",G73&lt;&gt;"",H73&lt;&gt;""),VLOOKUP(G73,通所介護費!$A$27:$B$31,2,0),0)</f>
        <v>0</v>
      </c>
      <c r="J73" s="37">
        <f t="shared" si="17"/>
        <v>0</v>
      </c>
    </row>
    <row r="74" spans="1:10" ht="18" customHeight="1" x14ac:dyDescent="0.4">
      <c r="A74" s="157"/>
      <c r="B74" s="45"/>
      <c r="C74" s="45"/>
      <c r="D74" s="45"/>
      <c r="E74" s="45"/>
      <c r="F74" s="45"/>
      <c r="G74" s="45"/>
      <c r="H74" s="46"/>
      <c r="I74" s="37">
        <f>IF(AND(B74&lt;&gt;"",C74&lt;&gt;"",D74&lt;&gt;"",E74&lt;&gt;"",F74&lt;&gt;"",G74&lt;&gt;"",H74&lt;&gt;""),VLOOKUP(G74,通所介護費!$A$27:$B$31,2,0),0)</f>
        <v>0</v>
      </c>
      <c r="J74" s="37">
        <f t="shared" si="17"/>
        <v>0</v>
      </c>
    </row>
    <row r="75" spans="1:10" ht="22.15" customHeight="1" x14ac:dyDescent="0.4">
      <c r="A75" s="101" t="s">
        <v>40</v>
      </c>
      <c r="B75" s="102"/>
      <c r="C75" s="102"/>
      <c r="D75" s="102"/>
      <c r="E75" s="102"/>
      <c r="F75" s="102"/>
      <c r="G75" s="103"/>
      <c r="H75" s="39">
        <f>SUMIF(H55:H74,"&lt;&gt;#N/A")</f>
        <v>0</v>
      </c>
      <c r="I75" s="39">
        <f>SUMIF(I55:I74,"&lt;&gt;#N/A")</f>
        <v>0</v>
      </c>
      <c r="J75" s="39">
        <f>SUMIF(J55:J74,"&lt;&gt;#N/A")</f>
        <v>0</v>
      </c>
    </row>
    <row r="76" spans="1:10" ht="15" customHeight="1" x14ac:dyDescent="0.4">
      <c r="A76" s="24"/>
      <c r="B76" s="24"/>
      <c r="C76" s="24"/>
      <c r="D76" s="24"/>
      <c r="E76" s="24"/>
      <c r="F76" s="24"/>
      <c r="G76" s="44"/>
      <c r="H76" s="44"/>
      <c r="I76" s="44"/>
    </row>
    <row r="77" spans="1:10" ht="22.15" customHeight="1" x14ac:dyDescent="0.4">
      <c r="A77" s="51" t="s">
        <v>89</v>
      </c>
      <c r="B77" s="24"/>
      <c r="C77" s="24"/>
      <c r="D77" s="24"/>
      <c r="E77" s="24"/>
      <c r="F77" s="24"/>
      <c r="G77" s="44"/>
      <c r="H77" s="44"/>
      <c r="I77" s="44"/>
    </row>
    <row r="78" spans="1:10" ht="42.95" customHeight="1" x14ac:dyDescent="0.4">
      <c r="A78" s="158" t="s">
        <v>137</v>
      </c>
      <c r="B78" s="35" t="s">
        <v>49</v>
      </c>
      <c r="C78" s="35" t="s">
        <v>119</v>
      </c>
      <c r="D78" s="35" t="s">
        <v>34</v>
      </c>
      <c r="E78" s="36" t="s">
        <v>173</v>
      </c>
      <c r="F78" s="36" t="s">
        <v>174</v>
      </c>
      <c r="G78" s="35" t="s">
        <v>35</v>
      </c>
      <c r="H78" s="36" t="s">
        <v>134</v>
      </c>
      <c r="I78" s="36" t="s">
        <v>37</v>
      </c>
      <c r="J78" s="36" t="s">
        <v>120</v>
      </c>
    </row>
    <row r="79" spans="1:10" ht="18" customHeight="1" x14ac:dyDescent="0.4">
      <c r="A79" s="159"/>
      <c r="B79" s="45"/>
      <c r="C79" s="45"/>
      <c r="D79" s="45"/>
      <c r="E79" s="45"/>
      <c r="F79" s="45"/>
      <c r="G79" s="45"/>
      <c r="H79" s="46"/>
      <c r="I79" s="37">
        <f>IF(AND(B79&lt;&gt;"",C79&lt;&gt;"",D79&lt;&gt;"",E79&lt;&gt;"",F79&lt;&gt;"",G79&lt;&gt;"",H79&lt;&gt;""),VLOOKUP(G79,通所介護費!$A$27:$B$31,2,0),0)</f>
        <v>0</v>
      </c>
      <c r="J79" s="37">
        <f>((I79*H79)*0.1*10)/2</f>
        <v>0</v>
      </c>
    </row>
    <row r="80" spans="1:10" ht="18" customHeight="1" x14ac:dyDescent="0.4">
      <c r="A80" s="159"/>
      <c r="B80" s="45"/>
      <c r="C80" s="45"/>
      <c r="D80" s="45"/>
      <c r="E80" s="45"/>
      <c r="F80" s="45"/>
      <c r="G80" s="45"/>
      <c r="H80" s="46"/>
      <c r="I80" s="37">
        <f>IF(AND(B80&lt;&gt;"",C80&lt;&gt;"",D80&lt;&gt;"",E80&lt;&gt;"",F80&lt;&gt;"",G80&lt;&gt;"",H80&lt;&gt;""),VLOOKUP(G80,通所介護費!$A$27:$B$31,2,0),0)</f>
        <v>0</v>
      </c>
      <c r="J80" s="37">
        <f>((I80*H80)*0.1*10)/2</f>
        <v>0</v>
      </c>
    </row>
    <row r="81" spans="1:10" ht="18" customHeight="1" x14ac:dyDescent="0.4">
      <c r="A81" s="159"/>
      <c r="B81" s="45"/>
      <c r="C81" s="45"/>
      <c r="D81" s="45"/>
      <c r="E81" s="45"/>
      <c r="F81" s="45"/>
      <c r="G81" s="45"/>
      <c r="H81" s="46"/>
      <c r="I81" s="37">
        <f>IF(AND(B81&lt;&gt;"",C81&lt;&gt;"",D81&lt;&gt;"",E81&lt;&gt;"",F81&lt;&gt;"",G81&lt;&gt;"",H81&lt;&gt;""),VLOOKUP(G81,通所介護費!$A$27:$B$31,2,0),0)</f>
        <v>0</v>
      </c>
      <c r="J81" s="37">
        <f>((I81*H81)*0.1*10)/2</f>
        <v>0</v>
      </c>
    </row>
    <row r="82" spans="1:10" ht="18" customHeight="1" x14ac:dyDescent="0.4">
      <c r="A82" s="159"/>
      <c r="B82" s="45"/>
      <c r="C82" s="45"/>
      <c r="D82" s="45"/>
      <c r="E82" s="45"/>
      <c r="F82" s="45"/>
      <c r="G82" s="45"/>
      <c r="H82" s="46"/>
      <c r="I82" s="37">
        <f>IF(AND(B82&lt;&gt;"",C82&lt;&gt;"",D82&lt;&gt;"",E82&lt;&gt;"",F82&lt;&gt;"",G82&lt;&gt;"",H82&lt;&gt;""),VLOOKUP(G82,通所介護費!$A$27:$B$31,2,0),0)</f>
        <v>0</v>
      </c>
      <c r="J82" s="37">
        <f>((I82*H82)*0.1*10)/2</f>
        <v>0</v>
      </c>
    </row>
    <row r="83" spans="1:10" ht="18" customHeight="1" x14ac:dyDescent="0.4">
      <c r="A83" s="160"/>
      <c r="B83" s="45"/>
      <c r="C83" s="45"/>
      <c r="D83" s="45"/>
      <c r="E83" s="45"/>
      <c r="F83" s="45"/>
      <c r="G83" s="45"/>
      <c r="H83" s="46"/>
      <c r="I83" s="37">
        <f>IF(AND(B83&lt;&gt;"",C83&lt;&gt;"",D83&lt;&gt;"",E83&lt;&gt;"",F83&lt;&gt;"",G83&lt;&gt;"",H83&lt;&gt;""),VLOOKUP(G83,通所介護費!$A$27:$B$31,2,0),0)</f>
        <v>0</v>
      </c>
      <c r="J83" s="37">
        <f>((I83*H83)*0.1*10)/2</f>
        <v>0</v>
      </c>
    </row>
    <row r="84" spans="1:10" ht="22.15" customHeight="1" x14ac:dyDescent="0.4">
      <c r="A84" s="101" t="s">
        <v>40</v>
      </c>
      <c r="B84" s="102"/>
      <c r="C84" s="102"/>
      <c r="D84" s="102"/>
      <c r="E84" s="102"/>
      <c r="F84" s="102"/>
      <c r="G84" s="103"/>
      <c r="H84" s="39">
        <f>SUMIF(H79:H83,"&lt;&gt;#N/A")</f>
        <v>0</v>
      </c>
      <c r="I84" s="39">
        <f>SUMIF(I79:I83,"&lt;&gt;#N/A")</f>
        <v>0</v>
      </c>
      <c r="J84" s="39">
        <f>SUMIF(J79:J83,"&lt;&gt;#N/A")</f>
        <v>0</v>
      </c>
    </row>
    <row r="85" spans="1:10" ht="22.15" customHeight="1" x14ac:dyDescent="0.4"/>
    <row r="86" spans="1:10" ht="22.15" customHeight="1" x14ac:dyDescent="0.4">
      <c r="A86" s="34" t="s">
        <v>138</v>
      </c>
    </row>
    <row r="87" spans="1:10" ht="22.15" customHeight="1" x14ac:dyDescent="0.4">
      <c r="A87" s="50" t="s">
        <v>90</v>
      </c>
    </row>
    <row r="88" spans="1:10" ht="42.95" customHeight="1" x14ac:dyDescent="0.4">
      <c r="A88" s="155" t="s">
        <v>139</v>
      </c>
      <c r="B88" s="35" t="s">
        <v>49</v>
      </c>
      <c r="C88" s="35" t="s">
        <v>119</v>
      </c>
      <c r="D88" s="35" t="s">
        <v>34</v>
      </c>
      <c r="E88" s="36" t="s">
        <v>173</v>
      </c>
      <c r="F88" s="36" t="s">
        <v>174</v>
      </c>
      <c r="G88" s="35" t="s">
        <v>35</v>
      </c>
      <c r="H88" s="36" t="s">
        <v>51</v>
      </c>
      <c r="I88" s="36" t="s">
        <v>37</v>
      </c>
      <c r="J88" s="36" t="s">
        <v>120</v>
      </c>
    </row>
    <row r="89" spans="1:10" ht="18" customHeight="1" x14ac:dyDescent="0.4">
      <c r="A89" s="156"/>
      <c r="B89" s="45"/>
      <c r="C89" s="45"/>
      <c r="D89" s="45"/>
      <c r="E89" s="45"/>
      <c r="F89" s="45"/>
      <c r="G89" s="45"/>
      <c r="H89" s="46"/>
      <c r="I89" s="37">
        <f>IF(AND(B89&lt;&gt;"",C89&lt;&gt;"",D89&lt;&gt;"",E89&lt;&gt;"",F89&lt;&gt;"",G89&lt;&gt;"",H89&lt;&gt;""),VLOOKUP(G89,通所介護費!$A$34:$B$38,2,0),0)</f>
        <v>0</v>
      </c>
      <c r="J89" s="37">
        <f t="shared" ref="J89:J93" si="18">(I89*H89)*0.1*10</f>
        <v>0</v>
      </c>
    </row>
    <row r="90" spans="1:10" ht="18" customHeight="1" x14ac:dyDescent="0.4">
      <c r="A90" s="156"/>
      <c r="B90" s="45"/>
      <c r="C90" s="45"/>
      <c r="D90" s="45"/>
      <c r="E90" s="45"/>
      <c r="F90" s="45"/>
      <c r="G90" s="45"/>
      <c r="H90" s="46"/>
      <c r="I90" s="37">
        <f>IF(AND(B90&lt;&gt;"",C90&lt;&gt;"",D90&lt;&gt;"",E90&lt;&gt;"",F90&lt;&gt;"",G90&lt;&gt;"",H90&lt;&gt;""),VLOOKUP(G90,通所介護費!$A$34:$B$38,2,0),0)</f>
        <v>0</v>
      </c>
      <c r="J90" s="37">
        <f t="shared" si="18"/>
        <v>0</v>
      </c>
    </row>
    <row r="91" spans="1:10" ht="18" customHeight="1" x14ac:dyDescent="0.4">
      <c r="A91" s="156"/>
      <c r="B91" s="45"/>
      <c r="C91" s="45"/>
      <c r="D91" s="45"/>
      <c r="E91" s="45"/>
      <c r="F91" s="45"/>
      <c r="G91" s="45"/>
      <c r="H91" s="46"/>
      <c r="I91" s="37">
        <f>IF(AND(B91&lt;&gt;"",C91&lt;&gt;"",D91&lt;&gt;"",E91&lt;&gt;"",F91&lt;&gt;"",G91&lt;&gt;"",H91&lt;&gt;""),VLOOKUP(G91,通所介護費!$A$34:$B$38,2,0),0)</f>
        <v>0</v>
      </c>
      <c r="J91" s="37">
        <f t="shared" si="18"/>
        <v>0</v>
      </c>
    </row>
    <row r="92" spans="1:10" ht="18" customHeight="1" x14ac:dyDescent="0.4">
      <c r="A92" s="156"/>
      <c r="B92" s="45"/>
      <c r="C92" s="45"/>
      <c r="D92" s="45"/>
      <c r="E92" s="45"/>
      <c r="F92" s="45"/>
      <c r="G92" s="45"/>
      <c r="H92" s="46"/>
      <c r="I92" s="37">
        <f>IF(AND(B92&lt;&gt;"",C92&lt;&gt;"",D92&lt;&gt;"",E92&lt;&gt;"",F92&lt;&gt;"",G92&lt;&gt;"",H92&lt;&gt;""),VLOOKUP(G92,通所介護費!$A$34:$B$38,2,0),0)</f>
        <v>0</v>
      </c>
      <c r="J92" s="37">
        <f t="shared" si="18"/>
        <v>0</v>
      </c>
    </row>
    <row r="93" spans="1:10" ht="18" customHeight="1" x14ac:dyDescent="0.4">
      <c r="A93" s="156"/>
      <c r="B93" s="45"/>
      <c r="C93" s="45"/>
      <c r="D93" s="45"/>
      <c r="E93" s="45"/>
      <c r="F93" s="45"/>
      <c r="G93" s="45"/>
      <c r="H93" s="46"/>
      <c r="I93" s="37">
        <f>IF(AND(B93&lt;&gt;"",C93&lt;&gt;"",D93&lt;&gt;"",E93&lt;&gt;"",F93&lt;&gt;"",G93&lt;&gt;"",H93&lt;&gt;""),VLOOKUP(G93,通所介護費!$A$34:$B$38,2,0),0)</f>
        <v>0</v>
      </c>
      <c r="J93" s="37">
        <f t="shared" si="18"/>
        <v>0</v>
      </c>
    </row>
    <row r="94" spans="1:10" ht="18" customHeight="1" x14ac:dyDescent="0.4">
      <c r="A94" s="156"/>
      <c r="B94" s="45"/>
      <c r="C94" s="45"/>
      <c r="D94" s="45"/>
      <c r="E94" s="45"/>
      <c r="F94" s="45"/>
      <c r="G94" s="45"/>
      <c r="H94" s="46"/>
      <c r="I94" s="37">
        <f>IF(AND(B94&lt;&gt;"",C94&lt;&gt;"",D94&lt;&gt;"",E94&lt;&gt;"",F94&lt;&gt;"",G94&lt;&gt;"",H94&lt;&gt;""),VLOOKUP(G94,通所介護費!$A$34:$B$38,2,0),0)</f>
        <v>0</v>
      </c>
      <c r="J94" s="37">
        <f t="shared" ref="J94:J108" si="19">(I94*H94)*0.1*10</f>
        <v>0</v>
      </c>
    </row>
    <row r="95" spans="1:10" ht="18" customHeight="1" x14ac:dyDescent="0.4">
      <c r="A95" s="156"/>
      <c r="B95" s="45"/>
      <c r="C95" s="45"/>
      <c r="D95" s="45"/>
      <c r="E95" s="45"/>
      <c r="F95" s="45"/>
      <c r="G95" s="45"/>
      <c r="H95" s="46"/>
      <c r="I95" s="37">
        <f>IF(AND(B95&lt;&gt;"",C95&lt;&gt;"",D95&lt;&gt;"",E95&lt;&gt;"",F95&lt;&gt;"",G95&lt;&gt;"",H95&lt;&gt;""),VLOOKUP(G95,通所介護費!$A$34:$B$38,2,0),0)</f>
        <v>0</v>
      </c>
      <c r="J95" s="37">
        <f t="shared" si="19"/>
        <v>0</v>
      </c>
    </row>
    <row r="96" spans="1:10" ht="18" customHeight="1" x14ac:dyDescent="0.4">
      <c r="A96" s="156"/>
      <c r="B96" s="45"/>
      <c r="C96" s="45"/>
      <c r="D96" s="45"/>
      <c r="E96" s="45"/>
      <c r="F96" s="45"/>
      <c r="G96" s="45"/>
      <c r="H96" s="46"/>
      <c r="I96" s="37">
        <f>IF(AND(B96&lt;&gt;"",C96&lt;&gt;"",D96&lt;&gt;"",E96&lt;&gt;"",F96&lt;&gt;"",G96&lt;&gt;"",H96&lt;&gt;""),VLOOKUP(G96,通所介護費!$A$34:$B$38,2,0),0)</f>
        <v>0</v>
      </c>
      <c r="J96" s="37">
        <f t="shared" si="19"/>
        <v>0</v>
      </c>
    </row>
    <row r="97" spans="1:10" ht="18" customHeight="1" x14ac:dyDescent="0.4">
      <c r="A97" s="156"/>
      <c r="B97" s="45"/>
      <c r="C97" s="45"/>
      <c r="D97" s="45"/>
      <c r="E97" s="45"/>
      <c r="F97" s="45"/>
      <c r="G97" s="45"/>
      <c r="H97" s="46"/>
      <c r="I97" s="37">
        <f>IF(AND(B97&lt;&gt;"",C97&lt;&gt;"",D97&lt;&gt;"",E97&lt;&gt;"",F97&lt;&gt;"",G97&lt;&gt;"",H97&lt;&gt;""),VLOOKUP(G97,通所介護費!$A$34:$B$38,2,0),0)</f>
        <v>0</v>
      </c>
      <c r="J97" s="37">
        <f t="shared" si="19"/>
        <v>0</v>
      </c>
    </row>
    <row r="98" spans="1:10" ht="18" customHeight="1" x14ac:dyDescent="0.4">
      <c r="A98" s="156"/>
      <c r="B98" s="45"/>
      <c r="C98" s="45"/>
      <c r="D98" s="45"/>
      <c r="E98" s="45"/>
      <c r="F98" s="45"/>
      <c r="G98" s="45"/>
      <c r="H98" s="46"/>
      <c r="I98" s="37">
        <f>IF(AND(B98&lt;&gt;"",C98&lt;&gt;"",D98&lt;&gt;"",E98&lt;&gt;"",F98&lt;&gt;"",G98&lt;&gt;"",H98&lt;&gt;""),VLOOKUP(G98,通所介護費!$A$34:$B$38,2,0),0)</f>
        <v>0</v>
      </c>
      <c r="J98" s="37">
        <f t="shared" si="19"/>
        <v>0</v>
      </c>
    </row>
    <row r="99" spans="1:10" ht="18" customHeight="1" x14ac:dyDescent="0.4">
      <c r="A99" s="156"/>
      <c r="B99" s="45"/>
      <c r="C99" s="45"/>
      <c r="D99" s="45"/>
      <c r="E99" s="45"/>
      <c r="F99" s="45"/>
      <c r="G99" s="45"/>
      <c r="H99" s="46"/>
      <c r="I99" s="37">
        <f>IF(AND(B99&lt;&gt;"",C99&lt;&gt;"",D99&lt;&gt;"",E99&lt;&gt;"",F99&lt;&gt;"",G99&lt;&gt;"",H99&lt;&gt;""),VLOOKUP(G99,通所介護費!$A$34:$B$38,2,0),0)</f>
        <v>0</v>
      </c>
      <c r="J99" s="37">
        <f t="shared" si="19"/>
        <v>0</v>
      </c>
    </row>
    <row r="100" spans="1:10" ht="18" customHeight="1" x14ac:dyDescent="0.4">
      <c r="A100" s="156"/>
      <c r="B100" s="45"/>
      <c r="C100" s="45"/>
      <c r="D100" s="45"/>
      <c r="E100" s="45"/>
      <c r="F100" s="45"/>
      <c r="G100" s="45"/>
      <c r="H100" s="46"/>
      <c r="I100" s="37">
        <f>IF(AND(B100&lt;&gt;"",C100&lt;&gt;"",D100&lt;&gt;"",E100&lt;&gt;"",F100&lt;&gt;"",G100&lt;&gt;"",H100&lt;&gt;""),VLOOKUP(G100,通所介護費!$A$34:$B$38,2,0),0)</f>
        <v>0</v>
      </c>
      <c r="J100" s="37">
        <f t="shared" si="19"/>
        <v>0</v>
      </c>
    </row>
    <row r="101" spans="1:10" ht="18" customHeight="1" x14ac:dyDescent="0.4">
      <c r="A101" s="156"/>
      <c r="B101" s="45"/>
      <c r="C101" s="45"/>
      <c r="D101" s="45"/>
      <c r="E101" s="45"/>
      <c r="F101" s="45"/>
      <c r="G101" s="45"/>
      <c r="H101" s="46"/>
      <c r="I101" s="37">
        <f>IF(AND(B101&lt;&gt;"",C101&lt;&gt;"",D101&lt;&gt;"",E101&lt;&gt;"",F101&lt;&gt;"",G101&lt;&gt;"",H101&lt;&gt;""),VLOOKUP(G101,通所介護費!$A$34:$B$38,2,0),0)</f>
        <v>0</v>
      </c>
      <c r="J101" s="37">
        <f t="shared" si="19"/>
        <v>0</v>
      </c>
    </row>
    <row r="102" spans="1:10" ht="18" customHeight="1" x14ac:dyDescent="0.4">
      <c r="A102" s="156"/>
      <c r="B102" s="45"/>
      <c r="C102" s="45"/>
      <c r="D102" s="45"/>
      <c r="E102" s="45"/>
      <c r="F102" s="45"/>
      <c r="G102" s="45"/>
      <c r="H102" s="46"/>
      <c r="I102" s="37">
        <f>IF(AND(B102&lt;&gt;"",C102&lt;&gt;"",D102&lt;&gt;"",E102&lt;&gt;"",F102&lt;&gt;"",G102&lt;&gt;"",H102&lt;&gt;""),VLOOKUP(G102,通所介護費!$A$34:$B$38,2,0),0)</f>
        <v>0</v>
      </c>
      <c r="J102" s="37">
        <f t="shared" si="19"/>
        <v>0</v>
      </c>
    </row>
    <row r="103" spans="1:10" ht="18" customHeight="1" x14ac:dyDescent="0.4">
      <c r="A103" s="156"/>
      <c r="B103" s="45"/>
      <c r="C103" s="45"/>
      <c r="D103" s="45"/>
      <c r="E103" s="45"/>
      <c r="F103" s="45"/>
      <c r="G103" s="45"/>
      <c r="H103" s="46"/>
      <c r="I103" s="37">
        <f>IF(AND(B103&lt;&gt;"",C103&lt;&gt;"",D103&lt;&gt;"",E103&lt;&gt;"",F103&lt;&gt;"",G103&lt;&gt;"",H103&lt;&gt;""),VLOOKUP(G103,通所介護費!$A$34:$B$38,2,0),0)</f>
        <v>0</v>
      </c>
      <c r="J103" s="37">
        <f t="shared" si="19"/>
        <v>0</v>
      </c>
    </row>
    <row r="104" spans="1:10" ht="18" customHeight="1" x14ac:dyDescent="0.4">
      <c r="A104" s="156"/>
      <c r="B104" s="45"/>
      <c r="C104" s="45"/>
      <c r="D104" s="45"/>
      <c r="E104" s="45"/>
      <c r="F104" s="45"/>
      <c r="G104" s="45"/>
      <c r="H104" s="46"/>
      <c r="I104" s="37">
        <f>IF(AND(B104&lt;&gt;"",C104&lt;&gt;"",D104&lt;&gt;"",E104&lt;&gt;"",F104&lt;&gt;"",G104&lt;&gt;"",H104&lt;&gt;""),VLOOKUP(G104,通所介護費!$A$34:$B$38,2,0),0)</f>
        <v>0</v>
      </c>
      <c r="J104" s="37">
        <f t="shared" si="19"/>
        <v>0</v>
      </c>
    </row>
    <row r="105" spans="1:10" ht="18" customHeight="1" x14ac:dyDescent="0.4">
      <c r="A105" s="156"/>
      <c r="B105" s="45"/>
      <c r="C105" s="45"/>
      <c r="D105" s="45"/>
      <c r="E105" s="45"/>
      <c r="F105" s="45"/>
      <c r="G105" s="45"/>
      <c r="H105" s="46"/>
      <c r="I105" s="37">
        <f>IF(AND(B105&lt;&gt;"",C105&lt;&gt;"",D105&lt;&gt;"",E105&lt;&gt;"",F105&lt;&gt;"",G105&lt;&gt;"",H105&lt;&gt;""),VLOOKUP(G105,通所介護費!$A$34:$B$38,2,0),0)</f>
        <v>0</v>
      </c>
      <c r="J105" s="37">
        <f t="shared" si="19"/>
        <v>0</v>
      </c>
    </row>
    <row r="106" spans="1:10" ht="18" customHeight="1" x14ac:dyDescent="0.4">
      <c r="A106" s="156"/>
      <c r="B106" s="45"/>
      <c r="C106" s="45"/>
      <c r="D106" s="45"/>
      <c r="E106" s="45"/>
      <c r="F106" s="45"/>
      <c r="G106" s="45"/>
      <c r="H106" s="46"/>
      <c r="I106" s="37">
        <f>IF(AND(B106&lt;&gt;"",C106&lt;&gt;"",D106&lt;&gt;"",E106&lt;&gt;"",F106&lt;&gt;"",G106&lt;&gt;"",H106&lt;&gt;""),VLOOKUP(G106,通所介護費!$A$34:$B$38,2,0),0)</f>
        <v>0</v>
      </c>
      <c r="J106" s="37">
        <f t="shared" si="19"/>
        <v>0</v>
      </c>
    </row>
    <row r="107" spans="1:10" ht="18" customHeight="1" x14ac:dyDescent="0.4">
      <c r="A107" s="156"/>
      <c r="B107" s="45"/>
      <c r="C107" s="45"/>
      <c r="D107" s="45"/>
      <c r="E107" s="45"/>
      <c r="F107" s="45"/>
      <c r="G107" s="45"/>
      <c r="H107" s="46"/>
      <c r="I107" s="37">
        <f>IF(AND(B107&lt;&gt;"",C107&lt;&gt;"",D107&lt;&gt;"",E107&lt;&gt;"",F107&lt;&gt;"",G107&lt;&gt;"",H107&lt;&gt;""),VLOOKUP(G107,通所介護費!$A$34:$B$38,2,0),0)</f>
        <v>0</v>
      </c>
      <c r="J107" s="37">
        <f t="shared" si="19"/>
        <v>0</v>
      </c>
    </row>
    <row r="108" spans="1:10" ht="18" customHeight="1" x14ac:dyDescent="0.4">
      <c r="A108" s="157"/>
      <c r="B108" s="45"/>
      <c r="C108" s="45"/>
      <c r="D108" s="45"/>
      <c r="E108" s="45"/>
      <c r="F108" s="45"/>
      <c r="G108" s="45"/>
      <c r="H108" s="46"/>
      <c r="I108" s="37">
        <f>IF(AND(B108&lt;&gt;"",C108&lt;&gt;"",D108&lt;&gt;"",E108&lt;&gt;"",F108&lt;&gt;"",G108&lt;&gt;"",H108&lt;&gt;""),VLOOKUP(G108,通所介護費!$A$34:$B$38,2,0),0)</f>
        <v>0</v>
      </c>
      <c r="J108" s="37">
        <f t="shared" si="19"/>
        <v>0</v>
      </c>
    </row>
    <row r="109" spans="1:10" ht="22.15" customHeight="1" x14ac:dyDescent="0.4">
      <c r="A109" s="101" t="s">
        <v>40</v>
      </c>
      <c r="B109" s="102"/>
      <c r="C109" s="102"/>
      <c r="D109" s="102"/>
      <c r="E109" s="102"/>
      <c r="F109" s="102"/>
      <c r="G109" s="103"/>
      <c r="H109" s="39">
        <f>SUMIF(H89:H108,"&lt;&gt;#N/A")</f>
        <v>0</v>
      </c>
      <c r="I109" s="39">
        <f>SUMIF(I89:I108,"&lt;&gt;#N/A")</f>
        <v>0</v>
      </c>
      <c r="J109" s="39">
        <f>SUMIF(J89:J108,"&lt;&gt;#N/A")</f>
        <v>0</v>
      </c>
    </row>
    <row r="110" spans="1:10" ht="15" customHeight="1" x14ac:dyDescent="0.4">
      <c r="A110" s="24"/>
      <c r="B110" s="24"/>
      <c r="C110" s="24"/>
      <c r="D110" s="24"/>
      <c r="E110" s="24"/>
      <c r="F110" s="24"/>
      <c r="G110" s="44"/>
      <c r="H110" s="44"/>
      <c r="I110" s="44"/>
    </row>
    <row r="111" spans="1:10" ht="22.15" customHeight="1" x14ac:dyDescent="0.4">
      <c r="A111" s="51" t="s">
        <v>89</v>
      </c>
      <c r="B111" s="24"/>
      <c r="C111" s="24"/>
      <c r="D111" s="24"/>
      <c r="E111" s="24"/>
      <c r="F111" s="24"/>
      <c r="G111" s="44"/>
      <c r="H111" s="44"/>
      <c r="I111" s="44"/>
    </row>
    <row r="112" spans="1:10" ht="42.95" customHeight="1" x14ac:dyDescent="0.4">
      <c r="A112" s="158" t="s">
        <v>140</v>
      </c>
      <c r="B112" s="35" t="s">
        <v>49</v>
      </c>
      <c r="C112" s="35" t="s">
        <v>119</v>
      </c>
      <c r="D112" s="35" t="s">
        <v>34</v>
      </c>
      <c r="E112" s="36" t="s">
        <v>173</v>
      </c>
      <c r="F112" s="36" t="s">
        <v>174</v>
      </c>
      <c r="G112" s="35" t="s">
        <v>35</v>
      </c>
      <c r="H112" s="36" t="s">
        <v>134</v>
      </c>
      <c r="I112" s="36" t="s">
        <v>37</v>
      </c>
      <c r="J112" s="36" t="s">
        <v>120</v>
      </c>
    </row>
    <row r="113" spans="1:10" ht="18" customHeight="1" x14ac:dyDescent="0.4">
      <c r="A113" s="159"/>
      <c r="B113" s="45"/>
      <c r="C113" s="45"/>
      <c r="D113" s="45"/>
      <c r="E113" s="45"/>
      <c r="F113" s="45"/>
      <c r="G113" s="45"/>
      <c r="H113" s="46"/>
      <c r="I113" s="37">
        <f>IF(AND(B113&lt;&gt;"",C113&lt;&gt;"",D113&lt;&gt;"",E113&lt;&gt;22,F113&lt;&gt;"",G113&lt;&gt;"",H113&lt;&gt;""),VLOOKUP(G113,通所介護費!$A$34:$B$38,2,0),0)</f>
        <v>0</v>
      </c>
      <c r="J113" s="37">
        <f>((I113*H113)*0.1*10)/2</f>
        <v>0</v>
      </c>
    </row>
    <row r="114" spans="1:10" ht="18" customHeight="1" x14ac:dyDescent="0.4">
      <c r="A114" s="159"/>
      <c r="B114" s="45"/>
      <c r="C114" s="45"/>
      <c r="D114" s="45"/>
      <c r="E114" s="45"/>
      <c r="F114" s="45"/>
      <c r="G114" s="45"/>
      <c r="H114" s="46"/>
      <c r="I114" s="37">
        <f>IF(AND(B114&lt;&gt;"",C114&lt;&gt;"",D114&lt;&gt;"",E114&lt;&gt;22,F114&lt;&gt;"",G114&lt;&gt;"",H114&lt;&gt;""),VLOOKUP(G114,通所介護費!$A$34:$B$38,2,0),0)</f>
        <v>0</v>
      </c>
      <c r="J114" s="37">
        <f>((I114*H114)*0.1*10)/2</f>
        <v>0</v>
      </c>
    </row>
    <row r="115" spans="1:10" ht="18" customHeight="1" x14ac:dyDescent="0.4">
      <c r="A115" s="159"/>
      <c r="B115" s="45"/>
      <c r="C115" s="45"/>
      <c r="D115" s="45"/>
      <c r="E115" s="45"/>
      <c r="F115" s="45"/>
      <c r="G115" s="45"/>
      <c r="H115" s="46"/>
      <c r="I115" s="37">
        <f>IF(AND(B115&lt;&gt;"",C115&lt;&gt;"",D115&lt;&gt;"",E115&lt;&gt;22,F115&lt;&gt;"",G115&lt;&gt;"",H115&lt;&gt;""),VLOOKUP(G115,通所介護費!$A$34:$B$38,2,0),0)</f>
        <v>0</v>
      </c>
      <c r="J115" s="37">
        <f>((I115*H115)*0.1*10)/2</f>
        <v>0</v>
      </c>
    </row>
    <row r="116" spans="1:10" ht="18" customHeight="1" x14ac:dyDescent="0.4">
      <c r="A116" s="159"/>
      <c r="B116" s="45"/>
      <c r="C116" s="45"/>
      <c r="D116" s="45"/>
      <c r="E116" s="45"/>
      <c r="F116" s="45"/>
      <c r="G116" s="45"/>
      <c r="H116" s="46"/>
      <c r="I116" s="37">
        <f>IF(AND(B116&lt;&gt;"",C116&lt;&gt;"",D116&lt;&gt;"",E116&lt;&gt;22,F116&lt;&gt;"",G116&lt;&gt;"",H116&lt;&gt;""),VLOOKUP(G116,通所介護費!$A$34:$B$38,2,0),0)</f>
        <v>0</v>
      </c>
      <c r="J116" s="37">
        <f>((I116*H116)*0.1*10)/2</f>
        <v>0</v>
      </c>
    </row>
    <row r="117" spans="1:10" ht="18" customHeight="1" x14ac:dyDescent="0.4">
      <c r="A117" s="160"/>
      <c r="B117" s="45"/>
      <c r="C117" s="45"/>
      <c r="D117" s="45"/>
      <c r="E117" s="45"/>
      <c r="F117" s="45"/>
      <c r="G117" s="45"/>
      <c r="H117" s="46"/>
      <c r="I117" s="37">
        <f>IF(AND(B117&lt;&gt;"",C117&lt;&gt;"",D117&lt;&gt;"",E117&lt;&gt;22,F117&lt;&gt;"",G117&lt;&gt;"",H117&lt;&gt;""),VLOOKUP(G117,通所介護費!$A$34:$B$38,2,0),0)</f>
        <v>0</v>
      </c>
      <c r="J117" s="37">
        <f>((I117*H117)*0.1*10)/2</f>
        <v>0</v>
      </c>
    </row>
    <row r="118" spans="1:10" ht="22.15" customHeight="1" x14ac:dyDescent="0.4">
      <c r="A118" s="101" t="s">
        <v>40</v>
      </c>
      <c r="B118" s="102"/>
      <c r="C118" s="102"/>
      <c r="D118" s="102"/>
      <c r="E118" s="102"/>
      <c r="F118" s="102"/>
      <c r="G118" s="103"/>
      <c r="H118" s="39">
        <f>SUMIF(H113:H117,"&lt;&gt;#N/A")</f>
        <v>0</v>
      </c>
      <c r="I118" s="39">
        <f>SUMIF(I113:I117,"&lt;&gt;#N/A")</f>
        <v>0</v>
      </c>
      <c r="J118" s="39">
        <f>SUMIF(J113:J117,"&lt;&gt;#N/A")</f>
        <v>0</v>
      </c>
    </row>
    <row r="119" spans="1:10" ht="22.15" customHeight="1" x14ac:dyDescent="0.4"/>
    <row r="120" spans="1:10" ht="22.15" customHeight="1" x14ac:dyDescent="0.4">
      <c r="A120" s="34" t="s">
        <v>141</v>
      </c>
    </row>
    <row r="121" spans="1:10" ht="22.15" customHeight="1" x14ac:dyDescent="0.4">
      <c r="A121" s="50" t="s">
        <v>90</v>
      </c>
    </row>
    <row r="122" spans="1:10" ht="42.95" customHeight="1" x14ac:dyDescent="0.4">
      <c r="A122" s="155" t="s">
        <v>142</v>
      </c>
      <c r="B122" s="35" t="s">
        <v>49</v>
      </c>
      <c r="C122" s="35" t="s">
        <v>119</v>
      </c>
      <c r="D122" s="35" t="s">
        <v>34</v>
      </c>
      <c r="E122" s="36" t="s">
        <v>173</v>
      </c>
      <c r="F122" s="36" t="s">
        <v>174</v>
      </c>
      <c r="G122" s="35" t="s">
        <v>35</v>
      </c>
      <c r="H122" s="36" t="s">
        <v>51</v>
      </c>
      <c r="I122" s="36" t="s">
        <v>37</v>
      </c>
      <c r="J122" s="36" t="s">
        <v>120</v>
      </c>
    </row>
    <row r="123" spans="1:10" ht="18" customHeight="1" x14ac:dyDescent="0.4">
      <c r="A123" s="156"/>
      <c r="B123" s="45"/>
      <c r="C123" s="45"/>
      <c r="D123" s="45"/>
      <c r="E123" s="45"/>
      <c r="F123" s="45"/>
      <c r="G123" s="45"/>
      <c r="H123" s="46"/>
      <c r="I123" s="37">
        <f>IF(AND(B123&lt;&gt;"",C123&lt;&gt;"",D123&lt;&gt;"",E123&lt;&gt;"",F123&lt;&gt;"",G123&lt;&gt;"",H123&lt;&gt;""),VLOOKUP(G123,通所介護費!$A$41:$B$45,2,0),0)</f>
        <v>0</v>
      </c>
      <c r="J123" s="37">
        <f t="shared" ref="J123:J127" si="20">(I123*H123)*0.1*10</f>
        <v>0</v>
      </c>
    </row>
    <row r="124" spans="1:10" ht="18" customHeight="1" x14ac:dyDescent="0.4">
      <c r="A124" s="156"/>
      <c r="B124" s="45"/>
      <c r="C124" s="45"/>
      <c r="D124" s="45"/>
      <c r="E124" s="45"/>
      <c r="F124" s="45"/>
      <c r="G124" s="45"/>
      <c r="H124" s="46"/>
      <c r="I124" s="37">
        <f>IF(AND(B124&lt;&gt;"",C124&lt;&gt;"",D124&lt;&gt;"",E124&lt;&gt;"",F124&lt;&gt;"",G124&lt;&gt;"",H124&lt;&gt;""),VLOOKUP(G124,通所介護費!$A$41:$B$45,2,0),0)</f>
        <v>0</v>
      </c>
      <c r="J124" s="37">
        <f t="shared" si="20"/>
        <v>0</v>
      </c>
    </row>
    <row r="125" spans="1:10" ht="18" customHeight="1" x14ac:dyDescent="0.4">
      <c r="A125" s="156"/>
      <c r="B125" s="45"/>
      <c r="C125" s="45"/>
      <c r="D125" s="45"/>
      <c r="E125" s="45"/>
      <c r="F125" s="45"/>
      <c r="G125" s="45"/>
      <c r="H125" s="46"/>
      <c r="I125" s="37">
        <f>IF(AND(B125&lt;&gt;"",C125&lt;&gt;"",D125&lt;&gt;"",E125&lt;&gt;"",F125&lt;&gt;"",G125&lt;&gt;"",H125&lt;&gt;""),VLOOKUP(G125,通所介護費!$A$41:$B$45,2,0),0)</f>
        <v>0</v>
      </c>
      <c r="J125" s="37">
        <f t="shared" si="20"/>
        <v>0</v>
      </c>
    </row>
    <row r="126" spans="1:10" ht="18" customHeight="1" x14ac:dyDescent="0.4">
      <c r="A126" s="156"/>
      <c r="B126" s="45"/>
      <c r="C126" s="45"/>
      <c r="D126" s="45"/>
      <c r="E126" s="45"/>
      <c r="F126" s="45"/>
      <c r="G126" s="45"/>
      <c r="H126" s="46"/>
      <c r="I126" s="37">
        <f>IF(AND(B126&lt;&gt;"",C126&lt;&gt;"",D126&lt;&gt;"",E126&lt;&gt;"",F126&lt;&gt;"",G126&lt;&gt;"",H126&lt;&gt;""),VLOOKUP(G126,通所介護費!$A$41:$B$45,2,0),0)</f>
        <v>0</v>
      </c>
      <c r="J126" s="37">
        <f t="shared" si="20"/>
        <v>0</v>
      </c>
    </row>
    <row r="127" spans="1:10" ht="18" customHeight="1" x14ac:dyDescent="0.4">
      <c r="A127" s="156"/>
      <c r="B127" s="45"/>
      <c r="C127" s="45"/>
      <c r="D127" s="45"/>
      <c r="E127" s="45"/>
      <c r="F127" s="45"/>
      <c r="G127" s="45"/>
      <c r="H127" s="46"/>
      <c r="I127" s="37">
        <f>IF(AND(B127&lt;&gt;"",C127&lt;&gt;"",D127&lt;&gt;"",E127&lt;&gt;"",F127&lt;&gt;"",G127&lt;&gt;"",H127&lt;&gt;""),VLOOKUP(G127,通所介護費!$A$41:$B$45,2,0),0)</f>
        <v>0</v>
      </c>
      <c r="J127" s="37">
        <f t="shared" si="20"/>
        <v>0</v>
      </c>
    </row>
    <row r="128" spans="1:10" ht="18" customHeight="1" x14ac:dyDescent="0.4">
      <c r="A128" s="156"/>
      <c r="B128" s="45"/>
      <c r="C128" s="45"/>
      <c r="D128" s="45"/>
      <c r="E128" s="45"/>
      <c r="F128" s="45"/>
      <c r="G128" s="45"/>
      <c r="H128" s="46"/>
      <c r="I128" s="37">
        <f>IF(AND(B128&lt;&gt;"",C128&lt;&gt;"",D128&lt;&gt;"",E128&lt;&gt;"",F128&lt;&gt;"",G128&lt;&gt;"",H128&lt;&gt;""),VLOOKUP(G128,通所介護費!$A$41:$B$45,2,0),0)</f>
        <v>0</v>
      </c>
      <c r="J128" s="37">
        <f t="shared" ref="J128:J142" si="21">(I128*H128)*0.1*10</f>
        <v>0</v>
      </c>
    </row>
    <row r="129" spans="1:10" ht="18" customHeight="1" x14ac:dyDescent="0.4">
      <c r="A129" s="156"/>
      <c r="B129" s="45"/>
      <c r="C129" s="45"/>
      <c r="D129" s="45"/>
      <c r="E129" s="45"/>
      <c r="F129" s="45"/>
      <c r="G129" s="45"/>
      <c r="H129" s="46"/>
      <c r="I129" s="37">
        <f>IF(AND(B129&lt;&gt;"",C129&lt;&gt;"",D129&lt;&gt;"",E129&lt;&gt;"",F129&lt;&gt;"",G129&lt;&gt;"",H129&lt;&gt;""),VLOOKUP(G129,通所介護費!$A$41:$B$45,2,0),0)</f>
        <v>0</v>
      </c>
      <c r="J129" s="37">
        <f t="shared" si="21"/>
        <v>0</v>
      </c>
    </row>
    <row r="130" spans="1:10" ht="18" customHeight="1" x14ac:dyDescent="0.4">
      <c r="A130" s="156"/>
      <c r="B130" s="45"/>
      <c r="C130" s="45"/>
      <c r="D130" s="45"/>
      <c r="E130" s="45"/>
      <c r="F130" s="45"/>
      <c r="G130" s="45"/>
      <c r="H130" s="46"/>
      <c r="I130" s="37">
        <f>IF(AND(B130&lt;&gt;"",C130&lt;&gt;"",D130&lt;&gt;"",E130&lt;&gt;"",F130&lt;&gt;"",G130&lt;&gt;"",H130&lt;&gt;""),VLOOKUP(G130,通所介護費!$A$41:$B$45,2,0),0)</f>
        <v>0</v>
      </c>
      <c r="J130" s="37">
        <f t="shared" si="21"/>
        <v>0</v>
      </c>
    </row>
    <row r="131" spans="1:10" ht="18" customHeight="1" x14ac:dyDescent="0.4">
      <c r="A131" s="156"/>
      <c r="B131" s="45"/>
      <c r="C131" s="45"/>
      <c r="D131" s="45"/>
      <c r="E131" s="45"/>
      <c r="F131" s="45"/>
      <c r="G131" s="45"/>
      <c r="H131" s="46"/>
      <c r="I131" s="37">
        <f>IF(AND(B131&lt;&gt;"",C131&lt;&gt;"",D131&lt;&gt;"",E131&lt;&gt;"",F131&lt;&gt;"",G131&lt;&gt;"",H131&lt;&gt;""),VLOOKUP(G131,通所介護費!$A$41:$B$45,2,0),0)</f>
        <v>0</v>
      </c>
      <c r="J131" s="37">
        <f t="shared" si="21"/>
        <v>0</v>
      </c>
    </row>
    <row r="132" spans="1:10" ht="18" customHeight="1" x14ac:dyDescent="0.4">
      <c r="A132" s="156"/>
      <c r="B132" s="45"/>
      <c r="C132" s="45"/>
      <c r="D132" s="45"/>
      <c r="E132" s="45"/>
      <c r="F132" s="45"/>
      <c r="G132" s="45"/>
      <c r="H132" s="46"/>
      <c r="I132" s="37">
        <f>IF(AND(B132&lt;&gt;"",C132&lt;&gt;"",D132&lt;&gt;"",E132&lt;&gt;"",F132&lt;&gt;"",G132&lt;&gt;"",H132&lt;&gt;""),VLOOKUP(G132,通所介護費!$A$41:$B$45,2,0),0)</f>
        <v>0</v>
      </c>
      <c r="J132" s="37">
        <f t="shared" si="21"/>
        <v>0</v>
      </c>
    </row>
    <row r="133" spans="1:10" ht="18" customHeight="1" x14ac:dyDescent="0.4">
      <c r="A133" s="156"/>
      <c r="B133" s="45"/>
      <c r="C133" s="45"/>
      <c r="D133" s="45"/>
      <c r="E133" s="45"/>
      <c r="F133" s="45"/>
      <c r="G133" s="45"/>
      <c r="H133" s="46"/>
      <c r="I133" s="37">
        <f>IF(AND(B133&lt;&gt;"",C133&lt;&gt;"",D133&lt;&gt;"",E133&lt;&gt;"",F133&lt;&gt;"",G133&lt;&gt;"",H133&lt;&gt;""),VLOOKUP(G133,通所介護費!$A$41:$B$45,2,0),0)</f>
        <v>0</v>
      </c>
      <c r="J133" s="37">
        <f t="shared" si="21"/>
        <v>0</v>
      </c>
    </row>
    <row r="134" spans="1:10" ht="18" customHeight="1" x14ac:dyDescent="0.4">
      <c r="A134" s="156"/>
      <c r="B134" s="45"/>
      <c r="C134" s="45"/>
      <c r="D134" s="45"/>
      <c r="E134" s="45"/>
      <c r="F134" s="45"/>
      <c r="G134" s="45"/>
      <c r="H134" s="46"/>
      <c r="I134" s="37">
        <f>IF(AND(B134&lt;&gt;"",C134&lt;&gt;"",D134&lt;&gt;"",E134&lt;&gt;"",F134&lt;&gt;"",G134&lt;&gt;"",H134&lt;&gt;""),VLOOKUP(G134,通所介護費!$A$41:$B$45,2,0),0)</f>
        <v>0</v>
      </c>
      <c r="J134" s="37">
        <f t="shared" si="21"/>
        <v>0</v>
      </c>
    </row>
    <row r="135" spans="1:10" ht="18" customHeight="1" x14ac:dyDescent="0.4">
      <c r="A135" s="156"/>
      <c r="B135" s="45"/>
      <c r="C135" s="45"/>
      <c r="D135" s="45"/>
      <c r="E135" s="45"/>
      <c r="F135" s="45"/>
      <c r="G135" s="45"/>
      <c r="H135" s="46"/>
      <c r="I135" s="37">
        <f>IF(AND(B135&lt;&gt;"",C135&lt;&gt;"",D135&lt;&gt;"",E135&lt;&gt;"",F135&lt;&gt;"",G135&lt;&gt;"",H135&lt;&gt;""),VLOOKUP(G135,通所介護費!$A$41:$B$45,2,0),0)</f>
        <v>0</v>
      </c>
      <c r="J135" s="37">
        <f t="shared" si="21"/>
        <v>0</v>
      </c>
    </row>
    <row r="136" spans="1:10" ht="18" customHeight="1" x14ac:dyDescent="0.4">
      <c r="A136" s="156"/>
      <c r="B136" s="45"/>
      <c r="C136" s="45"/>
      <c r="D136" s="45"/>
      <c r="E136" s="45"/>
      <c r="F136" s="45"/>
      <c r="G136" s="45"/>
      <c r="H136" s="46"/>
      <c r="I136" s="37">
        <f>IF(AND(B136&lt;&gt;"",C136&lt;&gt;"",D136&lt;&gt;"",E136&lt;&gt;"",F136&lt;&gt;"",G136&lt;&gt;"",H136&lt;&gt;""),VLOOKUP(G136,通所介護費!$A$41:$B$45,2,0),0)</f>
        <v>0</v>
      </c>
      <c r="J136" s="37">
        <f t="shared" si="21"/>
        <v>0</v>
      </c>
    </row>
    <row r="137" spans="1:10" ht="18" customHeight="1" x14ac:dyDescent="0.4">
      <c r="A137" s="156"/>
      <c r="B137" s="45"/>
      <c r="C137" s="45"/>
      <c r="D137" s="45"/>
      <c r="E137" s="45"/>
      <c r="F137" s="45"/>
      <c r="G137" s="45"/>
      <c r="H137" s="46"/>
      <c r="I137" s="37">
        <f>IF(AND(B137&lt;&gt;"",C137&lt;&gt;"",D137&lt;&gt;"",E137&lt;&gt;"",F137&lt;&gt;"",G137&lt;&gt;"",H137&lt;&gt;""),VLOOKUP(G137,通所介護費!$A$41:$B$45,2,0),0)</f>
        <v>0</v>
      </c>
      <c r="J137" s="37">
        <f t="shared" si="21"/>
        <v>0</v>
      </c>
    </row>
    <row r="138" spans="1:10" ht="18" customHeight="1" x14ac:dyDescent="0.4">
      <c r="A138" s="156"/>
      <c r="B138" s="45"/>
      <c r="C138" s="45"/>
      <c r="D138" s="45"/>
      <c r="E138" s="45"/>
      <c r="F138" s="45"/>
      <c r="G138" s="45"/>
      <c r="H138" s="46"/>
      <c r="I138" s="37">
        <f>IF(AND(B138&lt;&gt;"",C138&lt;&gt;"",D138&lt;&gt;"",E138&lt;&gt;"",F138&lt;&gt;"",G138&lt;&gt;"",H138&lt;&gt;""),VLOOKUP(G138,通所介護費!$A$41:$B$45,2,0),0)</f>
        <v>0</v>
      </c>
      <c r="J138" s="37">
        <f t="shared" si="21"/>
        <v>0</v>
      </c>
    </row>
    <row r="139" spans="1:10" ht="18" customHeight="1" x14ac:dyDescent="0.4">
      <c r="A139" s="156"/>
      <c r="B139" s="45"/>
      <c r="C139" s="45"/>
      <c r="D139" s="45"/>
      <c r="E139" s="45"/>
      <c r="F139" s="45"/>
      <c r="G139" s="45"/>
      <c r="H139" s="46"/>
      <c r="I139" s="37">
        <f>IF(AND(B139&lt;&gt;"",C139&lt;&gt;"",D139&lt;&gt;"",E139&lt;&gt;"",F139&lt;&gt;"",G139&lt;&gt;"",H139&lt;&gt;""),VLOOKUP(G139,通所介護費!$A$41:$B$45,2,0),0)</f>
        <v>0</v>
      </c>
      <c r="J139" s="37">
        <f t="shared" si="21"/>
        <v>0</v>
      </c>
    </row>
    <row r="140" spans="1:10" ht="18" customHeight="1" x14ac:dyDescent="0.4">
      <c r="A140" s="156"/>
      <c r="B140" s="45"/>
      <c r="C140" s="45"/>
      <c r="D140" s="45"/>
      <c r="E140" s="45"/>
      <c r="F140" s="45"/>
      <c r="G140" s="45"/>
      <c r="H140" s="46"/>
      <c r="I140" s="37">
        <f>IF(AND(B140&lt;&gt;"",C140&lt;&gt;"",D140&lt;&gt;"",E140&lt;&gt;"",F140&lt;&gt;"",G140&lt;&gt;"",H140&lt;&gt;""),VLOOKUP(G140,通所介護費!$A$41:$B$45,2,0),0)</f>
        <v>0</v>
      </c>
      <c r="J140" s="37">
        <f t="shared" si="21"/>
        <v>0</v>
      </c>
    </row>
    <row r="141" spans="1:10" ht="18" customHeight="1" x14ac:dyDescent="0.4">
      <c r="A141" s="156"/>
      <c r="B141" s="45"/>
      <c r="C141" s="45"/>
      <c r="D141" s="45"/>
      <c r="E141" s="45"/>
      <c r="F141" s="45"/>
      <c r="G141" s="45"/>
      <c r="H141" s="46"/>
      <c r="I141" s="37">
        <f>IF(AND(B141&lt;&gt;"",C141&lt;&gt;"",D141&lt;&gt;"",E141&lt;&gt;"",F141&lt;&gt;"",G141&lt;&gt;"",H141&lt;&gt;""),VLOOKUP(G141,通所介護費!$A$41:$B$45,2,0),0)</f>
        <v>0</v>
      </c>
      <c r="J141" s="37">
        <f t="shared" si="21"/>
        <v>0</v>
      </c>
    </row>
    <row r="142" spans="1:10" ht="18" customHeight="1" x14ac:dyDescent="0.4">
      <c r="A142" s="157"/>
      <c r="B142" s="45"/>
      <c r="C142" s="45"/>
      <c r="D142" s="45"/>
      <c r="E142" s="45"/>
      <c r="F142" s="45"/>
      <c r="G142" s="45"/>
      <c r="H142" s="46"/>
      <c r="I142" s="37">
        <f>IF(AND(B142&lt;&gt;"",C142&lt;&gt;"",D142&lt;&gt;"",E142&lt;&gt;"",F142&lt;&gt;"",G142&lt;&gt;"",H142&lt;&gt;""),VLOOKUP(G142,通所介護費!$A$41:$B$45,2,0),0)</f>
        <v>0</v>
      </c>
      <c r="J142" s="37">
        <f t="shared" si="21"/>
        <v>0</v>
      </c>
    </row>
    <row r="143" spans="1:10" ht="22.15" customHeight="1" x14ac:dyDescent="0.4">
      <c r="A143" s="101" t="s">
        <v>40</v>
      </c>
      <c r="B143" s="102"/>
      <c r="C143" s="102"/>
      <c r="D143" s="102"/>
      <c r="E143" s="102"/>
      <c r="F143" s="102"/>
      <c r="G143" s="103"/>
      <c r="H143" s="39">
        <f>SUMIF(H123:H142,"&lt;&gt;#N/A")</f>
        <v>0</v>
      </c>
      <c r="I143" s="39">
        <f>SUMIF(I123:I142,"&lt;&gt;#N/A")</f>
        <v>0</v>
      </c>
      <c r="J143" s="39">
        <f>SUMIF(J123:J142,"&lt;&gt;#N/A")</f>
        <v>0</v>
      </c>
    </row>
    <row r="144" spans="1:10" ht="15" customHeight="1" x14ac:dyDescent="0.4">
      <c r="A144" s="24"/>
      <c r="B144" s="24"/>
      <c r="C144" s="24"/>
      <c r="D144" s="24"/>
      <c r="E144" s="24"/>
      <c r="F144" s="24"/>
      <c r="G144" s="44"/>
      <c r="H144" s="44"/>
      <c r="I144" s="44"/>
    </row>
    <row r="145" spans="1:10" ht="22.15" customHeight="1" x14ac:dyDescent="0.4">
      <c r="A145" s="51" t="s">
        <v>89</v>
      </c>
      <c r="B145" s="24"/>
      <c r="C145" s="24"/>
      <c r="D145" s="24"/>
      <c r="E145" s="24"/>
      <c r="F145" s="24"/>
      <c r="G145" s="44"/>
      <c r="H145" s="44"/>
      <c r="I145" s="44"/>
    </row>
    <row r="146" spans="1:10" ht="42.95" customHeight="1" x14ac:dyDescent="0.4">
      <c r="A146" s="158" t="s">
        <v>142</v>
      </c>
      <c r="B146" s="35" t="s">
        <v>49</v>
      </c>
      <c r="C146" s="35" t="s">
        <v>119</v>
      </c>
      <c r="D146" s="35" t="s">
        <v>34</v>
      </c>
      <c r="E146" s="36" t="s">
        <v>173</v>
      </c>
      <c r="F146" s="36" t="s">
        <v>174</v>
      </c>
      <c r="G146" s="35" t="s">
        <v>35</v>
      </c>
      <c r="H146" s="36" t="s">
        <v>134</v>
      </c>
      <c r="I146" s="36" t="s">
        <v>37</v>
      </c>
      <c r="J146" s="36" t="s">
        <v>120</v>
      </c>
    </row>
    <row r="147" spans="1:10" ht="18" customHeight="1" x14ac:dyDescent="0.4">
      <c r="A147" s="159"/>
      <c r="B147" s="45"/>
      <c r="C147" s="45"/>
      <c r="D147" s="45"/>
      <c r="E147" s="45"/>
      <c r="F147" s="45"/>
      <c r="G147" s="45"/>
      <c r="H147" s="46"/>
      <c r="I147" s="37">
        <f>IF(AND(B147&lt;&gt;"",C147&lt;&gt;"",D147&lt;&gt;"",E147&lt;&gt;"",F147&lt;&gt;"",G147&lt;&gt;"",H147&lt;&gt;""),VLOOKUP(G147,通所介護費!$A$41:$B$45,2,0),0)</f>
        <v>0</v>
      </c>
      <c r="J147" s="37">
        <f>((I147*H147)*0.1*10)/2</f>
        <v>0</v>
      </c>
    </row>
    <row r="148" spans="1:10" ht="18" customHeight="1" x14ac:dyDescent="0.4">
      <c r="A148" s="159"/>
      <c r="B148" s="45"/>
      <c r="C148" s="45"/>
      <c r="D148" s="45"/>
      <c r="E148" s="45"/>
      <c r="F148" s="45"/>
      <c r="G148" s="45"/>
      <c r="H148" s="46"/>
      <c r="I148" s="37">
        <f>IF(AND(B148&lt;&gt;"",C148&lt;&gt;"",D148&lt;&gt;"",E148&lt;&gt;"",F148&lt;&gt;"",G148&lt;&gt;"",H148&lt;&gt;""),VLOOKUP(G148,通所介護費!$A$41:$B$45,2,0),0)</f>
        <v>0</v>
      </c>
      <c r="J148" s="37">
        <f>((I148*H148)*0.1*10)/2</f>
        <v>0</v>
      </c>
    </row>
    <row r="149" spans="1:10" ht="18" customHeight="1" x14ac:dyDescent="0.4">
      <c r="A149" s="159"/>
      <c r="B149" s="45"/>
      <c r="C149" s="45"/>
      <c r="D149" s="45"/>
      <c r="E149" s="45"/>
      <c r="F149" s="45"/>
      <c r="G149" s="45"/>
      <c r="H149" s="46"/>
      <c r="I149" s="37">
        <f>IF(AND(B149&lt;&gt;"",C149&lt;&gt;"",D149&lt;&gt;"",E149&lt;&gt;"",F149&lt;&gt;"",G149&lt;&gt;"",H149&lt;&gt;""),VLOOKUP(G149,通所介護費!$A$41:$B$45,2,0),0)</f>
        <v>0</v>
      </c>
      <c r="J149" s="37">
        <f>((I149*H149)*0.1*10)/2</f>
        <v>0</v>
      </c>
    </row>
    <row r="150" spans="1:10" ht="18" customHeight="1" x14ac:dyDescent="0.4">
      <c r="A150" s="159"/>
      <c r="B150" s="45"/>
      <c r="C150" s="45"/>
      <c r="D150" s="45"/>
      <c r="E150" s="45"/>
      <c r="F150" s="45"/>
      <c r="G150" s="45"/>
      <c r="H150" s="46"/>
      <c r="I150" s="37">
        <f>IF(AND(B150&lt;&gt;"",C150&lt;&gt;"",D150&lt;&gt;"",E150&lt;&gt;"",F150&lt;&gt;"",G150&lt;&gt;"",H150&lt;&gt;""),VLOOKUP(G150,通所介護費!$A$41:$B$45,2,0),0)</f>
        <v>0</v>
      </c>
      <c r="J150" s="37">
        <f>((I150*H150)*0.1*10)/2</f>
        <v>0</v>
      </c>
    </row>
    <row r="151" spans="1:10" ht="18" customHeight="1" x14ac:dyDescent="0.4">
      <c r="A151" s="160"/>
      <c r="B151" s="45"/>
      <c r="C151" s="45"/>
      <c r="D151" s="45"/>
      <c r="E151" s="45"/>
      <c r="F151" s="45"/>
      <c r="G151" s="45"/>
      <c r="H151" s="46"/>
      <c r="I151" s="37">
        <f>IF(AND(B151&lt;&gt;"",C151&lt;&gt;"",D151&lt;&gt;"",E151&lt;&gt;"",F151&lt;&gt;"",G151&lt;&gt;"",H151&lt;&gt;""),VLOOKUP(G151,通所介護費!$A$41:$B$45,2,0),0)</f>
        <v>0</v>
      </c>
      <c r="J151" s="37">
        <f>((I151*H151)*0.1*10)/2</f>
        <v>0</v>
      </c>
    </row>
    <row r="152" spans="1:10" ht="22.15" customHeight="1" x14ac:dyDescent="0.4">
      <c r="A152" s="101" t="s">
        <v>40</v>
      </c>
      <c r="B152" s="102"/>
      <c r="C152" s="102"/>
      <c r="D152" s="102"/>
      <c r="E152" s="102"/>
      <c r="F152" s="102"/>
      <c r="G152" s="103"/>
      <c r="H152" s="39">
        <f>SUMIF(H147:H151,"&lt;&gt;#N/A")</f>
        <v>0</v>
      </c>
      <c r="I152" s="39">
        <f>SUMIF(I147:I151,"&lt;&gt;#N/A")</f>
        <v>0</v>
      </c>
      <c r="J152" s="39">
        <f>SUMIF(J147:J151,"&lt;&gt;#N/A")</f>
        <v>0</v>
      </c>
    </row>
    <row r="153" spans="1:10" ht="22.15" customHeight="1" x14ac:dyDescent="0.4"/>
    <row r="154" spans="1:10" ht="22.15" customHeight="1" x14ac:dyDescent="0.4">
      <c r="A154" s="34" t="s">
        <v>143</v>
      </c>
    </row>
    <row r="155" spans="1:10" ht="22.15" customHeight="1" x14ac:dyDescent="0.4">
      <c r="A155" s="50" t="s">
        <v>90</v>
      </c>
    </row>
    <row r="156" spans="1:10" ht="42.95" customHeight="1" x14ac:dyDescent="0.4">
      <c r="A156" s="155" t="s">
        <v>144</v>
      </c>
      <c r="B156" s="35" t="s">
        <v>49</v>
      </c>
      <c r="C156" s="35" t="s">
        <v>119</v>
      </c>
      <c r="D156" s="35" t="s">
        <v>34</v>
      </c>
      <c r="E156" s="36" t="s">
        <v>173</v>
      </c>
      <c r="F156" s="36" t="s">
        <v>174</v>
      </c>
      <c r="G156" s="35" t="s">
        <v>35</v>
      </c>
      <c r="H156" s="36" t="s">
        <v>51</v>
      </c>
      <c r="I156" s="36" t="s">
        <v>37</v>
      </c>
      <c r="J156" s="36" t="s">
        <v>120</v>
      </c>
    </row>
    <row r="157" spans="1:10" ht="18" customHeight="1" x14ac:dyDescent="0.4">
      <c r="A157" s="156"/>
      <c r="B157" s="45"/>
      <c r="C157" s="45"/>
      <c r="D157" s="45"/>
      <c r="E157" s="45"/>
      <c r="F157" s="45"/>
      <c r="G157" s="45"/>
      <c r="H157" s="46"/>
      <c r="I157" s="37">
        <f>IF(AND(B157&lt;&gt;"",C157&lt;&gt;"",D157&lt;&gt;"",E157&lt;&gt;"",F157&lt;&gt;"",G157&lt;&gt;"",H157&lt;&gt;""),VLOOKUP(G157,通所介護費!$A$48:$B$52,2,0),0)</f>
        <v>0</v>
      </c>
      <c r="J157" s="37">
        <f t="shared" ref="J157:J161" si="22">(I157*H157)*0.1*10</f>
        <v>0</v>
      </c>
    </row>
    <row r="158" spans="1:10" ht="18" customHeight="1" x14ac:dyDescent="0.4">
      <c r="A158" s="156"/>
      <c r="B158" s="45"/>
      <c r="C158" s="45"/>
      <c r="D158" s="45"/>
      <c r="E158" s="45"/>
      <c r="F158" s="45"/>
      <c r="G158" s="45"/>
      <c r="H158" s="46"/>
      <c r="I158" s="37">
        <f>IF(AND(B158&lt;&gt;"",C158&lt;&gt;"",D158&lt;&gt;"",E158&lt;&gt;"",F158&lt;&gt;"",G158&lt;&gt;"",H158&lt;&gt;""),VLOOKUP(G158,通所介護費!$A$48:$B$52,2,0),0)</f>
        <v>0</v>
      </c>
      <c r="J158" s="37">
        <f t="shared" si="22"/>
        <v>0</v>
      </c>
    </row>
    <row r="159" spans="1:10" ht="18" customHeight="1" x14ac:dyDescent="0.4">
      <c r="A159" s="156"/>
      <c r="B159" s="45"/>
      <c r="C159" s="45"/>
      <c r="D159" s="45"/>
      <c r="E159" s="45"/>
      <c r="F159" s="45"/>
      <c r="G159" s="45"/>
      <c r="H159" s="46"/>
      <c r="I159" s="37">
        <f>IF(AND(B159&lt;&gt;"",C159&lt;&gt;"",D159&lt;&gt;"",E159&lt;&gt;"",F159&lt;&gt;"",G159&lt;&gt;"",H159&lt;&gt;""),VLOOKUP(G159,通所介護費!$A$48:$B$52,2,0),0)</f>
        <v>0</v>
      </c>
      <c r="J159" s="37">
        <f t="shared" si="22"/>
        <v>0</v>
      </c>
    </row>
    <row r="160" spans="1:10" ht="18" customHeight="1" x14ac:dyDescent="0.4">
      <c r="A160" s="156"/>
      <c r="B160" s="45"/>
      <c r="C160" s="45"/>
      <c r="D160" s="45"/>
      <c r="E160" s="45"/>
      <c r="F160" s="45"/>
      <c r="G160" s="45"/>
      <c r="H160" s="46"/>
      <c r="I160" s="37">
        <f>IF(AND(B160&lt;&gt;"",C160&lt;&gt;"",D160&lt;&gt;"",E160&lt;&gt;"",F160&lt;&gt;"",G160&lt;&gt;"",H160&lt;&gt;""),VLOOKUP(G160,通所介護費!$A$48:$B$52,2,0),0)</f>
        <v>0</v>
      </c>
      <c r="J160" s="37">
        <f t="shared" si="22"/>
        <v>0</v>
      </c>
    </row>
    <row r="161" spans="1:10" ht="18" customHeight="1" x14ac:dyDescent="0.4">
      <c r="A161" s="156"/>
      <c r="B161" s="45"/>
      <c r="C161" s="45"/>
      <c r="D161" s="45"/>
      <c r="E161" s="45"/>
      <c r="F161" s="45"/>
      <c r="G161" s="45"/>
      <c r="H161" s="46"/>
      <c r="I161" s="37">
        <f>IF(AND(B161&lt;&gt;"",C161&lt;&gt;"",D161&lt;&gt;"",E161&lt;&gt;"",F161&lt;&gt;"",G161&lt;&gt;"",H161&lt;&gt;""),VLOOKUP(G161,通所介護費!$A$48:$B$52,2,0),0)</f>
        <v>0</v>
      </c>
      <c r="J161" s="37">
        <f t="shared" si="22"/>
        <v>0</v>
      </c>
    </row>
    <row r="162" spans="1:10" ht="18" customHeight="1" x14ac:dyDescent="0.4">
      <c r="A162" s="156"/>
      <c r="B162" s="45"/>
      <c r="C162" s="45"/>
      <c r="D162" s="45"/>
      <c r="E162" s="45"/>
      <c r="F162" s="45"/>
      <c r="G162" s="45"/>
      <c r="H162" s="46"/>
      <c r="I162" s="37">
        <f>IF(AND(B162&lt;&gt;"",C162&lt;&gt;"",D162&lt;&gt;"",E162&lt;&gt;"",F162&lt;&gt;"",G162&lt;&gt;"",H162&lt;&gt;""),VLOOKUP(G162,通所介護費!$A$48:$B$52,2,0),0)</f>
        <v>0</v>
      </c>
      <c r="J162" s="37">
        <f t="shared" ref="J162:J176" si="23">(I162*H162)*0.1*10</f>
        <v>0</v>
      </c>
    </row>
    <row r="163" spans="1:10" ht="18" customHeight="1" x14ac:dyDescent="0.4">
      <c r="A163" s="156"/>
      <c r="B163" s="45"/>
      <c r="C163" s="45"/>
      <c r="D163" s="45"/>
      <c r="E163" s="45"/>
      <c r="F163" s="45"/>
      <c r="G163" s="45"/>
      <c r="H163" s="46"/>
      <c r="I163" s="37">
        <f>IF(AND(B163&lt;&gt;"",C163&lt;&gt;"",D163&lt;&gt;"",E163&lt;&gt;"",F163&lt;&gt;"",G163&lt;&gt;"",H163&lt;&gt;""),VLOOKUP(G163,通所介護費!$A$48:$B$52,2,0),0)</f>
        <v>0</v>
      </c>
      <c r="J163" s="37">
        <f t="shared" si="23"/>
        <v>0</v>
      </c>
    </row>
    <row r="164" spans="1:10" ht="18" customHeight="1" x14ac:dyDescent="0.4">
      <c r="A164" s="156"/>
      <c r="B164" s="45"/>
      <c r="C164" s="45"/>
      <c r="D164" s="45"/>
      <c r="E164" s="45"/>
      <c r="F164" s="45"/>
      <c r="G164" s="45"/>
      <c r="H164" s="46"/>
      <c r="I164" s="37">
        <f>IF(AND(B164&lt;&gt;"",C164&lt;&gt;"",D164&lt;&gt;"",E164&lt;&gt;"",F164&lt;&gt;"",G164&lt;&gt;"",H164&lt;&gt;""),VLOOKUP(G164,通所介護費!$A$48:$B$52,2,0),0)</f>
        <v>0</v>
      </c>
      <c r="J164" s="37">
        <f t="shared" si="23"/>
        <v>0</v>
      </c>
    </row>
    <row r="165" spans="1:10" ht="18" customHeight="1" x14ac:dyDescent="0.4">
      <c r="A165" s="156"/>
      <c r="B165" s="45"/>
      <c r="C165" s="45"/>
      <c r="D165" s="45"/>
      <c r="E165" s="45"/>
      <c r="F165" s="45"/>
      <c r="G165" s="45"/>
      <c r="H165" s="46"/>
      <c r="I165" s="37">
        <f>IF(AND(B165&lt;&gt;"",C165&lt;&gt;"",D165&lt;&gt;"",E165&lt;&gt;"",F165&lt;&gt;"",G165&lt;&gt;"",H165&lt;&gt;""),VLOOKUP(G165,通所介護費!$A$48:$B$52,2,0),0)</f>
        <v>0</v>
      </c>
      <c r="J165" s="37">
        <f t="shared" si="23"/>
        <v>0</v>
      </c>
    </row>
    <row r="166" spans="1:10" ht="18" customHeight="1" x14ac:dyDescent="0.4">
      <c r="A166" s="156"/>
      <c r="B166" s="45"/>
      <c r="C166" s="45"/>
      <c r="D166" s="45"/>
      <c r="E166" s="45"/>
      <c r="F166" s="45"/>
      <c r="G166" s="45"/>
      <c r="H166" s="46"/>
      <c r="I166" s="37">
        <f>IF(AND(B166&lt;&gt;"",C166&lt;&gt;"",D166&lt;&gt;"",E166&lt;&gt;"",F166&lt;&gt;"",G166&lt;&gt;"",H166&lt;&gt;""),VLOOKUP(G166,通所介護費!$A$48:$B$52,2,0),0)</f>
        <v>0</v>
      </c>
      <c r="J166" s="37">
        <f t="shared" si="23"/>
        <v>0</v>
      </c>
    </row>
    <row r="167" spans="1:10" ht="18" customHeight="1" x14ac:dyDescent="0.4">
      <c r="A167" s="156"/>
      <c r="B167" s="45"/>
      <c r="C167" s="45"/>
      <c r="D167" s="45"/>
      <c r="E167" s="45"/>
      <c r="F167" s="45"/>
      <c r="G167" s="45"/>
      <c r="H167" s="46"/>
      <c r="I167" s="37">
        <f>IF(AND(B167&lt;&gt;"",C167&lt;&gt;"",D167&lt;&gt;"",E167&lt;&gt;"",F167&lt;&gt;"",G167&lt;&gt;"",H167&lt;&gt;""),VLOOKUP(G167,通所介護費!$A$48:$B$52,2,0),0)</f>
        <v>0</v>
      </c>
      <c r="J167" s="37">
        <f t="shared" si="23"/>
        <v>0</v>
      </c>
    </row>
    <row r="168" spans="1:10" ht="18" customHeight="1" x14ac:dyDescent="0.4">
      <c r="A168" s="156"/>
      <c r="B168" s="45"/>
      <c r="C168" s="45"/>
      <c r="D168" s="45"/>
      <c r="E168" s="45"/>
      <c r="F168" s="45"/>
      <c r="G168" s="45"/>
      <c r="H168" s="46"/>
      <c r="I168" s="37">
        <f>IF(AND(B168&lt;&gt;"",C168&lt;&gt;"",D168&lt;&gt;"",E168&lt;&gt;"",F168&lt;&gt;"",G168&lt;&gt;"",H168&lt;&gt;""),VLOOKUP(G168,通所介護費!$A$48:$B$52,2,0),0)</f>
        <v>0</v>
      </c>
      <c r="J168" s="37">
        <f t="shared" si="23"/>
        <v>0</v>
      </c>
    </row>
    <row r="169" spans="1:10" ht="18" customHeight="1" x14ac:dyDescent="0.4">
      <c r="A169" s="156"/>
      <c r="B169" s="45"/>
      <c r="C169" s="45"/>
      <c r="D169" s="45"/>
      <c r="E169" s="45"/>
      <c r="F169" s="45"/>
      <c r="G169" s="45"/>
      <c r="H169" s="46"/>
      <c r="I169" s="37">
        <f>IF(AND(B169&lt;&gt;"",C169&lt;&gt;"",D169&lt;&gt;"",E169&lt;&gt;"",F169&lt;&gt;"",G169&lt;&gt;"",H169&lt;&gt;""),VLOOKUP(G169,通所介護費!$A$48:$B$52,2,0),0)</f>
        <v>0</v>
      </c>
      <c r="J169" s="37">
        <f t="shared" si="23"/>
        <v>0</v>
      </c>
    </row>
    <row r="170" spans="1:10" ht="18" customHeight="1" x14ac:dyDescent="0.4">
      <c r="A170" s="156"/>
      <c r="B170" s="45"/>
      <c r="C170" s="45"/>
      <c r="D170" s="45"/>
      <c r="E170" s="45"/>
      <c r="F170" s="45"/>
      <c r="G170" s="45"/>
      <c r="H170" s="46"/>
      <c r="I170" s="37">
        <f>IF(AND(B170&lt;&gt;"",C170&lt;&gt;"",D170&lt;&gt;"",E170&lt;&gt;"",F170&lt;&gt;"",G170&lt;&gt;"",H170&lt;&gt;""),VLOOKUP(G170,通所介護費!$A$48:$B$52,2,0),0)</f>
        <v>0</v>
      </c>
      <c r="J170" s="37">
        <f t="shared" si="23"/>
        <v>0</v>
      </c>
    </row>
    <row r="171" spans="1:10" ht="18" customHeight="1" x14ac:dyDescent="0.4">
      <c r="A171" s="156"/>
      <c r="B171" s="45"/>
      <c r="C171" s="45"/>
      <c r="D171" s="45"/>
      <c r="E171" s="45"/>
      <c r="F171" s="45"/>
      <c r="G171" s="45"/>
      <c r="H171" s="46"/>
      <c r="I171" s="37">
        <f>IF(AND(B171&lt;&gt;"",C171&lt;&gt;"",D171&lt;&gt;"",E171&lt;&gt;"",F171&lt;&gt;"",G171&lt;&gt;"",H171&lt;&gt;""),VLOOKUP(G171,通所介護費!$A$48:$B$52,2,0),0)</f>
        <v>0</v>
      </c>
      <c r="J171" s="37">
        <f t="shared" si="23"/>
        <v>0</v>
      </c>
    </row>
    <row r="172" spans="1:10" ht="18" customHeight="1" x14ac:dyDescent="0.4">
      <c r="A172" s="156"/>
      <c r="B172" s="45"/>
      <c r="C172" s="45"/>
      <c r="D172" s="45"/>
      <c r="E172" s="45"/>
      <c r="F172" s="45"/>
      <c r="G172" s="45"/>
      <c r="H172" s="46"/>
      <c r="I172" s="37">
        <f>IF(AND(B172&lt;&gt;"",C172&lt;&gt;"",D172&lt;&gt;"",E172&lt;&gt;"",F172&lt;&gt;"",G172&lt;&gt;"",H172&lt;&gt;""),VLOOKUP(G172,通所介護費!$A$48:$B$52,2,0),0)</f>
        <v>0</v>
      </c>
      <c r="J172" s="37">
        <f t="shared" si="23"/>
        <v>0</v>
      </c>
    </row>
    <row r="173" spans="1:10" ht="18" customHeight="1" x14ac:dyDescent="0.4">
      <c r="A173" s="156"/>
      <c r="B173" s="45"/>
      <c r="C173" s="45"/>
      <c r="D173" s="45"/>
      <c r="E173" s="45"/>
      <c r="F173" s="45"/>
      <c r="G173" s="45"/>
      <c r="H173" s="46"/>
      <c r="I173" s="37">
        <f>IF(AND(B173&lt;&gt;"",C173&lt;&gt;"",D173&lt;&gt;"",E173&lt;&gt;"",F173&lt;&gt;"",G173&lt;&gt;"",H173&lt;&gt;""),VLOOKUP(G173,通所介護費!$A$48:$B$52,2,0),0)</f>
        <v>0</v>
      </c>
      <c r="J173" s="37">
        <f t="shared" si="23"/>
        <v>0</v>
      </c>
    </row>
    <row r="174" spans="1:10" ht="18" customHeight="1" x14ac:dyDescent="0.4">
      <c r="A174" s="156"/>
      <c r="B174" s="45"/>
      <c r="C174" s="45"/>
      <c r="D174" s="45"/>
      <c r="E174" s="45"/>
      <c r="F174" s="45"/>
      <c r="G174" s="45"/>
      <c r="H174" s="46"/>
      <c r="I174" s="37">
        <f>IF(AND(B174&lt;&gt;"",C174&lt;&gt;"",D174&lt;&gt;"",E174&lt;&gt;"",F174&lt;&gt;"",G174&lt;&gt;"",H174&lt;&gt;""),VLOOKUP(G174,通所介護費!$A$48:$B$52,2,0),0)</f>
        <v>0</v>
      </c>
      <c r="J174" s="37">
        <f t="shared" si="23"/>
        <v>0</v>
      </c>
    </row>
    <row r="175" spans="1:10" ht="18" customHeight="1" x14ac:dyDescent="0.4">
      <c r="A175" s="156"/>
      <c r="B175" s="45"/>
      <c r="C175" s="45"/>
      <c r="D175" s="45"/>
      <c r="E175" s="45"/>
      <c r="F175" s="45"/>
      <c r="G175" s="45"/>
      <c r="H175" s="46"/>
      <c r="I175" s="37">
        <f>IF(AND(B175&lt;&gt;"",C175&lt;&gt;"",D175&lt;&gt;"",E175&lt;&gt;"",F175&lt;&gt;"",G175&lt;&gt;"",H175&lt;&gt;""),VLOOKUP(G175,通所介護費!$A$48:$B$52,2,0),0)</f>
        <v>0</v>
      </c>
      <c r="J175" s="37">
        <f t="shared" si="23"/>
        <v>0</v>
      </c>
    </row>
    <row r="176" spans="1:10" ht="18" customHeight="1" x14ac:dyDescent="0.4">
      <c r="A176" s="157"/>
      <c r="B176" s="45"/>
      <c r="C176" s="45"/>
      <c r="D176" s="45"/>
      <c r="E176" s="45"/>
      <c r="F176" s="45"/>
      <c r="G176" s="45"/>
      <c r="H176" s="46"/>
      <c r="I176" s="37">
        <f>IF(AND(B176&lt;&gt;"",C176&lt;&gt;"",D176&lt;&gt;"",E176&lt;&gt;"",F176&lt;&gt;"",G176&lt;&gt;"",H176&lt;&gt;""),VLOOKUP(G176,通所介護費!$A$48:$B$52,2,0),0)</f>
        <v>0</v>
      </c>
      <c r="J176" s="37">
        <f t="shared" si="23"/>
        <v>0</v>
      </c>
    </row>
    <row r="177" spans="1:10" ht="22.15" customHeight="1" x14ac:dyDescent="0.4">
      <c r="A177" s="101" t="s">
        <v>40</v>
      </c>
      <c r="B177" s="102"/>
      <c r="C177" s="102"/>
      <c r="D177" s="102"/>
      <c r="E177" s="102"/>
      <c r="F177" s="102"/>
      <c r="G177" s="103"/>
      <c r="H177" s="39">
        <f>SUMIF(H157:H176,"&lt;&gt;#N/A")</f>
        <v>0</v>
      </c>
      <c r="I177" s="39">
        <f>SUMIF(I157:I176,"&lt;&gt;#N/A")</f>
        <v>0</v>
      </c>
      <c r="J177" s="39">
        <f>SUMIF(J157:J176,"&lt;&gt;#N/A")</f>
        <v>0</v>
      </c>
    </row>
    <row r="178" spans="1:10" ht="15" customHeight="1" x14ac:dyDescent="0.4">
      <c r="A178" s="24"/>
      <c r="B178" s="24"/>
      <c r="C178" s="24"/>
      <c r="D178" s="24"/>
      <c r="E178" s="24"/>
      <c r="F178" s="24"/>
      <c r="G178" s="44"/>
      <c r="H178" s="44"/>
      <c r="I178" s="44"/>
    </row>
    <row r="179" spans="1:10" ht="22.15" customHeight="1" x14ac:dyDescent="0.4">
      <c r="A179" s="51" t="s">
        <v>89</v>
      </c>
      <c r="B179" s="24"/>
      <c r="C179" s="24"/>
      <c r="D179" s="24"/>
      <c r="E179" s="24"/>
      <c r="F179" s="24"/>
      <c r="G179" s="44"/>
      <c r="H179" s="44"/>
      <c r="I179" s="44"/>
    </row>
    <row r="180" spans="1:10" ht="42.95" customHeight="1" x14ac:dyDescent="0.4">
      <c r="A180" s="158" t="s">
        <v>144</v>
      </c>
      <c r="B180" s="35" t="s">
        <v>49</v>
      </c>
      <c r="C180" s="35" t="s">
        <v>119</v>
      </c>
      <c r="D180" s="35" t="s">
        <v>34</v>
      </c>
      <c r="E180" s="36" t="s">
        <v>173</v>
      </c>
      <c r="F180" s="36" t="s">
        <v>174</v>
      </c>
      <c r="G180" s="35" t="s">
        <v>35</v>
      </c>
      <c r="H180" s="36" t="s">
        <v>134</v>
      </c>
      <c r="I180" s="36" t="s">
        <v>37</v>
      </c>
      <c r="J180" s="36" t="s">
        <v>120</v>
      </c>
    </row>
    <row r="181" spans="1:10" ht="18" customHeight="1" x14ac:dyDescent="0.4">
      <c r="A181" s="159"/>
      <c r="B181" s="45"/>
      <c r="C181" s="45"/>
      <c r="D181" s="45"/>
      <c r="E181" s="45"/>
      <c r="F181" s="45"/>
      <c r="G181" s="45"/>
      <c r="H181" s="46"/>
      <c r="I181" s="37">
        <f>IF(AND(B181&lt;&gt;"",C181&lt;&gt;"",D181&lt;&gt;"",E181&lt;&gt;"",F181&lt;&gt;"",G181&lt;&gt;"",H181&lt;&gt;""),VLOOKUP(G181,通所介護費!$A$48:$B$52,2,0),0)</f>
        <v>0</v>
      </c>
      <c r="J181" s="37">
        <f>((I181*H181)*0.1*10)/2</f>
        <v>0</v>
      </c>
    </row>
    <row r="182" spans="1:10" ht="18" customHeight="1" x14ac:dyDescent="0.4">
      <c r="A182" s="159"/>
      <c r="B182" s="45"/>
      <c r="C182" s="45"/>
      <c r="D182" s="45"/>
      <c r="E182" s="45"/>
      <c r="F182" s="45"/>
      <c r="G182" s="45"/>
      <c r="H182" s="46"/>
      <c r="I182" s="37">
        <f>IF(AND(B182&lt;&gt;"",C182&lt;&gt;"",D182&lt;&gt;"",E182&lt;&gt;"",F182&lt;&gt;"",G182&lt;&gt;"",H182&lt;&gt;""),VLOOKUP(G182,通所介護費!$A$48:$B$52,2,0),0)</f>
        <v>0</v>
      </c>
      <c r="J182" s="37">
        <f>((I182*H182)*0.1*10)/2</f>
        <v>0</v>
      </c>
    </row>
    <row r="183" spans="1:10" ht="18" customHeight="1" x14ac:dyDescent="0.4">
      <c r="A183" s="159"/>
      <c r="B183" s="45"/>
      <c r="C183" s="45"/>
      <c r="D183" s="45"/>
      <c r="E183" s="45"/>
      <c r="F183" s="45"/>
      <c r="G183" s="45"/>
      <c r="H183" s="46"/>
      <c r="I183" s="37">
        <f>IF(AND(B183&lt;&gt;"",C183&lt;&gt;"",D183&lt;&gt;"",E183&lt;&gt;"",F183&lt;&gt;"",G183&lt;&gt;"",H183&lt;&gt;""),VLOOKUP(G183,通所介護費!$A$48:$B$52,2,0),0)</f>
        <v>0</v>
      </c>
      <c r="J183" s="37">
        <f>((I183*H183)*0.1*10)/2</f>
        <v>0</v>
      </c>
    </row>
    <row r="184" spans="1:10" ht="18" customHeight="1" x14ac:dyDescent="0.4">
      <c r="A184" s="159"/>
      <c r="B184" s="45"/>
      <c r="C184" s="45"/>
      <c r="D184" s="45"/>
      <c r="E184" s="45"/>
      <c r="F184" s="45"/>
      <c r="G184" s="45"/>
      <c r="H184" s="46"/>
      <c r="I184" s="37">
        <f>IF(AND(B184&lt;&gt;"",C184&lt;&gt;"",D184&lt;&gt;"",E184&lt;&gt;"",F184&lt;&gt;"",G184&lt;&gt;"",H184&lt;&gt;""),VLOOKUP(G184,通所介護費!$A$48:$B$52,2,0),0)</f>
        <v>0</v>
      </c>
      <c r="J184" s="37">
        <f>((I184*H184)*0.1*10)/2</f>
        <v>0</v>
      </c>
    </row>
    <row r="185" spans="1:10" ht="18" customHeight="1" x14ac:dyDescent="0.4">
      <c r="A185" s="160"/>
      <c r="B185" s="45"/>
      <c r="C185" s="45"/>
      <c r="D185" s="45"/>
      <c r="E185" s="45"/>
      <c r="F185" s="45"/>
      <c r="G185" s="45"/>
      <c r="H185" s="46"/>
      <c r="I185" s="37">
        <f>IF(AND(B185&lt;&gt;"",C185&lt;&gt;"",D185&lt;&gt;"",E185&lt;&gt;"",F185&lt;&gt;"",G185&lt;&gt;"",H185&lt;&gt;""),VLOOKUP(G185,通所介護費!$A$48:$B$52,2,0),0)</f>
        <v>0</v>
      </c>
      <c r="J185" s="37">
        <f>((I185*H185)*0.1*10)/2</f>
        <v>0</v>
      </c>
    </row>
    <row r="186" spans="1:10" ht="22.15" customHeight="1" x14ac:dyDescent="0.4">
      <c r="A186" s="101" t="s">
        <v>40</v>
      </c>
      <c r="B186" s="102"/>
      <c r="C186" s="102"/>
      <c r="D186" s="102"/>
      <c r="E186" s="102"/>
      <c r="F186" s="102"/>
      <c r="G186" s="103"/>
      <c r="H186" s="39">
        <f>SUMIF(H181:H185,"&lt;&gt;#N/A")</f>
        <v>0</v>
      </c>
      <c r="I186" s="39">
        <f>SUMIF(I181:I185,"&lt;&gt;#N/A")</f>
        <v>0</v>
      </c>
      <c r="J186" s="39">
        <f>SUMIF(J181:J185,"&lt;&gt;#N/A")</f>
        <v>0</v>
      </c>
    </row>
    <row r="187" spans="1:10" ht="22.15" customHeight="1" x14ac:dyDescent="0.4"/>
    <row r="188" spans="1:10" ht="22.15" customHeight="1" x14ac:dyDescent="0.4">
      <c r="A188" s="34" t="s">
        <v>175</v>
      </c>
    </row>
    <row r="189" spans="1:10" ht="22.15" customHeight="1" x14ac:dyDescent="0.4">
      <c r="A189" s="50" t="s">
        <v>90</v>
      </c>
    </row>
    <row r="190" spans="1:10" ht="42.95" customHeight="1" x14ac:dyDescent="0.4">
      <c r="A190" s="155" t="s">
        <v>176</v>
      </c>
      <c r="B190" s="35" t="s">
        <v>49</v>
      </c>
      <c r="C190" s="35" t="s">
        <v>119</v>
      </c>
      <c r="D190" s="35" t="s">
        <v>34</v>
      </c>
      <c r="E190" s="36" t="s">
        <v>173</v>
      </c>
      <c r="F190" s="36" t="s">
        <v>174</v>
      </c>
      <c r="G190" s="35" t="s">
        <v>35</v>
      </c>
      <c r="H190" s="36" t="s">
        <v>51</v>
      </c>
      <c r="I190" s="36" t="s">
        <v>37</v>
      </c>
      <c r="J190" s="36" t="s">
        <v>120</v>
      </c>
    </row>
    <row r="191" spans="1:10" ht="18" customHeight="1" x14ac:dyDescent="0.4">
      <c r="A191" s="156"/>
      <c r="B191" s="45"/>
      <c r="C191" s="45"/>
      <c r="D191" s="45"/>
      <c r="E191" s="45"/>
      <c r="F191" s="45"/>
      <c r="G191" s="45"/>
      <c r="H191" s="46"/>
      <c r="I191" s="37">
        <f>IF(AND(B191&lt;&gt;"",C191&lt;&gt;"",D191&lt;&gt;"",E191&lt;&gt;"",F191&lt;&gt;"",G191&lt;&gt;"",H191&lt;&gt;""),VLOOKUP(G191,通所介護費!$A$55:$B$59,2,0),0)</f>
        <v>0</v>
      </c>
      <c r="J191" s="37">
        <f t="shared" ref="J191:J195" si="24">(I191*H191)*0.1*10</f>
        <v>0</v>
      </c>
    </row>
    <row r="192" spans="1:10" ht="18" customHeight="1" x14ac:dyDescent="0.4">
      <c r="A192" s="156"/>
      <c r="B192" s="45"/>
      <c r="C192" s="45"/>
      <c r="D192" s="45"/>
      <c r="E192" s="45"/>
      <c r="F192" s="45"/>
      <c r="G192" s="45"/>
      <c r="H192" s="46"/>
      <c r="I192" s="37">
        <f>IF(AND(B192&lt;&gt;"",C192&lt;&gt;"",D192&lt;&gt;"",E192&lt;&gt;"",F192&lt;&gt;"",G192&lt;&gt;"",H192&lt;&gt;""),VLOOKUP(G192,通所介護費!$A$55:$B$59,2,0),0)</f>
        <v>0</v>
      </c>
      <c r="J192" s="37">
        <f t="shared" si="24"/>
        <v>0</v>
      </c>
    </row>
    <row r="193" spans="1:10" ht="18" customHeight="1" x14ac:dyDescent="0.4">
      <c r="A193" s="156"/>
      <c r="B193" s="45"/>
      <c r="C193" s="45"/>
      <c r="D193" s="45"/>
      <c r="E193" s="45"/>
      <c r="F193" s="45"/>
      <c r="G193" s="45"/>
      <c r="H193" s="46"/>
      <c r="I193" s="37">
        <f>IF(AND(B193&lt;&gt;"",C193&lt;&gt;"",D193&lt;&gt;"",E193&lt;&gt;"",F193&lt;&gt;"",G193&lt;&gt;"",H193&lt;&gt;""),VLOOKUP(G193,通所介護費!$A$55:$B$59,2,0),0)</f>
        <v>0</v>
      </c>
      <c r="J193" s="37">
        <f t="shared" si="24"/>
        <v>0</v>
      </c>
    </row>
    <row r="194" spans="1:10" ht="18" customHeight="1" x14ac:dyDescent="0.4">
      <c r="A194" s="156"/>
      <c r="B194" s="45"/>
      <c r="C194" s="45"/>
      <c r="D194" s="45"/>
      <c r="E194" s="45"/>
      <c r="F194" s="45"/>
      <c r="G194" s="45"/>
      <c r="H194" s="46"/>
      <c r="I194" s="37">
        <f>IF(AND(B194&lt;&gt;"",C194&lt;&gt;"",D194&lt;&gt;"",E194&lt;&gt;"",F194&lt;&gt;"",G194&lt;&gt;"",H194&lt;&gt;""),VLOOKUP(G194,通所介護費!$A$55:$B$59,2,0),0)</f>
        <v>0</v>
      </c>
      <c r="J194" s="37">
        <f t="shared" si="24"/>
        <v>0</v>
      </c>
    </row>
    <row r="195" spans="1:10" ht="18" customHeight="1" x14ac:dyDescent="0.4">
      <c r="A195" s="156"/>
      <c r="B195" s="45"/>
      <c r="C195" s="45"/>
      <c r="D195" s="45"/>
      <c r="E195" s="45"/>
      <c r="F195" s="45"/>
      <c r="G195" s="45"/>
      <c r="H195" s="46"/>
      <c r="I195" s="37">
        <f>IF(AND(B195&lt;&gt;"",C195&lt;&gt;"",D195&lt;&gt;"",E195&lt;&gt;"",F195&lt;&gt;"",G195&lt;&gt;"",H195&lt;&gt;""),VLOOKUP(G195,通所介護費!$A$55:$B$59,2,0),0)</f>
        <v>0</v>
      </c>
      <c r="J195" s="37">
        <f t="shared" si="24"/>
        <v>0</v>
      </c>
    </row>
    <row r="196" spans="1:10" ht="18" customHeight="1" x14ac:dyDescent="0.4">
      <c r="A196" s="156"/>
      <c r="B196" s="45"/>
      <c r="C196" s="45"/>
      <c r="D196" s="45"/>
      <c r="E196" s="45"/>
      <c r="F196" s="45"/>
      <c r="G196" s="45"/>
      <c r="H196" s="46"/>
      <c r="I196" s="37">
        <f>IF(AND(B196&lt;&gt;"",C196&lt;&gt;"",D196&lt;&gt;"",E196&lt;&gt;"",F196&lt;&gt;"",G196&lt;&gt;"",H196&lt;&gt;""),VLOOKUP(G196,通所介護費!$A$55:$B$59,2,0),0)</f>
        <v>0</v>
      </c>
      <c r="J196" s="37">
        <f t="shared" ref="J196:J210" si="25">(I196*H196)*0.1*10</f>
        <v>0</v>
      </c>
    </row>
    <row r="197" spans="1:10" ht="18" customHeight="1" x14ac:dyDescent="0.4">
      <c r="A197" s="156"/>
      <c r="B197" s="45"/>
      <c r="C197" s="45"/>
      <c r="D197" s="45"/>
      <c r="E197" s="45"/>
      <c r="F197" s="45"/>
      <c r="G197" s="45"/>
      <c r="H197" s="46"/>
      <c r="I197" s="37">
        <f>IF(AND(B197&lt;&gt;"",C197&lt;&gt;"",D197&lt;&gt;"",E197&lt;&gt;"",F197&lt;&gt;"",G197&lt;&gt;"",H197&lt;&gt;""),VLOOKUP(G197,通所介護費!$A$55:$B$59,2,0),0)</f>
        <v>0</v>
      </c>
      <c r="J197" s="37">
        <f t="shared" si="25"/>
        <v>0</v>
      </c>
    </row>
    <row r="198" spans="1:10" ht="18" customHeight="1" x14ac:dyDescent="0.4">
      <c r="A198" s="156"/>
      <c r="B198" s="45"/>
      <c r="C198" s="45"/>
      <c r="D198" s="45"/>
      <c r="E198" s="45"/>
      <c r="F198" s="45"/>
      <c r="G198" s="45"/>
      <c r="H198" s="46"/>
      <c r="I198" s="37">
        <f>IF(AND(B198&lt;&gt;"",C198&lt;&gt;"",D198&lt;&gt;"",E198&lt;&gt;"",F198&lt;&gt;"",G198&lt;&gt;"",H198&lt;&gt;""),VLOOKUP(G198,通所介護費!$A$55:$B$59,2,0),0)</f>
        <v>0</v>
      </c>
      <c r="J198" s="37">
        <f t="shared" si="25"/>
        <v>0</v>
      </c>
    </row>
    <row r="199" spans="1:10" ht="18" customHeight="1" x14ac:dyDescent="0.4">
      <c r="A199" s="156"/>
      <c r="B199" s="45"/>
      <c r="C199" s="45"/>
      <c r="D199" s="45"/>
      <c r="E199" s="45"/>
      <c r="F199" s="45"/>
      <c r="G199" s="45"/>
      <c r="H199" s="46"/>
      <c r="I199" s="37">
        <f>IF(AND(B199&lt;&gt;"",C199&lt;&gt;"",D199&lt;&gt;"",E199&lt;&gt;"",F199&lt;&gt;"",G199&lt;&gt;"",H199&lt;&gt;""),VLOOKUP(G199,通所介護費!$A$55:$B$59,2,0),0)</f>
        <v>0</v>
      </c>
      <c r="J199" s="37">
        <f t="shared" si="25"/>
        <v>0</v>
      </c>
    </row>
    <row r="200" spans="1:10" ht="18" customHeight="1" x14ac:dyDescent="0.4">
      <c r="A200" s="156"/>
      <c r="B200" s="45"/>
      <c r="C200" s="45"/>
      <c r="D200" s="45"/>
      <c r="E200" s="45"/>
      <c r="F200" s="45"/>
      <c r="G200" s="45"/>
      <c r="H200" s="46"/>
      <c r="I200" s="37">
        <f>IF(AND(B200&lt;&gt;"",C200&lt;&gt;"",D200&lt;&gt;"",E200&lt;&gt;"",F200&lt;&gt;"",G200&lt;&gt;"",H200&lt;&gt;""),VLOOKUP(G200,通所介護費!$A$55:$B$59,2,0),0)</f>
        <v>0</v>
      </c>
      <c r="J200" s="37">
        <f t="shared" si="25"/>
        <v>0</v>
      </c>
    </row>
    <row r="201" spans="1:10" ht="18" customHeight="1" x14ac:dyDescent="0.4">
      <c r="A201" s="156"/>
      <c r="B201" s="45"/>
      <c r="C201" s="45"/>
      <c r="D201" s="45"/>
      <c r="E201" s="45"/>
      <c r="F201" s="45"/>
      <c r="G201" s="45"/>
      <c r="H201" s="46"/>
      <c r="I201" s="37">
        <f>IF(AND(B201&lt;&gt;"",C201&lt;&gt;"",D201&lt;&gt;"",E201&lt;&gt;"",F201&lt;&gt;"",G201&lt;&gt;"",H201&lt;&gt;""),VLOOKUP(G201,通所介護費!$A$55:$B$59,2,0),0)</f>
        <v>0</v>
      </c>
      <c r="J201" s="37">
        <f t="shared" si="25"/>
        <v>0</v>
      </c>
    </row>
    <row r="202" spans="1:10" ht="18" customHeight="1" x14ac:dyDescent="0.4">
      <c r="A202" s="156"/>
      <c r="B202" s="45"/>
      <c r="C202" s="45"/>
      <c r="D202" s="45"/>
      <c r="E202" s="45"/>
      <c r="F202" s="45"/>
      <c r="G202" s="45"/>
      <c r="H202" s="46"/>
      <c r="I202" s="37">
        <f>IF(AND(B202&lt;&gt;"",C202&lt;&gt;"",D202&lt;&gt;"",E202&lt;&gt;"",F202&lt;&gt;"",G202&lt;&gt;"",H202&lt;&gt;""),VLOOKUP(G202,通所介護費!$A$55:$B$59,2,0),0)</f>
        <v>0</v>
      </c>
      <c r="J202" s="37">
        <f t="shared" si="25"/>
        <v>0</v>
      </c>
    </row>
    <row r="203" spans="1:10" ht="18" customHeight="1" x14ac:dyDescent="0.4">
      <c r="A203" s="156"/>
      <c r="B203" s="45"/>
      <c r="C203" s="45"/>
      <c r="D203" s="45"/>
      <c r="E203" s="45"/>
      <c r="F203" s="45"/>
      <c r="G203" s="45"/>
      <c r="H203" s="46"/>
      <c r="I203" s="37">
        <f>IF(AND(B203&lt;&gt;"",C203&lt;&gt;"",D203&lt;&gt;"",E203&lt;&gt;"",F203&lt;&gt;"",G203&lt;&gt;"",H203&lt;&gt;""),VLOOKUP(G203,通所介護費!$A$55:$B$59,2,0),0)</f>
        <v>0</v>
      </c>
      <c r="J203" s="37">
        <f t="shared" si="25"/>
        <v>0</v>
      </c>
    </row>
    <row r="204" spans="1:10" ht="18" customHeight="1" x14ac:dyDescent="0.4">
      <c r="A204" s="156"/>
      <c r="B204" s="45"/>
      <c r="C204" s="45"/>
      <c r="D204" s="45"/>
      <c r="E204" s="45"/>
      <c r="F204" s="45"/>
      <c r="G204" s="45"/>
      <c r="H204" s="46"/>
      <c r="I204" s="37">
        <f>IF(AND(B204&lt;&gt;"",C204&lt;&gt;"",D204&lt;&gt;"",E204&lt;&gt;"",F204&lt;&gt;"",G204&lt;&gt;"",H204&lt;&gt;""),VLOOKUP(G204,通所介護費!$A$55:$B$59,2,0),0)</f>
        <v>0</v>
      </c>
      <c r="J204" s="37">
        <f t="shared" si="25"/>
        <v>0</v>
      </c>
    </row>
    <row r="205" spans="1:10" ht="18" customHeight="1" x14ac:dyDescent="0.4">
      <c r="A205" s="156"/>
      <c r="B205" s="45"/>
      <c r="C205" s="45"/>
      <c r="D205" s="45"/>
      <c r="E205" s="45"/>
      <c r="F205" s="45"/>
      <c r="G205" s="45"/>
      <c r="H205" s="46"/>
      <c r="I205" s="37">
        <f>IF(AND(B205&lt;&gt;"",C205&lt;&gt;"",D205&lt;&gt;"",E205&lt;&gt;"",F205&lt;&gt;"",G205&lt;&gt;"",H205&lt;&gt;""),VLOOKUP(G205,通所介護費!$A$55:$B$59,2,0),0)</f>
        <v>0</v>
      </c>
      <c r="J205" s="37">
        <f t="shared" si="25"/>
        <v>0</v>
      </c>
    </row>
    <row r="206" spans="1:10" ht="18" customHeight="1" x14ac:dyDescent="0.4">
      <c r="A206" s="156"/>
      <c r="B206" s="45"/>
      <c r="C206" s="45"/>
      <c r="D206" s="45"/>
      <c r="E206" s="45"/>
      <c r="F206" s="45"/>
      <c r="G206" s="45"/>
      <c r="H206" s="46"/>
      <c r="I206" s="37">
        <f>IF(AND(B206&lt;&gt;"",C206&lt;&gt;"",D206&lt;&gt;"",E206&lt;&gt;"",F206&lt;&gt;"",G206&lt;&gt;"",H206&lt;&gt;""),VLOOKUP(G206,通所介護費!$A$55:$B$59,2,0),0)</f>
        <v>0</v>
      </c>
      <c r="J206" s="37">
        <f t="shared" si="25"/>
        <v>0</v>
      </c>
    </row>
    <row r="207" spans="1:10" ht="18" customHeight="1" x14ac:dyDescent="0.4">
      <c r="A207" s="156"/>
      <c r="B207" s="45"/>
      <c r="C207" s="45"/>
      <c r="D207" s="45"/>
      <c r="E207" s="45"/>
      <c r="F207" s="45"/>
      <c r="G207" s="45"/>
      <c r="H207" s="46"/>
      <c r="I207" s="37">
        <f>IF(AND(B207&lt;&gt;"",C207&lt;&gt;"",D207&lt;&gt;"",E207&lt;&gt;"",F207&lt;&gt;"",G207&lt;&gt;"",H207&lt;&gt;""),VLOOKUP(G207,通所介護費!$A$55:$B$59,2,0),0)</f>
        <v>0</v>
      </c>
      <c r="J207" s="37">
        <f t="shared" si="25"/>
        <v>0</v>
      </c>
    </row>
    <row r="208" spans="1:10" ht="18" customHeight="1" x14ac:dyDescent="0.4">
      <c r="A208" s="156"/>
      <c r="B208" s="45"/>
      <c r="C208" s="45"/>
      <c r="D208" s="45"/>
      <c r="E208" s="45"/>
      <c r="F208" s="45"/>
      <c r="G208" s="45"/>
      <c r="H208" s="46"/>
      <c r="I208" s="37">
        <f>IF(AND(B208&lt;&gt;"",C208&lt;&gt;"",D208&lt;&gt;"",E208&lt;&gt;"",F208&lt;&gt;"",G208&lt;&gt;"",H208&lt;&gt;""),VLOOKUP(G208,通所介護費!$A$55:$B$59,2,0),0)</f>
        <v>0</v>
      </c>
      <c r="J208" s="37">
        <f t="shared" si="25"/>
        <v>0</v>
      </c>
    </row>
    <row r="209" spans="1:10" ht="18" customHeight="1" x14ac:dyDescent="0.4">
      <c r="A209" s="156"/>
      <c r="B209" s="45"/>
      <c r="C209" s="45"/>
      <c r="D209" s="45"/>
      <c r="E209" s="45"/>
      <c r="F209" s="45"/>
      <c r="G209" s="45"/>
      <c r="H209" s="46"/>
      <c r="I209" s="37">
        <f>IF(AND(B209&lt;&gt;"",C209&lt;&gt;"",D209&lt;&gt;"",E209&lt;&gt;"",F209&lt;&gt;"",G209&lt;&gt;"",H209&lt;&gt;""),VLOOKUP(G209,通所介護費!$A$55:$B$59,2,0),0)</f>
        <v>0</v>
      </c>
      <c r="J209" s="37">
        <f t="shared" si="25"/>
        <v>0</v>
      </c>
    </row>
    <row r="210" spans="1:10" ht="18" customHeight="1" x14ac:dyDescent="0.4">
      <c r="A210" s="157"/>
      <c r="B210" s="45"/>
      <c r="C210" s="45"/>
      <c r="D210" s="45"/>
      <c r="E210" s="45"/>
      <c r="F210" s="45"/>
      <c r="G210" s="45"/>
      <c r="H210" s="46"/>
      <c r="I210" s="37">
        <f>IF(AND(B210&lt;&gt;"",C210&lt;&gt;"",D210&lt;&gt;"",E210&lt;&gt;"",F210&lt;&gt;"",G210&lt;&gt;"",H210&lt;&gt;""),VLOOKUP(G210,通所介護費!$A$55:$B$59,2,0),0)</f>
        <v>0</v>
      </c>
      <c r="J210" s="37">
        <f t="shared" si="25"/>
        <v>0</v>
      </c>
    </row>
    <row r="211" spans="1:10" ht="22.15" customHeight="1" x14ac:dyDescent="0.4">
      <c r="A211" s="101" t="s">
        <v>40</v>
      </c>
      <c r="B211" s="102"/>
      <c r="C211" s="102"/>
      <c r="D211" s="102"/>
      <c r="E211" s="102"/>
      <c r="F211" s="102"/>
      <c r="G211" s="103"/>
      <c r="H211" s="39">
        <f>SUMIF(H191:H210,"&lt;&gt;#N/A")</f>
        <v>0</v>
      </c>
      <c r="I211" s="39">
        <f>SUMIF(I191:I210,"&lt;&gt;#N/A")</f>
        <v>0</v>
      </c>
      <c r="J211" s="39">
        <f>SUMIF(J191:J210,"&lt;&gt;#N/A")</f>
        <v>0</v>
      </c>
    </row>
    <row r="212" spans="1:10" ht="15" customHeight="1" x14ac:dyDescent="0.4">
      <c r="A212" s="24"/>
      <c r="B212" s="24"/>
      <c r="C212" s="24"/>
      <c r="D212" s="24"/>
      <c r="E212" s="24"/>
      <c r="F212" s="24"/>
      <c r="G212" s="44"/>
      <c r="H212" s="44"/>
      <c r="I212" s="44"/>
    </row>
    <row r="213" spans="1:10" ht="22.15" customHeight="1" x14ac:dyDescent="0.4">
      <c r="A213" s="51" t="s">
        <v>89</v>
      </c>
      <c r="B213" s="24"/>
      <c r="C213" s="24"/>
      <c r="D213" s="24"/>
      <c r="E213" s="24"/>
      <c r="F213" s="24"/>
      <c r="G213" s="44"/>
      <c r="H213" s="44"/>
      <c r="I213" s="44"/>
    </row>
    <row r="214" spans="1:10" ht="42.95" customHeight="1" x14ac:dyDescent="0.4">
      <c r="A214" s="158" t="s">
        <v>176</v>
      </c>
      <c r="B214" s="35" t="s">
        <v>49</v>
      </c>
      <c r="C214" s="35" t="s">
        <v>119</v>
      </c>
      <c r="D214" s="35" t="s">
        <v>34</v>
      </c>
      <c r="E214" s="36" t="s">
        <v>173</v>
      </c>
      <c r="F214" s="36" t="s">
        <v>174</v>
      </c>
      <c r="G214" s="35" t="s">
        <v>35</v>
      </c>
      <c r="H214" s="36" t="s">
        <v>134</v>
      </c>
      <c r="I214" s="36" t="s">
        <v>37</v>
      </c>
      <c r="J214" s="36" t="s">
        <v>120</v>
      </c>
    </row>
    <row r="215" spans="1:10" ht="18" customHeight="1" x14ac:dyDescent="0.4">
      <c r="A215" s="159"/>
      <c r="B215" s="45"/>
      <c r="C215" s="45"/>
      <c r="D215" s="45"/>
      <c r="E215" s="45"/>
      <c r="F215" s="45"/>
      <c r="G215" s="45"/>
      <c r="H215" s="46"/>
      <c r="I215" s="37">
        <f>IF(AND(B215&lt;&gt;"",C215&lt;&gt;"",D215&lt;&gt;"",E215&lt;&gt;"",F215&lt;&gt;"",G215&lt;&gt;"",H215&lt;&gt;""),VLOOKUP(G215,通所介護費!$A$55:$B$59,2,0),0)</f>
        <v>0</v>
      </c>
      <c r="J215" s="37">
        <f>((I215*H215)*0.1*10)/2</f>
        <v>0</v>
      </c>
    </row>
    <row r="216" spans="1:10" ht="18" customHeight="1" x14ac:dyDescent="0.4">
      <c r="A216" s="159"/>
      <c r="B216" s="45"/>
      <c r="C216" s="45"/>
      <c r="D216" s="45"/>
      <c r="E216" s="45"/>
      <c r="F216" s="45"/>
      <c r="G216" s="45"/>
      <c r="H216" s="46"/>
      <c r="I216" s="37">
        <f>IF(AND(B216&lt;&gt;"",C216&lt;&gt;"",D216&lt;&gt;"",E216&lt;&gt;"",F216&lt;&gt;"",G216&lt;&gt;"",H216&lt;&gt;""),VLOOKUP(G216,通所介護費!$A$55:$B$59,2,0),0)</f>
        <v>0</v>
      </c>
      <c r="J216" s="37">
        <f>((I216*H216)*0.1*10)/2</f>
        <v>0</v>
      </c>
    </row>
    <row r="217" spans="1:10" ht="18" customHeight="1" x14ac:dyDescent="0.4">
      <c r="A217" s="159"/>
      <c r="B217" s="45"/>
      <c r="C217" s="45"/>
      <c r="D217" s="45"/>
      <c r="E217" s="45"/>
      <c r="F217" s="45"/>
      <c r="G217" s="45"/>
      <c r="H217" s="46"/>
      <c r="I217" s="37">
        <f>IF(AND(B217&lt;&gt;"",C217&lt;&gt;"",D217&lt;&gt;"",E217&lt;&gt;"",F217&lt;&gt;"",G217&lt;&gt;"",H217&lt;&gt;""),VLOOKUP(G217,通所介護費!$A$55:$B$59,2,0),0)</f>
        <v>0</v>
      </c>
      <c r="J217" s="37">
        <f>((I217*H217)*0.1*10)/2</f>
        <v>0</v>
      </c>
    </row>
    <row r="218" spans="1:10" ht="18" customHeight="1" x14ac:dyDescent="0.4">
      <c r="A218" s="159"/>
      <c r="B218" s="45"/>
      <c r="C218" s="45"/>
      <c r="D218" s="45"/>
      <c r="E218" s="45"/>
      <c r="F218" s="45"/>
      <c r="G218" s="45"/>
      <c r="H218" s="46"/>
      <c r="I218" s="37">
        <f>IF(AND(B218&lt;&gt;"",C218&lt;&gt;"",D218&lt;&gt;"",E218&lt;&gt;"",F218&lt;&gt;"",G218&lt;&gt;"",H218&lt;&gt;""),VLOOKUP(G218,通所介護費!$A$55:$B$59,2,0),0)</f>
        <v>0</v>
      </c>
      <c r="J218" s="37">
        <f>((I218*H218)*0.1*10)/2</f>
        <v>0</v>
      </c>
    </row>
    <row r="219" spans="1:10" ht="18" customHeight="1" x14ac:dyDescent="0.4">
      <c r="A219" s="160"/>
      <c r="B219" s="45"/>
      <c r="C219" s="45"/>
      <c r="D219" s="45"/>
      <c r="E219" s="45"/>
      <c r="F219" s="45"/>
      <c r="G219" s="45"/>
      <c r="H219" s="46"/>
      <c r="I219" s="37">
        <f>IF(AND(B219&lt;&gt;"",C219&lt;&gt;"",D219&lt;&gt;"",E219&lt;&gt;"",F219&lt;&gt;"",G219&lt;&gt;"",H219&lt;&gt;""),VLOOKUP(G219,通所介護費!$A$55:$B$59,2,0),0)</f>
        <v>0</v>
      </c>
      <c r="J219" s="37">
        <f>((I219*H219)*0.1*10)/2</f>
        <v>0</v>
      </c>
    </row>
    <row r="220" spans="1:10" ht="22.15" customHeight="1" x14ac:dyDescent="0.4">
      <c r="A220" s="101" t="s">
        <v>40</v>
      </c>
      <c r="B220" s="102"/>
      <c r="C220" s="102"/>
      <c r="D220" s="102"/>
      <c r="E220" s="102"/>
      <c r="F220" s="102"/>
      <c r="G220" s="103"/>
      <c r="H220" s="39">
        <f>SUMIF(H215:H219,"&lt;&gt;#N/A")</f>
        <v>0</v>
      </c>
      <c r="I220" s="39">
        <f>SUMIF(I215:I219,"&lt;&gt;#N/A")</f>
        <v>0</v>
      </c>
      <c r="J220" s="39">
        <f>SUMIF(J215:J219,"&lt;&gt;#N/A")</f>
        <v>0</v>
      </c>
    </row>
    <row r="221" spans="1:10" ht="22.15" customHeight="1" x14ac:dyDescent="0.4"/>
    <row r="222" spans="1:10" ht="22.15" customHeight="1" x14ac:dyDescent="0.4">
      <c r="A222" s="34" t="s">
        <v>46</v>
      </c>
    </row>
    <row r="223" spans="1:10" ht="28.5" x14ac:dyDescent="0.4">
      <c r="A223" s="164" t="s">
        <v>47</v>
      </c>
      <c r="B223" s="164"/>
      <c r="C223" s="41" t="s">
        <v>48</v>
      </c>
      <c r="D223" s="41" t="s">
        <v>51</v>
      </c>
      <c r="E223" s="41" t="s">
        <v>120</v>
      </c>
    </row>
    <row r="224" spans="1:10" ht="22.15" customHeight="1" x14ac:dyDescent="0.4">
      <c r="A224" s="165">
        <f>COUNTA(D21:D40,D45:D49,D55:D74,D79:D83,D89:D108,D113:D117,D123:D142,D147:D151,D157:D176,D181:D185,D191:D210,D215:D219)</f>
        <v>0</v>
      </c>
      <c r="B224" s="165"/>
      <c r="C224" s="42">
        <f>COUNTA(C21:C40,C45:C49,C55:C74,C79:C83,C89:C108,C113:C117,C123:C142,C147:C151,C157:C176,C181:C185,C191:C210,C215:C219)</f>
        <v>0</v>
      </c>
      <c r="D224" s="43">
        <f>SUM(H41,H50,H75,H84,H109,H118,H143,H152,H177,H186,H211,H220)</f>
        <v>0</v>
      </c>
      <c r="E224" s="43">
        <f>SUM(J41,J50,J75,J84,J109,J118,J143,J152,J177,J186,J211,J220)</f>
        <v>0</v>
      </c>
    </row>
    <row r="225" ht="42.95" customHeight="1" x14ac:dyDescent="0.4"/>
    <row r="226" ht="20.100000000000001" customHeight="1" x14ac:dyDescent="0.4"/>
    <row r="227" ht="20.100000000000001" customHeight="1" x14ac:dyDescent="0.4"/>
    <row r="228" ht="20.100000000000001" customHeight="1" x14ac:dyDescent="0.4"/>
    <row r="229" ht="20.100000000000001" customHeight="1" x14ac:dyDescent="0.4"/>
    <row r="230" ht="20.100000000000001" customHeight="1" x14ac:dyDescent="0.4"/>
    <row r="231" ht="20.100000000000001" customHeight="1" x14ac:dyDescent="0.4"/>
    <row r="232" ht="20.100000000000001" customHeight="1" x14ac:dyDescent="0.4"/>
    <row r="233" ht="20.100000000000001" customHeight="1" x14ac:dyDescent="0.4"/>
    <row r="234" ht="20.100000000000001" customHeight="1" x14ac:dyDescent="0.4"/>
    <row r="235" ht="42.95" customHeight="1" x14ac:dyDescent="0.4"/>
    <row r="236" ht="20.100000000000001" customHeight="1" x14ac:dyDescent="0.4"/>
    <row r="237" ht="20.100000000000001" customHeight="1" x14ac:dyDescent="0.4"/>
    <row r="238" ht="20.100000000000001" customHeight="1" x14ac:dyDescent="0.4"/>
    <row r="239" ht="20.100000000000001" customHeight="1" x14ac:dyDescent="0.4"/>
    <row r="240" ht="20.100000000000001" customHeight="1" x14ac:dyDescent="0.4"/>
    <row r="241" ht="20.100000000000001" customHeight="1" x14ac:dyDescent="0.4"/>
    <row r="242" ht="20.100000000000001" customHeight="1" x14ac:dyDescent="0.4"/>
    <row r="243" ht="20.100000000000001" customHeight="1" x14ac:dyDescent="0.4"/>
    <row r="244" ht="20.100000000000001" customHeight="1" x14ac:dyDescent="0.4"/>
    <row r="245" ht="20.100000000000001" customHeight="1" x14ac:dyDescent="0.4"/>
    <row r="246" ht="20.100000000000001" customHeight="1" x14ac:dyDescent="0.4"/>
    <row r="247" ht="20.100000000000001" customHeight="1" x14ac:dyDescent="0.4"/>
    <row r="248" ht="20.100000000000001" customHeight="1" x14ac:dyDescent="0.4"/>
    <row r="249" ht="20.100000000000001" customHeight="1" x14ac:dyDescent="0.4"/>
    <row r="250" ht="20.100000000000001" customHeight="1" x14ac:dyDescent="0.4"/>
    <row r="251" ht="20.100000000000001" customHeight="1" x14ac:dyDescent="0.4"/>
    <row r="252" ht="20.100000000000001" customHeight="1" x14ac:dyDescent="0.4"/>
    <row r="253" ht="20.100000000000001" customHeight="1" x14ac:dyDescent="0.4"/>
    <row r="254" ht="20.100000000000001" customHeight="1" x14ac:dyDescent="0.4"/>
    <row r="255" ht="20.100000000000001" customHeight="1" x14ac:dyDescent="0.4"/>
    <row r="256" ht="20.100000000000001" customHeight="1" x14ac:dyDescent="0.4"/>
    <row r="257" ht="20.100000000000001" customHeight="1" x14ac:dyDescent="0.4"/>
    <row r="258" ht="20.100000000000001" customHeight="1" x14ac:dyDescent="0.4"/>
    <row r="259" ht="42.95" customHeight="1" x14ac:dyDescent="0.4"/>
    <row r="260" ht="20.100000000000001" customHeight="1" x14ac:dyDescent="0.4"/>
    <row r="261" ht="20.100000000000001" customHeight="1" x14ac:dyDescent="0.4"/>
    <row r="262" ht="20.100000000000001" customHeight="1" x14ac:dyDescent="0.4"/>
    <row r="263" ht="20.100000000000001" customHeight="1" x14ac:dyDescent="0.4"/>
    <row r="264" ht="20.100000000000001" customHeight="1" x14ac:dyDescent="0.4"/>
    <row r="265" ht="20.100000000000001" customHeight="1" x14ac:dyDescent="0.4"/>
    <row r="266" ht="20.100000000000001" customHeight="1" x14ac:dyDescent="0.4"/>
    <row r="267" ht="20.100000000000001" customHeight="1" x14ac:dyDescent="0.4"/>
    <row r="268" ht="42.95" customHeight="1" x14ac:dyDescent="0.4"/>
    <row r="269" ht="20.100000000000001" customHeight="1" x14ac:dyDescent="0.4"/>
    <row r="270" ht="20.100000000000001" customHeight="1" x14ac:dyDescent="0.4"/>
    <row r="271" ht="20.100000000000001" customHeight="1" x14ac:dyDescent="0.4"/>
    <row r="272" ht="20.100000000000001" customHeight="1" x14ac:dyDescent="0.4"/>
    <row r="273" ht="20.100000000000001" customHeight="1" x14ac:dyDescent="0.4"/>
    <row r="274" ht="20.100000000000001" customHeight="1" x14ac:dyDescent="0.4"/>
    <row r="275" ht="20.100000000000001" customHeight="1" x14ac:dyDescent="0.4"/>
    <row r="276" ht="20.100000000000001" customHeight="1" x14ac:dyDescent="0.4"/>
    <row r="277" ht="14.25" x14ac:dyDescent="0.4"/>
    <row r="278" ht="20.100000000000001" customHeight="1" x14ac:dyDescent="0.4"/>
  </sheetData>
  <sheetProtection sheet="1" objects="1" scenarios="1"/>
  <mergeCells count="46">
    <mergeCell ref="A224:B224"/>
    <mergeCell ref="H1:J1"/>
    <mergeCell ref="A88:A108"/>
    <mergeCell ref="A109:G109"/>
    <mergeCell ref="A112:A117"/>
    <mergeCell ref="A118:G118"/>
    <mergeCell ref="A122:A142"/>
    <mergeCell ref="A20:A40"/>
    <mergeCell ref="A41:G41"/>
    <mergeCell ref="A44:A49"/>
    <mergeCell ref="A50:G50"/>
    <mergeCell ref="A84:G84"/>
    <mergeCell ref="A54:A74"/>
    <mergeCell ref="A75:G75"/>
    <mergeCell ref="A78:A83"/>
    <mergeCell ref="A13:B13"/>
    <mergeCell ref="C13:I13"/>
    <mergeCell ref="A14:B14"/>
    <mergeCell ref="C14:I14"/>
    <mergeCell ref="A15:B15"/>
    <mergeCell ref="C15:I15"/>
    <mergeCell ref="A10:B10"/>
    <mergeCell ref="C10:I10"/>
    <mergeCell ref="A11:B11"/>
    <mergeCell ref="C11:I11"/>
    <mergeCell ref="A12:B12"/>
    <mergeCell ref="C12:I12"/>
    <mergeCell ref="A9:B9"/>
    <mergeCell ref="C9:I9"/>
    <mergeCell ref="A4:J4"/>
    <mergeCell ref="A7:B7"/>
    <mergeCell ref="C7:I7"/>
    <mergeCell ref="A8:B8"/>
    <mergeCell ref="C8:I8"/>
    <mergeCell ref="A220:G220"/>
    <mergeCell ref="A223:B223"/>
    <mergeCell ref="A143:G143"/>
    <mergeCell ref="A146:A151"/>
    <mergeCell ref="A156:A176"/>
    <mergeCell ref="A177:G177"/>
    <mergeCell ref="A180:A185"/>
    <mergeCell ref="A186:G186"/>
    <mergeCell ref="A152:G152"/>
    <mergeCell ref="A190:A210"/>
    <mergeCell ref="A211:G211"/>
    <mergeCell ref="A214:A219"/>
  </mergeCells>
  <phoneticPr fontId="3"/>
  <printOptions horizontalCentered="1"/>
  <pageMargins left="0.70866141732283472" right="0.70866141732283472" top="0.74803149606299213" bottom="0.74803149606299213" header="0.31496062992125984" footer="0.31496062992125984"/>
  <pageSetup paperSize="9" scale="64" fitToWidth="0" orientation="portrait" r:id="rId1"/>
  <rowBreaks count="8" manualBreakCount="8">
    <brk id="50" max="9" man="1"/>
    <brk id="84" max="9" man="1"/>
    <brk id="118" max="9" man="1"/>
    <brk id="152" max="9" man="1"/>
    <brk id="186" max="9" man="1"/>
    <brk id="220" max="16383" man="1"/>
    <brk id="231" max="9" man="1"/>
    <brk id="274" max="16383"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B485AA0-1030-432E-9947-218492F0A4BA}">
          <x14:formula1>
            <xm:f>対象地域一覧!$A$2:$A$45</xm:f>
          </x14:formula1>
          <xm:sqref>D21:D40 D191:D210 D45:D49 D181:D185 D157:D176 D147:D151 D123:D142 D113:D117 D89:D108 D79:D83 D55:D74 D215:D219</xm:sqref>
        </x14:dataValidation>
        <x14:dataValidation type="list" allowBlank="1" showInputMessage="1" showErrorMessage="1" xr:uid="{E4B24886-55C6-4AB2-8680-F803C3CA4EBD}">
          <x14:formula1>
            <xm:f>通所介護費!$C$2:$C$7</xm:f>
          </x14:formula1>
          <xm:sqref>G21:G40 G191:G210 G45:G49 G181:G185 G157:G176 G147:G151 G123:G142 G113:G117 G89:G108 G79:G83 G55:G74 G215:G219</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66A480-997D-4EDC-9FA0-32BC5C10AA30}">
  <sheetPr>
    <tabColor theme="7" tint="0.59999389629810485"/>
  </sheetPr>
  <dimension ref="A1:AH278"/>
  <sheetViews>
    <sheetView view="pageBreakPreview" zoomScale="85" zoomScaleNormal="100" zoomScaleSheetLayoutView="85" workbookViewId="0">
      <selection activeCell="C14" sqref="C14:I14"/>
    </sheetView>
  </sheetViews>
  <sheetFormatPr defaultColWidth="8.75" defaultRowHeight="24.95" customHeight="1" x14ac:dyDescent="0.4"/>
  <cols>
    <col min="1" max="1" width="5.625" style="27" customWidth="1"/>
    <col min="2" max="2" width="14.625" style="27" bestFit="1" customWidth="1"/>
    <col min="3" max="3" width="14.125" style="27" bestFit="1" customWidth="1"/>
    <col min="4" max="4" width="9.875" style="27" bestFit="1" customWidth="1"/>
    <col min="5" max="6" width="16.375" style="27" bestFit="1" customWidth="1"/>
    <col min="7" max="7" width="9.875" style="27" bestFit="1" customWidth="1"/>
    <col min="8" max="9" width="12.125" style="27" bestFit="1" customWidth="1"/>
    <col min="10" max="10" width="12" style="27" customWidth="1"/>
    <col min="11" max="32" width="8.75" style="27"/>
    <col min="33" max="33" width="8.75" style="28"/>
    <col min="34" max="34" width="9" style="28" bestFit="1" customWidth="1"/>
    <col min="35" max="16384" width="8.75" style="27"/>
  </cols>
  <sheetData>
    <row r="1" spans="1:34" ht="24.95" customHeight="1" x14ac:dyDescent="0.4">
      <c r="A1" s="27" t="s">
        <v>131</v>
      </c>
      <c r="H1" s="108" t="s">
        <v>26</v>
      </c>
      <c r="I1" s="108"/>
      <c r="J1" s="108"/>
      <c r="U1" s="27" t="s">
        <v>112</v>
      </c>
      <c r="W1" s="27" t="s">
        <v>113</v>
      </c>
      <c r="Y1" s="27" t="s">
        <v>114</v>
      </c>
      <c r="AA1" s="27" t="s">
        <v>115</v>
      </c>
      <c r="AC1" s="27" t="s">
        <v>116</v>
      </c>
      <c r="AE1" s="27" t="s">
        <v>117</v>
      </c>
      <c r="AG1" s="28" t="s">
        <v>40</v>
      </c>
    </row>
    <row r="2" spans="1:34" ht="24.95" customHeight="1" x14ac:dyDescent="0.4">
      <c r="A2" s="29" t="s">
        <v>252</v>
      </c>
      <c r="T2" s="30"/>
      <c r="U2" s="31" t="s">
        <v>79</v>
      </c>
      <c r="V2" s="31" t="s">
        <v>50</v>
      </c>
      <c r="W2" s="31" t="s">
        <v>79</v>
      </c>
      <c r="X2" s="31" t="s">
        <v>50</v>
      </c>
      <c r="Y2" s="31" t="s">
        <v>79</v>
      </c>
      <c r="Z2" s="31" t="s">
        <v>50</v>
      </c>
      <c r="AA2" s="31" t="s">
        <v>79</v>
      </c>
      <c r="AB2" s="31" t="s">
        <v>50</v>
      </c>
      <c r="AC2" s="31" t="s">
        <v>79</v>
      </c>
      <c r="AD2" s="31" t="s">
        <v>50</v>
      </c>
      <c r="AE2" s="31" t="s">
        <v>79</v>
      </c>
      <c r="AF2" s="31" t="s">
        <v>50</v>
      </c>
      <c r="AG2" s="31" t="s">
        <v>79</v>
      </c>
      <c r="AH2" s="31" t="s">
        <v>50</v>
      </c>
    </row>
    <row r="3" spans="1:34" ht="15" customHeight="1" x14ac:dyDescent="0.4">
      <c r="T3" s="30" t="str">
        <f>対象地域一覧!A3</f>
        <v>広面</v>
      </c>
      <c r="U3" s="32">
        <f>COUNTIF($D$21:$D$40,$T3)+COUNTIF($D$45:$D$49,$T3)</f>
        <v>0</v>
      </c>
      <c r="V3" s="32">
        <f>SUMIF($D$21:$D$40,$T3,$H$21:$H$40)+SUMIF($D$45:$D$49,$T3,$H$45:$H$49)</f>
        <v>0</v>
      </c>
      <c r="W3" s="32">
        <f>COUNTIF($D$55:$D$74,$T3)+COUNTIF($D$79:$D$83,$T3)</f>
        <v>0</v>
      </c>
      <c r="X3" s="32">
        <f>SUMIF($D$55:$D$74,$T3,$H$55:$H$74)+SUMIF($D$79:$D$83,$T3,$H$79:$H$83)</f>
        <v>0</v>
      </c>
      <c r="Y3" s="32">
        <f>COUNTIF($D$89:$D$108,$T3)+COUNTIF($D$113:$D$117,$T3)</f>
        <v>0</v>
      </c>
      <c r="Z3" s="32">
        <f>SUMIF($D$89:$D$108,$T3,$H$89:$H$108)+SUMIF($D$113:$D$117,$T3,$H$113:$H$117)</f>
        <v>0</v>
      </c>
      <c r="AA3" s="32">
        <f>COUNTIF($D$123:$D$142,$T3)+COUNTIF($D$147:$D$151,$T3)</f>
        <v>0</v>
      </c>
      <c r="AB3" s="32">
        <f>SUMIF($D$123:$D$142,$T3,$H$123:$H$142)+SUMIF($D$147:$D$151,$T3,$H$147:$H$151)</f>
        <v>0</v>
      </c>
      <c r="AC3" s="32">
        <f>COUNTIF($D$157:$D$176,$T3)+COUNTIF($D$181:$D$185,$T3)</f>
        <v>0</v>
      </c>
      <c r="AD3" s="32">
        <f>SUMIF($D$157:$D$176,$T3,$H$157:$H$176)+SUMIF($D$181:$D$185,$T3,$H$181:$H$185)</f>
        <v>0</v>
      </c>
      <c r="AE3" s="32">
        <f>COUNTIF($D$191:$D$210,$T3)+COUNTIF($D$215:$D$219,$T3)</f>
        <v>0</v>
      </c>
      <c r="AF3" s="32">
        <f>SUMIF($D$191:$D$210,$T3,$H$191:$H$210)+SUMIF($D$215:$D$219,$T3,$H$215:$H$219)</f>
        <v>0</v>
      </c>
      <c r="AG3" s="32">
        <f>SUM(U3,W3,Y3,AA3,AC3,AE3)</f>
        <v>0</v>
      </c>
      <c r="AH3" s="32">
        <f>SUM(V3,X3,Z3,AB3,AD3,AF3)</f>
        <v>0</v>
      </c>
    </row>
    <row r="4" spans="1:34" ht="24.95" customHeight="1" x14ac:dyDescent="0.4">
      <c r="A4" s="106" t="s">
        <v>146</v>
      </c>
      <c r="B4" s="106"/>
      <c r="C4" s="106"/>
      <c r="D4" s="106"/>
      <c r="E4" s="106"/>
      <c r="F4" s="106"/>
      <c r="G4" s="106"/>
      <c r="H4" s="106"/>
      <c r="I4" s="106"/>
      <c r="J4" s="106"/>
      <c r="T4" s="30" t="str">
        <f>対象地域一覧!A4</f>
        <v>上加茂</v>
      </c>
      <c r="U4" s="32">
        <f t="shared" ref="U4:U45" si="0">COUNTIF($D$21:$D$40,$T4)+COUNTIF($D$45:$D$49,$T4)</f>
        <v>0</v>
      </c>
      <c r="V4" s="32">
        <f t="shared" ref="V4:V45" si="1">SUMIF($D$21:$D$40,$T4,$H$21:$H$40)+SUMIF($D$45:$D$49,$T4,$H$45:$H$49)</f>
        <v>0</v>
      </c>
      <c r="W4" s="32">
        <f t="shared" ref="W4:W45" si="2">COUNTIF($D$55:$D$74,$T4)+COUNTIF($D$79:$D$83,$T4)</f>
        <v>0</v>
      </c>
      <c r="X4" s="32">
        <f t="shared" ref="X4:X45" si="3">SUMIF($D$55:$D$74,$T4,$H$55:$H$74)+SUMIF($D$79:$D$83,$T4,$H$79:$H$83)</f>
        <v>0</v>
      </c>
      <c r="Y4" s="32">
        <f t="shared" ref="Y4:Y45" si="4">COUNTIF($D$89:$D$108,$T4)+COUNTIF($D$113:$D$117,$T4)</f>
        <v>0</v>
      </c>
      <c r="Z4" s="32">
        <f t="shared" ref="Z4:Z45" si="5">SUMIF($D$89:$D$108,$T4,$H$89:$H$108)+SUMIF($D$113:$D$117,$T4,$H$113:$H$117)</f>
        <v>0</v>
      </c>
      <c r="AA4" s="32">
        <f t="shared" ref="AA4:AA45" si="6">COUNTIF($D$123:$D$142,$T4)+COUNTIF($D$147:$D$151,$T4)</f>
        <v>0</v>
      </c>
      <c r="AB4" s="32">
        <f t="shared" ref="AB4:AB45" si="7">SUMIF($D$123:$D$142,$T4,$H$123:$H$142)+SUMIF($D$147:$D$151,$T4,$H$147:$H$151)</f>
        <v>0</v>
      </c>
      <c r="AC4" s="32">
        <f t="shared" ref="AC4:AC45" si="8">COUNTIF($D$157:$D$176,$T4)+COUNTIF($D$181:$D$185,$T4)</f>
        <v>0</v>
      </c>
      <c r="AD4" s="32">
        <f t="shared" ref="AD4:AD45" si="9">SUMIF($D$157:$D$176,$T4,$H$157:$H$176)+SUMIF($D$181:$D$185,$T4,$H$181:$H$185)</f>
        <v>0</v>
      </c>
      <c r="AE4" s="32">
        <f t="shared" ref="AE4:AE45" si="10">COUNTIF($D$191:$D$210,$T4)+COUNTIF($D$215:$D$219,$T4)</f>
        <v>0</v>
      </c>
      <c r="AF4" s="32">
        <f t="shared" ref="AF4:AF45" si="11">SUMIF($D$191:$D$210,$T4,$H$191:$H$210)+SUMIF($D$215:$D$219,$T4,$H$215:$H$219)</f>
        <v>0</v>
      </c>
      <c r="AG4" s="32">
        <f t="shared" ref="AG4:AH45" si="12">SUM(U4,W4,Y4,AA4,AC4,AE4)</f>
        <v>0</v>
      </c>
      <c r="AH4" s="32">
        <f t="shared" si="12"/>
        <v>0</v>
      </c>
    </row>
    <row r="5" spans="1:34" ht="15" customHeight="1" x14ac:dyDescent="0.4">
      <c r="T5" s="30" t="str">
        <f>対象地域一覧!A5</f>
        <v>下加茂</v>
      </c>
      <c r="U5" s="32">
        <f t="shared" si="0"/>
        <v>0</v>
      </c>
      <c r="V5" s="32">
        <f t="shared" si="1"/>
        <v>0</v>
      </c>
      <c r="W5" s="32">
        <f t="shared" si="2"/>
        <v>0</v>
      </c>
      <c r="X5" s="32">
        <f t="shared" si="3"/>
        <v>0</v>
      </c>
      <c r="Y5" s="32">
        <f t="shared" si="4"/>
        <v>0</v>
      </c>
      <c r="Z5" s="32">
        <f t="shared" si="5"/>
        <v>0</v>
      </c>
      <c r="AA5" s="32">
        <f t="shared" si="6"/>
        <v>0</v>
      </c>
      <c r="AB5" s="32">
        <f t="shared" si="7"/>
        <v>0</v>
      </c>
      <c r="AC5" s="32">
        <f t="shared" si="8"/>
        <v>0</v>
      </c>
      <c r="AD5" s="32">
        <f t="shared" si="9"/>
        <v>0</v>
      </c>
      <c r="AE5" s="32">
        <f t="shared" si="10"/>
        <v>0</v>
      </c>
      <c r="AF5" s="32">
        <f t="shared" si="11"/>
        <v>0</v>
      </c>
      <c r="AG5" s="32">
        <f t="shared" si="12"/>
        <v>0</v>
      </c>
      <c r="AH5" s="32">
        <f t="shared" si="12"/>
        <v>0</v>
      </c>
    </row>
    <row r="6" spans="1:34" ht="24.95" customHeight="1" x14ac:dyDescent="0.4">
      <c r="A6" s="33" t="s">
        <v>27</v>
      </c>
      <c r="T6" s="30" t="str">
        <f>対象地域一覧!A6</f>
        <v>美原</v>
      </c>
      <c r="U6" s="32">
        <f t="shared" si="0"/>
        <v>0</v>
      </c>
      <c r="V6" s="32">
        <f t="shared" si="1"/>
        <v>0</v>
      </c>
      <c r="W6" s="32">
        <f t="shared" si="2"/>
        <v>0</v>
      </c>
      <c r="X6" s="32">
        <f t="shared" si="3"/>
        <v>0</v>
      </c>
      <c r="Y6" s="32">
        <f t="shared" si="4"/>
        <v>0</v>
      </c>
      <c r="Z6" s="32">
        <f t="shared" si="5"/>
        <v>0</v>
      </c>
      <c r="AA6" s="32">
        <f t="shared" si="6"/>
        <v>0</v>
      </c>
      <c r="AB6" s="32">
        <f t="shared" si="7"/>
        <v>0</v>
      </c>
      <c r="AC6" s="32">
        <f t="shared" si="8"/>
        <v>0</v>
      </c>
      <c r="AD6" s="32">
        <f t="shared" si="9"/>
        <v>0</v>
      </c>
      <c r="AE6" s="32">
        <f t="shared" si="10"/>
        <v>0</v>
      </c>
      <c r="AF6" s="32">
        <f t="shared" si="11"/>
        <v>0</v>
      </c>
      <c r="AG6" s="32">
        <f t="shared" si="12"/>
        <v>0</v>
      </c>
      <c r="AH6" s="32">
        <f t="shared" si="12"/>
        <v>0</v>
      </c>
    </row>
    <row r="7" spans="1:34" ht="24.95" customHeight="1" x14ac:dyDescent="0.4">
      <c r="A7" s="57" t="s">
        <v>19</v>
      </c>
      <c r="B7" s="57"/>
      <c r="C7" s="65" t="str">
        <f>IF(基本情報入力シート!V8="","",基本情報入力シート!V8)</f>
        <v/>
      </c>
      <c r="D7" s="66"/>
      <c r="E7" s="66"/>
      <c r="F7" s="66"/>
      <c r="G7" s="66"/>
      <c r="H7" s="66"/>
      <c r="I7" s="67"/>
      <c r="T7" s="30" t="str">
        <f>対象地域一覧!A7</f>
        <v>加茂市場</v>
      </c>
      <c r="U7" s="32">
        <f t="shared" si="0"/>
        <v>0</v>
      </c>
      <c r="V7" s="32">
        <f t="shared" si="1"/>
        <v>0</v>
      </c>
      <c r="W7" s="32">
        <f t="shared" si="2"/>
        <v>0</v>
      </c>
      <c r="X7" s="32">
        <f t="shared" si="3"/>
        <v>0</v>
      </c>
      <c r="Y7" s="32">
        <f t="shared" si="4"/>
        <v>0</v>
      </c>
      <c r="Z7" s="32">
        <f t="shared" si="5"/>
        <v>0</v>
      </c>
      <c r="AA7" s="32">
        <f t="shared" si="6"/>
        <v>0</v>
      </c>
      <c r="AB7" s="32">
        <f t="shared" si="7"/>
        <v>0</v>
      </c>
      <c r="AC7" s="32">
        <f t="shared" si="8"/>
        <v>0</v>
      </c>
      <c r="AD7" s="32">
        <f t="shared" si="9"/>
        <v>0</v>
      </c>
      <c r="AE7" s="32">
        <f t="shared" si="10"/>
        <v>0</v>
      </c>
      <c r="AF7" s="32">
        <f t="shared" si="11"/>
        <v>0</v>
      </c>
      <c r="AG7" s="32">
        <f t="shared" si="12"/>
        <v>0</v>
      </c>
      <c r="AH7" s="32">
        <f t="shared" si="12"/>
        <v>0</v>
      </c>
    </row>
    <row r="8" spans="1:34" ht="24.95" customHeight="1" x14ac:dyDescent="0.4">
      <c r="A8" s="57" t="s">
        <v>19</v>
      </c>
      <c r="B8" s="57"/>
      <c r="C8" s="65" t="str">
        <f>IF(基本情報入力シート!V19="","",基本情報入力シート!V19)</f>
        <v/>
      </c>
      <c r="D8" s="66"/>
      <c r="E8" s="66"/>
      <c r="F8" s="66"/>
      <c r="G8" s="66"/>
      <c r="H8" s="66"/>
      <c r="I8" s="67"/>
      <c r="T8" s="30" t="str">
        <f>対象地域一覧!A8</f>
        <v>高谷</v>
      </c>
      <c r="U8" s="32">
        <f t="shared" si="0"/>
        <v>0</v>
      </c>
      <c r="V8" s="32">
        <f t="shared" si="1"/>
        <v>0</v>
      </c>
      <c r="W8" s="32">
        <f t="shared" si="2"/>
        <v>0</v>
      </c>
      <c r="X8" s="32">
        <f t="shared" si="3"/>
        <v>0</v>
      </c>
      <c r="Y8" s="32">
        <f t="shared" si="4"/>
        <v>0</v>
      </c>
      <c r="Z8" s="32">
        <f t="shared" si="5"/>
        <v>0</v>
      </c>
      <c r="AA8" s="32">
        <f t="shared" si="6"/>
        <v>0</v>
      </c>
      <c r="AB8" s="32">
        <f t="shared" si="7"/>
        <v>0</v>
      </c>
      <c r="AC8" s="32">
        <f t="shared" si="8"/>
        <v>0</v>
      </c>
      <c r="AD8" s="32">
        <f t="shared" si="9"/>
        <v>0</v>
      </c>
      <c r="AE8" s="32">
        <f t="shared" si="10"/>
        <v>0</v>
      </c>
      <c r="AF8" s="32">
        <f t="shared" si="11"/>
        <v>0</v>
      </c>
      <c r="AG8" s="32">
        <f t="shared" si="12"/>
        <v>0</v>
      </c>
      <c r="AH8" s="32">
        <f t="shared" si="12"/>
        <v>0</v>
      </c>
    </row>
    <row r="9" spans="1:34" ht="24.95" customHeight="1" x14ac:dyDescent="0.4">
      <c r="A9" s="57" t="s">
        <v>20</v>
      </c>
      <c r="B9" s="57"/>
      <c r="C9" s="65" t="str">
        <f>IF(基本情報入力シート!V20="","",基本情報入力シート!V20)</f>
        <v/>
      </c>
      <c r="D9" s="66"/>
      <c r="E9" s="66"/>
      <c r="F9" s="66"/>
      <c r="G9" s="66"/>
      <c r="H9" s="66"/>
      <c r="I9" s="67"/>
      <c r="T9" s="30" t="str">
        <f>対象地域一覧!A9</f>
        <v>平岡</v>
      </c>
      <c r="U9" s="32">
        <f t="shared" si="0"/>
        <v>0</v>
      </c>
      <c r="V9" s="32">
        <f t="shared" si="1"/>
        <v>0</v>
      </c>
      <c r="W9" s="32">
        <f t="shared" si="2"/>
        <v>0</v>
      </c>
      <c r="X9" s="32">
        <f t="shared" si="3"/>
        <v>0</v>
      </c>
      <c r="Y9" s="32">
        <f t="shared" si="4"/>
        <v>0</v>
      </c>
      <c r="Z9" s="32">
        <f t="shared" si="5"/>
        <v>0</v>
      </c>
      <c r="AA9" s="32">
        <f t="shared" si="6"/>
        <v>0</v>
      </c>
      <c r="AB9" s="32">
        <f t="shared" si="7"/>
        <v>0</v>
      </c>
      <c r="AC9" s="32">
        <f t="shared" si="8"/>
        <v>0</v>
      </c>
      <c r="AD9" s="32">
        <f t="shared" si="9"/>
        <v>0</v>
      </c>
      <c r="AE9" s="32">
        <f t="shared" si="10"/>
        <v>0</v>
      </c>
      <c r="AF9" s="32">
        <f t="shared" si="11"/>
        <v>0</v>
      </c>
      <c r="AG9" s="32">
        <f t="shared" si="12"/>
        <v>0</v>
      </c>
      <c r="AH9" s="32">
        <f t="shared" si="12"/>
        <v>0</v>
      </c>
    </row>
    <row r="10" spans="1:34" ht="42.95" customHeight="1" x14ac:dyDescent="0.4">
      <c r="A10" s="57" t="s">
        <v>21</v>
      </c>
      <c r="B10" s="57"/>
      <c r="C10" s="65" t="str">
        <f>IF(基本情報入力シート!V21="","",基本情報入力シート!V21)</f>
        <v>通所介護</v>
      </c>
      <c r="D10" s="66"/>
      <c r="E10" s="66"/>
      <c r="F10" s="66"/>
      <c r="G10" s="66"/>
      <c r="H10" s="66"/>
      <c r="I10" s="67"/>
      <c r="T10" s="30" t="str">
        <f>対象地域一覧!A10</f>
        <v>上野</v>
      </c>
      <c r="U10" s="32">
        <f t="shared" si="0"/>
        <v>0</v>
      </c>
      <c r="V10" s="32">
        <f t="shared" si="1"/>
        <v>0</v>
      </c>
      <c r="W10" s="32">
        <f t="shared" si="2"/>
        <v>0</v>
      </c>
      <c r="X10" s="32">
        <f t="shared" si="3"/>
        <v>0</v>
      </c>
      <c r="Y10" s="32">
        <f t="shared" si="4"/>
        <v>0</v>
      </c>
      <c r="Z10" s="32">
        <f t="shared" si="5"/>
        <v>0</v>
      </c>
      <c r="AA10" s="32">
        <f t="shared" si="6"/>
        <v>0</v>
      </c>
      <c r="AB10" s="32">
        <f t="shared" si="7"/>
        <v>0</v>
      </c>
      <c r="AC10" s="32">
        <f t="shared" si="8"/>
        <v>0</v>
      </c>
      <c r="AD10" s="32">
        <f t="shared" si="9"/>
        <v>0</v>
      </c>
      <c r="AE10" s="32">
        <f t="shared" si="10"/>
        <v>0</v>
      </c>
      <c r="AF10" s="32">
        <f t="shared" si="11"/>
        <v>0</v>
      </c>
      <c r="AG10" s="32">
        <f t="shared" si="12"/>
        <v>0</v>
      </c>
      <c r="AH10" s="32">
        <f t="shared" si="12"/>
        <v>0</v>
      </c>
    </row>
    <row r="11" spans="1:34" ht="24.95" customHeight="1" x14ac:dyDescent="0.4">
      <c r="A11" s="57" t="s">
        <v>110</v>
      </c>
      <c r="B11" s="57"/>
      <c r="C11" s="161" t="str">
        <f>IF(基本情報入力シート!V22="","",基本情報入力シート!V22)</f>
        <v>別表第1の1　区分1　移動に片道20分以上の時間を要するサービス（特別地域加算対象地域内に居住する利用者を対象に行う場合）</v>
      </c>
      <c r="D11" s="162"/>
      <c r="E11" s="162"/>
      <c r="F11" s="162"/>
      <c r="G11" s="162"/>
      <c r="H11" s="162"/>
      <c r="I11" s="163"/>
      <c r="T11" s="30" t="str">
        <f>対象地域一覧!A11</f>
        <v>竹部</v>
      </c>
      <c r="U11" s="32">
        <f t="shared" si="0"/>
        <v>0</v>
      </c>
      <c r="V11" s="32">
        <f t="shared" si="1"/>
        <v>0</v>
      </c>
      <c r="W11" s="32">
        <f t="shared" si="2"/>
        <v>0</v>
      </c>
      <c r="X11" s="32">
        <f t="shared" si="3"/>
        <v>0</v>
      </c>
      <c r="Y11" s="32">
        <f t="shared" si="4"/>
        <v>0</v>
      </c>
      <c r="Z11" s="32">
        <f t="shared" si="5"/>
        <v>0</v>
      </c>
      <c r="AA11" s="32">
        <f t="shared" si="6"/>
        <v>0</v>
      </c>
      <c r="AB11" s="32">
        <f t="shared" si="7"/>
        <v>0</v>
      </c>
      <c r="AC11" s="32">
        <f t="shared" si="8"/>
        <v>0</v>
      </c>
      <c r="AD11" s="32">
        <f t="shared" si="9"/>
        <v>0</v>
      </c>
      <c r="AE11" s="32">
        <f t="shared" si="10"/>
        <v>0</v>
      </c>
      <c r="AF11" s="32">
        <f t="shared" si="11"/>
        <v>0</v>
      </c>
      <c r="AG11" s="32">
        <f t="shared" si="12"/>
        <v>0</v>
      </c>
      <c r="AH11" s="32">
        <f t="shared" si="12"/>
        <v>0</v>
      </c>
    </row>
    <row r="12" spans="1:34" ht="24.95" customHeight="1" x14ac:dyDescent="0.4">
      <c r="A12" s="57" t="s">
        <v>28</v>
      </c>
      <c r="B12" s="57"/>
      <c r="C12" s="65" t="s">
        <v>29</v>
      </c>
      <c r="D12" s="66"/>
      <c r="E12" s="66"/>
      <c r="F12" s="66"/>
      <c r="G12" s="66"/>
      <c r="H12" s="66"/>
      <c r="I12" s="67"/>
      <c r="T12" s="30" t="str">
        <f>対象地域一覧!A12</f>
        <v>上田東</v>
      </c>
      <c r="U12" s="32">
        <f t="shared" si="0"/>
        <v>0</v>
      </c>
      <c r="V12" s="32">
        <f t="shared" si="1"/>
        <v>0</v>
      </c>
      <c r="W12" s="32">
        <f t="shared" si="2"/>
        <v>0</v>
      </c>
      <c r="X12" s="32">
        <f t="shared" si="3"/>
        <v>0</v>
      </c>
      <c r="Y12" s="32">
        <f t="shared" si="4"/>
        <v>0</v>
      </c>
      <c r="Z12" s="32">
        <f t="shared" si="5"/>
        <v>0</v>
      </c>
      <c r="AA12" s="32">
        <f t="shared" si="6"/>
        <v>0</v>
      </c>
      <c r="AB12" s="32">
        <f t="shared" si="7"/>
        <v>0</v>
      </c>
      <c r="AC12" s="32">
        <f t="shared" si="8"/>
        <v>0</v>
      </c>
      <c r="AD12" s="32">
        <f t="shared" si="9"/>
        <v>0</v>
      </c>
      <c r="AE12" s="32">
        <f t="shared" si="10"/>
        <v>0</v>
      </c>
      <c r="AF12" s="32">
        <f t="shared" si="11"/>
        <v>0</v>
      </c>
      <c r="AG12" s="32">
        <f t="shared" si="12"/>
        <v>0</v>
      </c>
      <c r="AH12" s="32">
        <f t="shared" si="12"/>
        <v>0</v>
      </c>
    </row>
    <row r="13" spans="1:34" ht="36" customHeight="1" x14ac:dyDescent="0.4">
      <c r="A13" s="107"/>
      <c r="B13" s="107"/>
      <c r="C13" s="107"/>
      <c r="D13" s="107"/>
      <c r="E13" s="107"/>
      <c r="F13" s="107"/>
      <c r="G13" s="107"/>
      <c r="H13" s="107"/>
      <c r="I13" s="107"/>
      <c r="J13" s="55"/>
      <c r="T13" s="30" t="str">
        <f>対象地域一覧!A13</f>
        <v>細田</v>
      </c>
      <c r="U13" s="32">
        <f t="shared" si="0"/>
        <v>0</v>
      </c>
      <c r="V13" s="32">
        <f t="shared" si="1"/>
        <v>0</v>
      </c>
      <c r="W13" s="32">
        <f t="shared" si="2"/>
        <v>0</v>
      </c>
      <c r="X13" s="32">
        <f t="shared" si="3"/>
        <v>0</v>
      </c>
      <c r="Y13" s="32">
        <f t="shared" si="4"/>
        <v>0</v>
      </c>
      <c r="Z13" s="32">
        <f t="shared" si="5"/>
        <v>0</v>
      </c>
      <c r="AA13" s="32">
        <f t="shared" si="6"/>
        <v>0</v>
      </c>
      <c r="AB13" s="32">
        <f t="shared" si="7"/>
        <v>0</v>
      </c>
      <c r="AC13" s="32">
        <f t="shared" si="8"/>
        <v>0</v>
      </c>
      <c r="AD13" s="32">
        <f t="shared" si="9"/>
        <v>0</v>
      </c>
      <c r="AE13" s="32">
        <f t="shared" si="10"/>
        <v>0</v>
      </c>
      <c r="AF13" s="32">
        <f t="shared" si="11"/>
        <v>0</v>
      </c>
      <c r="AG13" s="32">
        <f t="shared" si="12"/>
        <v>0</v>
      </c>
      <c r="AH13" s="32">
        <f t="shared" si="12"/>
        <v>0</v>
      </c>
    </row>
    <row r="14" spans="1:34" ht="36" customHeight="1" x14ac:dyDescent="0.4">
      <c r="A14" s="166"/>
      <c r="B14" s="166"/>
      <c r="C14" s="105"/>
      <c r="D14" s="105"/>
      <c r="E14" s="105"/>
      <c r="F14" s="105"/>
      <c r="G14" s="105"/>
      <c r="H14" s="105"/>
      <c r="I14" s="105"/>
      <c r="J14" s="55"/>
      <c r="T14" s="30" t="str">
        <f>対象地域一覧!A14</f>
        <v>三納谷</v>
      </c>
      <c r="U14" s="32">
        <f t="shared" si="0"/>
        <v>0</v>
      </c>
      <c r="V14" s="32">
        <f t="shared" si="1"/>
        <v>0</v>
      </c>
      <c r="W14" s="32">
        <f t="shared" si="2"/>
        <v>0</v>
      </c>
      <c r="X14" s="32">
        <f t="shared" si="3"/>
        <v>0</v>
      </c>
      <c r="Y14" s="32">
        <f t="shared" si="4"/>
        <v>0</v>
      </c>
      <c r="Z14" s="32">
        <f t="shared" si="5"/>
        <v>0</v>
      </c>
      <c r="AA14" s="32">
        <f t="shared" si="6"/>
        <v>0</v>
      </c>
      <c r="AB14" s="32">
        <f t="shared" si="7"/>
        <v>0</v>
      </c>
      <c r="AC14" s="32">
        <f t="shared" si="8"/>
        <v>0</v>
      </c>
      <c r="AD14" s="32">
        <f t="shared" si="9"/>
        <v>0</v>
      </c>
      <c r="AE14" s="32">
        <f t="shared" si="10"/>
        <v>0</v>
      </c>
      <c r="AF14" s="32">
        <f t="shared" si="11"/>
        <v>0</v>
      </c>
      <c r="AG14" s="32">
        <f t="shared" si="12"/>
        <v>0</v>
      </c>
      <c r="AH14" s="32">
        <f t="shared" si="12"/>
        <v>0</v>
      </c>
    </row>
    <row r="15" spans="1:34" ht="36" customHeight="1" x14ac:dyDescent="0.4">
      <c r="A15" s="166"/>
      <c r="B15" s="166"/>
      <c r="C15" s="105"/>
      <c r="D15" s="105"/>
      <c r="E15" s="105"/>
      <c r="F15" s="105"/>
      <c r="G15" s="105"/>
      <c r="H15" s="105"/>
      <c r="I15" s="105"/>
      <c r="J15" s="55"/>
      <c r="T15" s="30" t="str">
        <f>対象地域一覧!A15</f>
        <v>上田西</v>
      </c>
      <c r="U15" s="32">
        <f t="shared" si="0"/>
        <v>0</v>
      </c>
      <c r="V15" s="32">
        <f t="shared" si="1"/>
        <v>0</v>
      </c>
      <c r="W15" s="32">
        <f t="shared" si="2"/>
        <v>0</v>
      </c>
      <c r="X15" s="32">
        <f t="shared" si="3"/>
        <v>0</v>
      </c>
      <c r="Y15" s="32">
        <f t="shared" si="4"/>
        <v>0</v>
      </c>
      <c r="Z15" s="32">
        <f t="shared" si="5"/>
        <v>0</v>
      </c>
      <c r="AA15" s="32">
        <f t="shared" si="6"/>
        <v>0</v>
      </c>
      <c r="AB15" s="32">
        <f t="shared" si="7"/>
        <v>0</v>
      </c>
      <c r="AC15" s="32">
        <f t="shared" si="8"/>
        <v>0</v>
      </c>
      <c r="AD15" s="32">
        <f t="shared" si="9"/>
        <v>0</v>
      </c>
      <c r="AE15" s="32">
        <f t="shared" si="10"/>
        <v>0</v>
      </c>
      <c r="AF15" s="32">
        <f t="shared" si="11"/>
        <v>0</v>
      </c>
      <c r="AG15" s="32">
        <f t="shared" si="12"/>
        <v>0</v>
      </c>
      <c r="AH15" s="32">
        <f t="shared" si="12"/>
        <v>0</v>
      </c>
    </row>
    <row r="16" spans="1:34" ht="20.100000000000001" customHeight="1" x14ac:dyDescent="0.4">
      <c r="T16" s="30" t="str">
        <f>対象地域一覧!A16</f>
        <v>円城</v>
      </c>
      <c r="U16" s="32">
        <f t="shared" si="0"/>
        <v>0</v>
      </c>
      <c r="V16" s="32">
        <f t="shared" si="1"/>
        <v>0</v>
      </c>
      <c r="W16" s="32">
        <f t="shared" si="2"/>
        <v>0</v>
      </c>
      <c r="X16" s="32">
        <f t="shared" si="3"/>
        <v>0</v>
      </c>
      <c r="Y16" s="32">
        <f t="shared" si="4"/>
        <v>0</v>
      </c>
      <c r="Z16" s="32">
        <f t="shared" si="5"/>
        <v>0</v>
      </c>
      <c r="AA16" s="32">
        <f t="shared" si="6"/>
        <v>0</v>
      </c>
      <c r="AB16" s="32">
        <f t="shared" si="7"/>
        <v>0</v>
      </c>
      <c r="AC16" s="32">
        <f t="shared" si="8"/>
        <v>0</v>
      </c>
      <c r="AD16" s="32">
        <f t="shared" si="9"/>
        <v>0</v>
      </c>
      <c r="AE16" s="32">
        <f t="shared" si="10"/>
        <v>0</v>
      </c>
      <c r="AF16" s="32">
        <f t="shared" si="11"/>
        <v>0</v>
      </c>
      <c r="AG16" s="32">
        <f t="shared" si="12"/>
        <v>0</v>
      </c>
      <c r="AH16" s="32">
        <f t="shared" si="12"/>
        <v>0</v>
      </c>
    </row>
    <row r="17" spans="1:34" ht="20.100000000000001" customHeight="1" x14ac:dyDescent="0.4">
      <c r="A17" s="34" t="s">
        <v>88</v>
      </c>
      <c r="T17" s="30" t="str">
        <f>対象地域一覧!A17</f>
        <v>案田</v>
      </c>
      <c r="U17" s="32">
        <f t="shared" si="0"/>
        <v>0</v>
      </c>
      <c r="V17" s="32">
        <f t="shared" si="1"/>
        <v>0</v>
      </c>
      <c r="W17" s="32">
        <f t="shared" si="2"/>
        <v>0</v>
      </c>
      <c r="X17" s="32">
        <f t="shared" si="3"/>
        <v>0</v>
      </c>
      <c r="Y17" s="32">
        <f t="shared" si="4"/>
        <v>0</v>
      </c>
      <c r="Z17" s="32">
        <f t="shared" si="5"/>
        <v>0</v>
      </c>
      <c r="AA17" s="32">
        <f t="shared" si="6"/>
        <v>0</v>
      </c>
      <c r="AB17" s="32">
        <f t="shared" si="7"/>
        <v>0</v>
      </c>
      <c r="AC17" s="32">
        <f t="shared" si="8"/>
        <v>0</v>
      </c>
      <c r="AD17" s="32">
        <f t="shared" si="9"/>
        <v>0</v>
      </c>
      <c r="AE17" s="32">
        <f t="shared" si="10"/>
        <v>0</v>
      </c>
      <c r="AF17" s="32">
        <f t="shared" si="11"/>
        <v>0</v>
      </c>
      <c r="AG17" s="32">
        <f t="shared" si="12"/>
        <v>0</v>
      </c>
      <c r="AH17" s="32">
        <f t="shared" si="12"/>
        <v>0</v>
      </c>
    </row>
    <row r="18" spans="1:34" ht="20.100000000000001" customHeight="1" x14ac:dyDescent="0.4">
      <c r="A18" s="34" t="s">
        <v>67</v>
      </c>
      <c r="T18" s="30" t="str">
        <f>対象地域一覧!A18</f>
        <v>高富</v>
      </c>
      <c r="U18" s="32">
        <f t="shared" si="0"/>
        <v>0</v>
      </c>
      <c r="V18" s="32">
        <f t="shared" si="1"/>
        <v>0</v>
      </c>
      <c r="W18" s="32">
        <f t="shared" si="2"/>
        <v>0</v>
      </c>
      <c r="X18" s="32">
        <f t="shared" si="3"/>
        <v>0</v>
      </c>
      <c r="Y18" s="32">
        <f t="shared" si="4"/>
        <v>0</v>
      </c>
      <c r="Z18" s="32">
        <f t="shared" si="5"/>
        <v>0</v>
      </c>
      <c r="AA18" s="32">
        <f t="shared" si="6"/>
        <v>0</v>
      </c>
      <c r="AB18" s="32">
        <f t="shared" si="7"/>
        <v>0</v>
      </c>
      <c r="AC18" s="32">
        <f t="shared" si="8"/>
        <v>0</v>
      </c>
      <c r="AD18" s="32">
        <f t="shared" si="9"/>
        <v>0</v>
      </c>
      <c r="AE18" s="32">
        <f t="shared" si="10"/>
        <v>0</v>
      </c>
      <c r="AF18" s="32">
        <f t="shared" si="11"/>
        <v>0</v>
      </c>
      <c r="AG18" s="32">
        <f t="shared" si="12"/>
        <v>0</v>
      </c>
      <c r="AH18" s="32">
        <f t="shared" si="12"/>
        <v>0</v>
      </c>
    </row>
    <row r="19" spans="1:34" ht="20.100000000000001" customHeight="1" x14ac:dyDescent="0.4">
      <c r="A19" s="50" t="s">
        <v>90</v>
      </c>
      <c r="T19" s="30" t="str">
        <f>対象地域一覧!A19</f>
        <v>神瀬</v>
      </c>
      <c r="U19" s="32">
        <f t="shared" si="0"/>
        <v>0</v>
      </c>
      <c r="V19" s="32">
        <f t="shared" si="1"/>
        <v>0</v>
      </c>
      <c r="W19" s="32">
        <f t="shared" si="2"/>
        <v>0</v>
      </c>
      <c r="X19" s="32">
        <f t="shared" si="3"/>
        <v>0</v>
      </c>
      <c r="Y19" s="32">
        <f t="shared" si="4"/>
        <v>0</v>
      </c>
      <c r="Z19" s="32">
        <f t="shared" si="5"/>
        <v>0</v>
      </c>
      <c r="AA19" s="32">
        <f t="shared" si="6"/>
        <v>0</v>
      </c>
      <c r="AB19" s="32">
        <f t="shared" si="7"/>
        <v>0</v>
      </c>
      <c r="AC19" s="32">
        <f t="shared" si="8"/>
        <v>0</v>
      </c>
      <c r="AD19" s="32">
        <f t="shared" si="9"/>
        <v>0</v>
      </c>
      <c r="AE19" s="32">
        <f t="shared" si="10"/>
        <v>0</v>
      </c>
      <c r="AF19" s="32">
        <f t="shared" si="11"/>
        <v>0</v>
      </c>
      <c r="AG19" s="32">
        <f t="shared" si="12"/>
        <v>0</v>
      </c>
      <c r="AH19" s="32">
        <f t="shared" si="12"/>
        <v>0</v>
      </c>
    </row>
    <row r="20" spans="1:34" ht="42.95" customHeight="1" x14ac:dyDescent="0.4">
      <c r="A20" s="155" t="s">
        <v>132</v>
      </c>
      <c r="B20" s="35" t="s">
        <v>49</v>
      </c>
      <c r="C20" s="35" t="s">
        <v>119</v>
      </c>
      <c r="D20" s="35" t="s">
        <v>34</v>
      </c>
      <c r="E20" s="36" t="s">
        <v>173</v>
      </c>
      <c r="F20" s="36" t="s">
        <v>174</v>
      </c>
      <c r="G20" s="35" t="s">
        <v>35</v>
      </c>
      <c r="H20" s="36" t="s">
        <v>51</v>
      </c>
      <c r="I20" s="36" t="s">
        <v>37</v>
      </c>
      <c r="J20" s="36" t="s">
        <v>120</v>
      </c>
      <c r="T20" s="30" t="str">
        <f>対象地域一覧!A20</f>
        <v>小森</v>
      </c>
      <c r="U20" s="32">
        <f t="shared" si="0"/>
        <v>0</v>
      </c>
      <c r="V20" s="32">
        <f t="shared" si="1"/>
        <v>0</v>
      </c>
      <c r="W20" s="32">
        <f t="shared" si="2"/>
        <v>0</v>
      </c>
      <c r="X20" s="32">
        <f t="shared" si="3"/>
        <v>0</v>
      </c>
      <c r="Y20" s="32">
        <f t="shared" si="4"/>
        <v>0</v>
      </c>
      <c r="Z20" s="32">
        <f t="shared" si="5"/>
        <v>0</v>
      </c>
      <c r="AA20" s="32">
        <f t="shared" si="6"/>
        <v>0</v>
      </c>
      <c r="AB20" s="32">
        <f t="shared" si="7"/>
        <v>0</v>
      </c>
      <c r="AC20" s="32">
        <f t="shared" si="8"/>
        <v>0</v>
      </c>
      <c r="AD20" s="32">
        <f t="shared" si="9"/>
        <v>0</v>
      </c>
      <c r="AE20" s="32">
        <f t="shared" si="10"/>
        <v>0</v>
      </c>
      <c r="AF20" s="32">
        <f t="shared" si="11"/>
        <v>0</v>
      </c>
      <c r="AG20" s="32">
        <f t="shared" si="12"/>
        <v>0</v>
      </c>
      <c r="AH20" s="32">
        <f t="shared" si="12"/>
        <v>0</v>
      </c>
    </row>
    <row r="21" spans="1:34" ht="18" customHeight="1" x14ac:dyDescent="0.4">
      <c r="A21" s="156"/>
      <c r="B21" s="45"/>
      <c r="C21" s="45"/>
      <c r="D21" s="45"/>
      <c r="E21" s="45"/>
      <c r="F21" s="45"/>
      <c r="G21" s="45"/>
      <c r="H21" s="46"/>
      <c r="I21" s="37">
        <f>IF(AND(B21&lt;&gt;"",C21&lt;&gt;"",D21&lt;&gt;"",E21&lt;&gt;"",F21&lt;&gt;"",G21&lt;&gt;"",H21&lt;&gt;""),VLOOKUP(G21,通所介護費!$A$20:$B$24,2,0),0)</f>
        <v>0</v>
      </c>
      <c r="J21" s="37">
        <f t="shared" ref="J21:J25" si="13">(I21*H21)*0.1*10</f>
        <v>0</v>
      </c>
      <c r="T21" s="30" t="str">
        <f>対象地域一覧!A21</f>
        <v>尾原</v>
      </c>
      <c r="U21" s="32">
        <f t="shared" si="0"/>
        <v>0</v>
      </c>
      <c r="V21" s="32">
        <f t="shared" si="1"/>
        <v>0</v>
      </c>
      <c r="W21" s="32">
        <f t="shared" si="2"/>
        <v>0</v>
      </c>
      <c r="X21" s="32">
        <f t="shared" si="3"/>
        <v>0</v>
      </c>
      <c r="Y21" s="32">
        <f t="shared" si="4"/>
        <v>0</v>
      </c>
      <c r="Z21" s="32">
        <f t="shared" si="5"/>
        <v>0</v>
      </c>
      <c r="AA21" s="32">
        <f t="shared" si="6"/>
        <v>0</v>
      </c>
      <c r="AB21" s="32">
        <f t="shared" si="7"/>
        <v>0</v>
      </c>
      <c r="AC21" s="32">
        <f t="shared" si="8"/>
        <v>0</v>
      </c>
      <c r="AD21" s="32">
        <f t="shared" si="9"/>
        <v>0</v>
      </c>
      <c r="AE21" s="32">
        <f t="shared" si="10"/>
        <v>0</v>
      </c>
      <c r="AF21" s="32">
        <f t="shared" si="11"/>
        <v>0</v>
      </c>
      <c r="AG21" s="32">
        <f t="shared" si="12"/>
        <v>0</v>
      </c>
      <c r="AH21" s="32">
        <f t="shared" si="12"/>
        <v>0</v>
      </c>
    </row>
    <row r="22" spans="1:34" ht="18" customHeight="1" x14ac:dyDescent="0.4">
      <c r="A22" s="156"/>
      <c r="B22" s="45"/>
      <c r="C22" s="45"/>
      <c r="D22" s="45"/>
      <c r="E22" s="45"/>
      <c r="F22" s="45"/>
      <c r="G22" s="45"/>
      <c r="H22" s="46"/>
      <c r="I22" s="37">
        <f>IF(AND(B22&lt;&gt;"",C22&lt;&gt;"",D22&lt;&gt;"",E22&lt;&gt;"",F22&lt;&gt;"",G22&lt;&gt;"",H22&lt;&gt;""),VLOOKUP(G22,通所介護費!$A$20:$B$24,2,0),0)</f>
        <v>0</v>
      </c>
      <c r="J22" s="37">
        <f t="shared" si="13"/>
        <v>0</v>
      </c>
      <c r="T22" s="30" t="str">
        <f>対象地域一覧!A22</f>
        <v>笹目</v>
      </c>
      <c r="U22" s="32">
        <f t="shared" si="0"/>
        <v>0</v>
      </c>
      <c r="V22" s="32">
        <f t="shared" si="1"/>
        <v>0</v>
      </c>
      <c r="W22" s="32">
        <f t="shared" si="2"/>
        <v>0</v>
      </c>
      <c r="X22" s="32">
        <f t="shared" si="3"/>
        <v>0</v>
      </c>
      <c r="Y22" s="32">
        <f t="shared" si="4"/>
        <v>0</v>
      </c>
      <c r="Z22" s="32">
        <f t="shared" si="5"/>
        <v>0</v>
      </c>
      <c r="AA22" s="32">
        <f t="shared" si="6"/>
        <v>0</v>
      </c>
      <c r="AB22" s="32">
        <f t="shared" si="7"/>
        <v>0</v>
      </c>
      <c r="AC22" s="32">
        <f t="shared" si="8"/>
        <v>0</v>
      </c>
      <c r="AD22" s="32">
        <f t="shared" si="9"/>
        <v>0</v>
      </c>
      <c r="AE22" s="32">
        <f t="shared" si="10"/>
        <v>0</v>
      </c>
      <c r="AF22" s="32">
        <f t="shared" si="11"/>
        <v>0</v>
      </c>
      <c r="AG22" s="32">
        <f t="shared" si="12"/>
        <v>0</v>
      </c>
      <c r="AH22" s="32">
        <f t="shared" si="12"/>
        <v>0</v>
      </c>
    </row>
    <row r="23" spans="1:34" ht="18" customHeight="1" x14ac:dyDescent="0.4">
      <c r="A23" s="156"/>
      <c r="B23" s="45"/>
      <c r="C23" s="45"/>
      <c r="D23" s="45"/>
      <c r="E23" s="45"/>
      <c r="F23" s="45"/>
      <c r="G23" s="45"/>
      <c r="H23" s="46"/>
      <c r="I23" s="37">
        <f>IF(AND(B23&lt;&gt;"",C23&lt;&gt;"",D23&lt;&gt;"",E23&lt;&gt;"",F23&lt;&gt;"",G23&lt;&gt;"",H23&lt;&gt;""),VLOOKUP(G23,通所介護費!$A$20:$B$24,2,0),0)</f>
        <v>0</v>
      </c>
      <c r="J23" s="37">
        <f t="shared" si="13"/>
        <v>0</v>
      </c>
      <c r="T23" s="30" t="str">
        <f>対象地域一覧!A23</f>
        <v>福沢</v>
      </c>
      <c r="U23" s="32">
        <f t="shared" si="0"/>
        <v>0</v>
      </c>
      <c r="V23" s="32">
        <f t="shared" si="1"/>
        <v>0</v>
      </c>
      <c r="W23" s="32">
        <f t="shared" si="2"/>
        <v>0</v>
      </c>
      <c r="X23" s="32">
        <f t="shared" si="3"/>
        <v>0</v>
      </c>
      <c r="Y23" s="32">
        <f t="shared" si="4"/>
        <v>0</v>
      </c>
      <c r="Z23" s="32">
        <f t="shared" si="5"/>
        <v>0</v>
      </c>
      <c r="AA23" s="32">
        <f t="shared" si="6"/>
        <v>0</v>
      </c>
      <c r="AB23" s="32">
        <f t="shared" si="7"/>
        <v>0</v>
      </c>
      <c r="AC23" s="32">
        <f t="shared" si="8"/>
        <v>0</v>
      </c>
      <c r="AD23" s="32">
        <f t="shared" si="9"/>
        <v>0</v>
      </c>
      <c r="AE23" s="32">
        <f t="shared" si="10"/>
        <v>0</v>
      </c>
      <c r="AF23" s="32">
        <f t="shared" si="11"/>
        <v>0</v>
      </c>
      <c r="AG23" s="32">
        <f t="shared" si="12"/>
        <v>0</v>
      </c>
      <c r="AH23" s="32">
        <f t="shared" si="12"/>
        <v>0</v>
      </c>
    </row>
    <row r="24" spans="1:34" ht="18" customHeight="1" x14ac:dyDescent="0.4">
      <c r="A24" s="156"/>
      <c r="B24" s="45"/>
      <c r="C24" s="45"/>
      <c r="D24" s="45"/>
      <c r="E24" s="45"/>
      <c r="F24" s="45"/>
      <c r="G24" s="45"/>
      <c r="H24" s="46"/>
      <c r="I24" s="37">
        <f>IF(AND(B24&lt;&gt;"",C24&lt;&gt;"",D24&lt;&gt;"",E24&lt;&gt;"",F24&lt;&gt;"",G24&lt;&gt;"",H24&lt;&gt;""),VLOOKUP(G24,通所介護費!$A$20:$B$24,2,0),0)</f>
        <v>0</v>
      </c>
      <c r="J24" s="37">
        <f t="shared" si="13"/>
        <v>0</v>
      </c>
      <c r="T24" s="30" t="str">
        <f>対象地域一覧!A24</f>
        <v>溝部</v>
      </c>
      <c r="U24" s="32">
        <f t="shared" si="0"/>
        <v>0</v>
      </c>
      <c r="V24" s="32">
        <f t="shared" si="1"/>
        <v>0</v>
      </c>
      <c r="W24" s="32">
        <f t="shared" si="2"/>
        <v>0</v>
      </c>
      <c r="X24" s="32">
        <f t="shared" si="3"/>
        <v>0</v>
      </c>
      <c r="Y24" s="32">
        <f t="shared" si="4"/>
        <v>0</v>
      </c>
      <c r="Z24" s="32">
        <f t="shared" si="5"/>
        <v>0</v>
      </c>
      <c r="AA24" s="32">
        <f t="shared" si="6"/>
        <v>0</v>
      </c>
      <c r="AB24" s="32">
        <f t="shared" si="7"/>
        <v>0</v>
      </c>
      <c r="AC24" s="32">
        <f t="shared" si="8"/>
        <v>0</v>
      </c>
      <c r="AD24" s="32">
        <f t="shared" si="9"/>
        <v>0</v>
      </c>
      <c r="AE24" s="32">
        <f t="shared" si="10"/>
        <v>0</v>
      </c>
      <c r="AF24" s="32">
        <f t="shared" si="11"/>
        <v>0</v>
      </c>
      <c r="AG24" s="32">
        <f t="shared" si="12"/>
        <v>0</v>
      </c>
      <c r="AH24" s="32">
        <f t="shared" si="12"/>
        <v>0</v>
      </c>
    </row>
    <row r="25" spans="1:34" ht="18" customHeight="1" x14ac:dyDescent="0.4">
      <c r="A25" s="156"/>
      <c r="B25" s="45"/>
      <c r="C25" s="45"/>
      <c r="D25" s="45"/>
      <c r="E25" s="45"/>
      <c r="F25" s="45"/>
      <c r="G25" s="45"/>
      <c r="H25" s="46"/>
      <c r="I25" s="37">
        <f>IF(AND(B25&lt;&gt;"",C25&lt;&gt;"",D25&lt;&gt;"",E25&lt;&gt;"",F25&lt;&gt;"",G25&lt;&gt;"",H25&lt;&gt;""),VLOOKUP(G25,通所介護費!$A$20:$B$24,2,0),0)</f>
        <v>0</v>
      </c>
      <c r="J25" s="37">
        <f t="shared" si="13"/>
        <v>0</v>
      </c>
      <c r="T25" s="30">
        <f>対象地域一覧!A25</f>
        <v>0</v>
      </c>
      <c r="U25" s="32">
        <f t="shared" si="0"/>
        <v>0</v>
      </c>
      <c r="V25" s="32">
        <f t="shared" si="1"/>
        <v>0</v>
      </c>
      <c r="W25" s="32">
        <f t="shared" si="2"/>
        <v>0</v>
      </c>
      <c r="X25" s="32">
        <f t="shared" si="3"/>
        <v>0</v>
      </c>
      <c r="Y25" s="32">
        <f t="shared" si="4"/>
        <v>0</v>
      </c>
      <c r="Z25" s="32">
        <f t="shared" si="5"/>
        <v>0</v>
      </c>
      <c r="AA25" s="32">
        <f t="shared" si="6"/>
        <v>0</v>
      </c>
      <c r="AB25" s="32">
        <f t="shared" si="7"/>
        <v>0</v>
      </c>
      <c r="AC25" s="32">
        <f t="shared" si="8"/>
        <v>0</v>
      </c>
      <c r="AD25" s="32">
        <f t="shared" si="9"/>
        <v>0</v>
      </c>
      <c r="AE25" s="32">
        <f t="shared" si="10"/>
        <v>0</v>
      </c>
      <c r="AF25" s="32">
        <f t="shared" si="11"/>
        <v>0</v>
      </c>
      <c r="AG25" s="32">
        <f t="shared" si="12"/>
        <v>0</v>
      </c>
      <c r="AH25" s="32">
        <f t="shared" si="12"/>
        <v>0</v>
      </c>
    </row>
    <row r="26" spans="1:34" ht="18" customHeight="1" x14ac:dyDescent="0.4">
      <c r="A26" s="156"/>
      <c r="B26" s="45"/>
      <c r="C26" s="45"/>
      <c r="D26" s="45"/>
      <c r="E26" s="45"/>
      <c r="F26" s="45"/>
      <c r="G26" s="45"/>
      <c r="H26" s="46"/>
      <c r="I26" s="37">
        <f>IF(AND(B26&lt;&gt;"",C26&lt;&gt;"",D26&lt;&gt;"",E26&lt;&gt;"",F26&lt;&gt;"",G26&lt;&gt;"",H26&lt;&gt;""),VLOOKUP(G26,通所介護費!$A$20:$B$24,2,0),0)</f>
        <v>0</v>
      </c>
      <c r="J26" s="37">
        <f t="shared" ref="J26:J40" si="14">(I26*H26)*0.1*10</f>
        <v>0</v>
      </c>
      <c r="T26" s="30">
        <f>対象地域一覧!A26</f>
        <v>0</v>
      </c>
      <c r="U26" s="32">
        <f t="shared" si="0"/>
        <v>0</v>
      </c>
      <c r="V26" s="32">
        <f t="shared" si="1"/>
        <v>0</v>
      </c>
      <c r="W26" s="32">
        <f t="shared" si="2"/>
        <v>0</v>
      </c>
      <c r="X26" s="32">
        <f t="shared" si="3"/>
        <v>0</v>
      </c>
      <c r="Y26" s="32">
        <f t="shared" si="4"/>
        <v>0</v>
      </c>
      <c r="Z26" s="32">
        <f t="shared" si="5"/>
        <v>0</v>
      </c>
      <c r="AA26" s="32">
        <f t="shared" si="6"/>
        <v>0</v>
      </c>
      <c r="AB26" s="32">
        <f t="shared" si="7"/>
        <v>0</v>
      </c>
      <c r="AC26" s="32">
        <f t="shared" si="8"/>
        <v>0</v>
      </c>
      <c r="AD26" s="32">
        <f t="shared" si="9"/>
        <v>0</v>
      </c>
      <c r="AE26" s="32">
        <f t="shared" si="10"/>
        <v>0</v>
      </c>
      <c r="AF26" s="32">
        <f t="shared" si="11"/>
        <v>0</v>
      </c>
      <c r="AG26" s="32">
        <f t="shared" si="12"/>
        <v>0</v>
      </c>
      <c r="AH26" s="32">
        <f t="shared" si="12"/>
        <v>0</v>
      </c>
    </row>
    <row r="27" spans="1:34" ht="18" customHeight="1" x14ac:dyDescent="0.4">
      <c r="A27" s="156"/>
      <c r="B27" s="45"/>
      <c r="C27" s="45"/>
      <c r="D27" s="45"/>
      <c r="E27" s="45"/>
      <c r="F27" s="45"/>
      <c r="G27" s="45"/>
      <c r="H27" s="46"/>
      <c r="I27" s="37">
        <f>IF(AND(B27&lt;&gt;"",C27&lt;&gt;"",D27&lt;&gt;"",E27&lt;&gt;"",F27&lt;&gt;"",G27&lt;&gt;"",H27&lt;&gt;""),VLOOKUP(G27,通所介護費!$A$20:$B$24,2,0),0)</f>
        <v>0</v>
      </c>
      <c r="J27" s="37">
        <f t="shared" si="14"/>
        <v>0</v>
      </c>
      <c r="T27" s="30">
        <f>対象地域一覧!A27</f>
        <v>0</v>
      </c>
      <c r="U27" s="32">
        <f t="shared" si="0"/>
        <v>0</v>
      </c>
      <c r="V27" s="32">
        <f t="shared" si="1"/>
        <v>0</v>
      </c>
      <c r="W27" s="32">
        <f t="shared" si="2"/>
        <v>0</v>
      </c>
      <c r="X27" s="32">
        <f t="shared" si="3"/>
        <v>0</v>
      </c>
      <c r="Y27" s="32">
        <f t="shared" si="4"/>
        <v>0</v>
      </c>
      <c r="Z27" s="32">
        <f t="shared" si="5"/>
        <v>0</v>
      </c>
      <c r="AA27" s="32">
        <f t="shared" si="6"/>
        <v>0</v>
      </c>
      <c r="AB27" s="32">
        <f t="shared" si="7"/>
        <v>0</v>
      </c>
      <c r="AC27" s="32">
        <f t="shared" si="8"/>
        <v>0</v>
      </c>
      <c r="AD27" s="32">
        <f t="shared" si="9"/>
        <v>0</v>
      </c>
      <c r="AE27" s="32">
        <f t="shared" si="10"/>
        <v>0</v>
      </c>
      <c r="AF27" s="32">
        <f t="shared" si="11"/>
        <v>0</v>
      </c>
      <c r="AG27" s="32">
        <f t="shared" si="12"/>
        <v>0</v>
      </c>
      <c r="AH27" s="32">
        <f t="shared" si="12"/>
        <v>0</v>
      </c>
    </row>
    <row r="28" spans="1:34" ht="18" customHeight="1" x14ac:dyDescent="0.4">
      <c r="A28" s="156"/>
      <c r="B28" s="45"/>
      <c r="C28" s="45"/>
      <c r="D28" s="45"/>
      <c r="E28" s="45"/>
      <c r="F28" s="45"/>
      <c r="G28" s="45"/>
      <c r="H28" s="46"/>
      <c r="I28" s="37">
        <f>IF(AND(B28&lt;&gt;"",C28&lt;&gt;"",D28&lt;&gt;"",E28&lt;&gt;"",F28&lt;&gt;"",G28&lt;&gt;"",H28&lt;&gt;""),VLOOKUP(G28,通所介護費!$A$20:$B$24,2,0),0)</f>
        <v>0</v>
      </c>
      <c r="J28" s="37">
        <f t="shared" si="14"/>
        <v>0</v>
      </c>
      <c r="T28" s="30">
        <f>対象地域一覧!A28</f>
        <v>0</v>
      </c>
      <c r="U28" s="32">
        <f t="shared" si="0"/>
        <v>0</v>
      </c>
      <c r="V28" s="32">
        <f t="shared" si="1"/>
        <v>0</v>
      </c>
      <c r="W28" s="32">
        <f t="shared" si="2"/>
        <v>0</v>
      </c>
      <c r="X28" s="32">
        <f t="shared" si="3"/>
        <v>0</v>
      </c>
      <c r="Y28" s="32">
        <f t="shared" si="4"/>
        <v>0</v>
      </c>
      <c r="Z28" s="32">
        <f t="shared" si="5"/>
        <v>0</v>
      </c>
      <c r="AA28" s="32">
        <f t="shared" si="6"/>
        <v>0</v>
      </c>
      <c r="AB28" s="32">
        <f t="shared" si="7"/>
        <v>0</v>
      </c>
      <c r="AC28" s="32">
        <f t="shared" si="8"/>
        <v>0</v>
      </c>
      <c r="AD28" s="32">
        <f t="shared" si="9"/>
        <v>0</v>
      </c>
      <c r="AE28" s="32">
        <f t="shared" si="10"/>
        <v>0</v>
      </c>
      <c r="AF28" s="32">
        <f t="shared" si="11"/>
        <v>0</v>
      </c>
      <c r="AG28" s="32">
        <f t="shared" si="12"/>
        <v>0</v>
      </c>
      <c r="AH28" s="32">
        <f t="shared" si="12"/>
        <v>0</v>
      </c>
    </row>
    <row r="29" spans="1:34" ht="18" customHeight="1" x14ac:dyDescent="0.4">
      <c r="A29" s="156"/>
      <c r="B29" s="45"/>
      <c r="C29" s="45"/>
      <c r="D29" s="45"/>
      <c r="E29" s="45"/>
      <c r="F29" s="45"/>
      <c r="G29" s="45"/>
      <c r="H29" s="46"/>
      <c r="I29" s="37">
        <f>IF(AND(B29&lt;&gt;"",C29&lt;&gt;"",D29&lt;&gt;"",E29&lt;&gt;"",F29&lt;&gt;"",G29&lt;&gt;"",H29&lt;&gt;""),VLOOKUP(G29,通所介護費!$A$20:$B$24,2,0),0)</f>
        <v>0</v>
      </c>
      <c r="J29" s="37">
        <f t="shared" si="14"/>
        <v>0</v>
      </c>
      <c r="T29" s="30">
        <f>対象地域一覧!A29</f>
        <v>0</v>
      </c>
      <c r="U29" s="32">
        <f t="shared" si="0"/>
        <v>0</v>
      </c>
      <c r="V29" s="32">
        <f t="shared" si="1"/>
        <v>0</v>
      </c>
      <c r="W29" s="32">
        <f t="shared" si="2"/>
        <v>0</v>
      </c>
      <c r="X29" s="32">
        <f t="shared" si="3"/>
        <v>0</v>
      </c>
      <c r="Y29" s="32">
        <f t="shared" si="4"/>
        <v>0</v>
      </c>
      <c r="Z29" s="32">
        <f t="shared" si="5"/>
        <v>0</v>
      </c>
      <c r="AA29" s="32">
        <f t="shared" si="6"/>
        <v>0</v>
      </c>
      <c r="AB29" s="32">
        <f t="shared" si="7"/>
        <v>0</v>
      </c>
      <c r="AC29" s="32">
        <f t="shared" si="8"/>
        <v>0</v>
      </c>
      <c r="AD29" s="32">
        <f t="shared" si="9"/>
        <v>0</v>
      </c>
      <c r="AE29" s="32">
        <f t="shared" si="10"/>
        <v>0</v>
      </c>
      <c r="AF29" s="32">
        <f t="shared" si="11"/>
        <v>0</v>
      </c>
      <c r="AG29" s="32">
        <f t="shared" si="12"/>
        <v>0</v>
      </c>
      <c r="AH29" s="32">
        <f t="shared" si="12"/>
        <v>0</v>
      </c>
    </row>
    <row r="30" spans="1:34" ht="18" customHeight="1" x14ac:dyDescent="0.4">
      <c r="A30" s="156"/>
      <c r="B30" s="45"/>
      <c r="C30" s="45"/>
      <c r="D30" s="45"/>
      <c r="E30" s="45"/>
      <c r="F30" s="45"/>
      <c r="G30" s="45"/>
      <c r="H30" s="46"/>
      <c r="I30" s="37">
        <f>IF(AND(B30&lt;&gt;"",C30&lt;&gt;"",D30&lt;&gt;"",E30&lt;&gt;"",F30&lt;&gt;"",G30&lt;&gt;"",H30&lt;&gt;""),VLOOKUP(G30,通所介護費!$A$20:$B$24,2,0),0)</f>
        <v>0</v>
      </c>
      <c r="J30" s="37">
        <f t="shared" si="14"/>
        <v>0</v>
      </c>
      <c r="T30" s="30">
        <f>対象地域一覧!A30</f>
        <v>0</v>
      </c>
      <c r="U30" s="32">
        <f t="shared" si="0"/>
        <v>0</v>
      </c>
      <c r="V30" s="32">
        <f t="shared" si="1"/>
        <v>0</v>
      </c>
      <c r="W30" s="32">
        <f t="shared" si="2"/>
        <v>0</v>
      </c>
      <c r="X30" s="32">
        <f t="shared" si="3"/>
        <v>0</v>
      </c>
      <c r="Y30" s="32">
        <f t="shared" si="4"/>
        <v>0</v>
      </c>
      <c r="Z30" s="32">
        <f t="shared" si="5"/>
        <v>0</v>
      </c>
      <c r="AA30" s="32">
        <f t="shared" si="6"/>
        <v>0</v>
      </c>
      <c r="AB30" s="32">
        <f t="shared" si="7"/>
        <v>0</v>
      </c>
      <c r="AC30" s="32">
        <f t="shared" si="8"/>
        <v>0</v>
      </c>
      <c r="AD30" s="32">
        <f t="shared" si="9"/>
        <v>0</v>
      </c>
      <c r="AE30" s="32">
        <f t="shared" si="10"/>
        <v>0</v>
      </c>
      <c r="AF30" s="32">
        <f t="shared" si="11"/>
        <v>0</v>
      </c>
      <c r="AG30" s="32">
        <f t="shared" si="12"/>
        <v>0</v>
      </c>
      <c r="AH30" s="32">
        <f t="shared" si="12"/>
        <v>0</v>
      </c>
    </row>
    <row r="31" spans="1:34" ht="18" customHeight="1" x14ac:dyDescent="0.4">
      <c r="A31" s="156"/>
      <c r="B31" s="45"/>
      <c r="C31" s="45"/>
      <c r="D31" s="45"/>
      <c r="E31" s="45"/>
      <c r="F31" s="45"/>
      <c r="G31" s="45"/>
      <c r="H31" s="46"/>
      <c r="I31" s="37">
        <f>IF(AND(B31&lt;&gt;"",C31&lt;&gt;"",D31&lt;&gt;"",E31&lt;&gt;"",F31&lt;&gt;"",G31&lt;&gt;"",H31&lt;&gt;""),VLOOKUP(G31,通所介護費!$A$20:$B$24,2,0),0)</f>
        <v>0</v>
      </c>
      <c r="J31" s="37">
        <f t="shared" si="14"/>
        <v>0</v>
      </c>
      <c r="T31" s="30">
        <f>対象地域一覧!A31</f>
        <v>0</v>
      </c>
      <c r="U31" s="32">
        <f t="shared" si="0"/>
        <v>0</v>
      </c>
      <c r="V31" s="32">
        <f t="shared" si="1"/>
        <v>0</v>
      </c>
      <c r="W31" s="32">
        <f t="shared" si="2"/>
        <v>0</v>
      </c>
      <c r="X31" s="32">
        <f t="shared" si="3"/>
        <v>0</v>
      </c>
      <c r="Y31" s="32">
        <f t="shared" si="4"/>
        <v>0</v>
      </c>
      <c r="Z31" s="32">
        <f t="shared" si="5"/>
        <v>0</v>
      </c>
      <c r="AA31" s="32">
        <f t="shared" si="6"/>
        <v>0</v>
      </c>
      <c r="AB31" s="32">
        <f t="shared" si="7"/>
        <v>0</v>
      </c>
      <c r="AC31" s="32">
        <f t="shared" si="8"/>
        <v>0</v>
      </c>
      <c r="AD31" s="32">
        <f t="shared" si="9"/>
        <v>0</v>
      </c>
      <c r="AE31" s="32">
        <f t="shared" si="10"/>
        <v>0</v>
      </c>
      <c r="AF31" s="32">
        <f t="shared" si="11"/>
        <v>0</v>
      </c>
      <c r="AG31" s="32">
        <f t="shared" si="12"/>
        <v>0</v>
      </c>
      <c r="AH31" s="32">
        <f t="shared" si="12"/>
        <v>0</v>
      </c>
    </row>
    <row r="32" spans="1:34" ht="18" customHeight="1" x14ac:dyDescent="0.4">
      <c r="A32" s="156"/>
      <c r="B32" s="45"/>
      <c r="C32" s="45"/>
      <c r="D32" s="45"/>
      <c r="E32" s="45"/>
      <c r="F32" s="45"/>
      <c r="G32" s="45"/>
      <c r="H32" s="46"/>
      <c r="I32" s="37">
        <f>IF(AND(B32&lt;&gt;"",C32&lt;&gt;"",D32&lt;&gt;"",E32&lt;&gt;"",F32&lt;&gt;"",G32&lt;&gt;"",H32&lt;&gt;""),VLOOKUP(G32,通所介護費!$A$20:$B$24,2,0),0)</f>
        <v>0</v>
      </c>
      <c r="J32" s="37">
        <f t="shared" si="14"/>
        <v>0</v>
      </c>
      <c r="T32" s="30"/>
      <c r="U32" s="32">
        <f t="shared" si="0"/>
        <v>0</v>
      </c>
      <c r="V32" s="32">
        <f t="shared" si="1"/>
        <v>0</v>
      </c>
      <c r="W32" s="32">
        <f t="shared" si="2"/>
        <v>0</v>
      </c>
      <c r="X32" s="32">
        <f t="shared" si="3"/>
        <v>0</v>
      </c>
      <c r="Y32" s="32">
        <f t="shared" si="4"/>
        <v>0</v>
      </c>
      <c r="Z32" s="32">
        <f t="shared" si="5"/>
        <v>0</v>
      </c>
      <c r="AA32" s="32">
        <f t="shared" si="6"/>
        <v>0</v>
      </c>
      <c r="AB32" s="32">
        <f t="shared" si="7"/>
        <v>0</v>
      </c>
      <c r="AC32" s="32">
        <f t="shared" si="8"/>
        <v>0</v>
      </c>
      <c r="AD32" s="32">
        <f t="shared" si="9"/>
        <v>0</v>
      </c>
      <c r="AE32" s="32">
        <f t="shared" si="10"/>
        <v>0</v>
      </c>
      <c r="AF32" s="32">
        <f t="shared" si="11"/>
        <v>0</v>
      </c>
      <c r="AG32" s="32">
        <f t="shared" si="12"/>
        <v>0</v>
      </c>
      <c r="AH32" s="32">
        <f t="shared" si="12"/>
        <v>0</v>
      </c>
    </row>
    <row r="33" spans="1:34" ht="18" customHeight="1" x14ac:dyDescent="0.4">
      <c r="A33" s="156"/>
      <c r="B33" s="45"/>
      <c r="C33" s="45"/>
      <c r="D33" s="45"/>
      <c r="E33" s="45"/>
      <c r="F33" s="45"/>
      <c r="G33" s="45"/>
      <c r="H33" s="46"/>
      <c r="I33" s="37">
        <f>IF(AND(B33&lt;&gt;"",C33&lt;&gt;"",D33&lt;&gt;"",E33&lt;&gt;"",F33&lt;&gt;"",G33&lt;&gt;"",H33&lt;&gt;""),VLOOKUP(G33,通所介護費!$A$20:$B$24,2,0),0)</f>
        <v>0</v>
      </c>
      <c r="J33" s="37">
        <f t="shared" si="14"/>
        <v>0</v>
      </c>
      <c r="T33" s="30"/>
      <c r="U33" s="32">
        <f t="shared" si="0"/>
        <v>0</v>
      </c>
      <c r="V33" s="32">
        <f t="shared" si="1"/>
        <v>0</v>
      </c>
      <c r="W33" s="32">
        <f t="shared" si="2"/>
        <v>0</v>
      </c>
      <c r="X33" s="32">
        <f t="shared" si="3"/>
        <v>0</v>
      </c>
      <c r="Y33" s="32">
        <f t="shared" si="4"/>
        <v>0</v>
      </c>
      <c r="Z33" s="32">
        <f t="shared" si="5"/>
        <v>0</v>
      </c>
      <c r="AA33" s="32">
        <f t="shared" si="6"/>
        <v>0</v>
      </c>
      <c r="AB33" s="32">
        <f t="shared" si="7"/>
        <v>0</v>
      </c>
      <c r="AC33" s="32">
        <f t="shared" si="8"/>
        <v>0</v>
      </c>
      <c r="AD33" s="32">
        <f t="shared" si="9"/>
        <v>0</v>
      </c>
      <c r="AE33" s="32">
        <f t="shared" si="10"/>
        <v>0</v>
      </c>
      <c r="AF33" s="32">
        <f t="shared" si="11"/>
        <v>0</v>
      </c>
      <c r="AG33" s="32">
        <f t="shared" si="12"/>
        <v>0</v>
      </c>
      <c r="AH33" s="32">
        <f t="shared" si="12"/>
        <v>0</v>
      </c>
    </row>
    <row r="34" spans="1:34" ht="18" customHeight="1" x14ac:dyDescent="0.4">
      <c r="A34" s="156"/>
      <c r="B34" s="45"/>
      <c r="C34" s="45"/>
      <c r="D34" s="45"/>
      <c r="E34" s="45"/>
      <c r="F34" s="45"/>
      <c r="G34" s="45"/>
      <c r="H34" s="46"/>
      <c r="I34" s="37">
        <f>IF(AND(B34&lt;&gt;"",C34&lt;&gt;"",D34&lt;&gt;"",E34&lt;&gt;"",F34&lt;&gt;"",G34&lt;&gt;"",H34&lt;&gt;""),VLOOKUP(G34,通所介護費!$A$20:$B$24,2,0),0)</f>
        <v>0</v>
      </c>
      <c r="J34" s="37">
        <f t="shared" si="14"/>
        <v>0</v>
      </c>
      <c r="T34" s="30"/>
      <c r="U34" s="32">
        <f t="shared" si="0"/>
        <v>0</v>
      </c>
      <c r="V34" s="32">
        <f t="shared" si="1"/>
        <v>0</v>
      </c>
      <c r="W34" s="32">
        <f t="shared" si="2"/>
        <v>0</v>
      </c>
      <c r="X34" s="32">
        <f t="shared" si="3"/>
        <v>0</v>
      </c>
      <c r="Y34" s="32">
        <f t="shared" si="4"/>
        <v>0</v>
      </c>
      <c r="Z34" s="32">
        <f t="shared" si="5"/>
        <v>0</v>
      </c>
      <c r="AA34" s="32">
        <f t="shared" si="6"/>
        <v>0</v>
      </c>
      <c r="AB34" s="32">
        <f t="shared" si="7"/>
        <v>0</v>
      </c>
      <c r="AC34" s="32">
        <f t="shared" si="8"/>
        <v>0</v>
      </c>
      <c r="AD34" s="32">
        <f t="shared" si="9"/>
        <v>0</v>
      </c>
      <c r="AE34" s="32">
        <f t="shared" si="10"/>
        <v>0</v>
      </c>
      <c r="AF34" s="32">
        <f t="shared" si="11"/>
        <v>0</v>
      </c>
      <c r="AG34" s="32">
        <f t="shared" si="12"/>
        <v>0</v>
      </c>
      <c r="AH34" s="32">
        <f t="shared" si="12"/>
        <v>0</v>
      </c>
    </row>
    <row r="35" spans="1:34" ht="18" customHeight="1" x14ac:dyDescent="0.4">
      <c r="A35" s="156"/>
      <c r="B35" s="45"/>
      <c r="C35" s="45"/>
      <c r="D35" s="45"/>
      <c r="E35" s="45"/>
      <c r="F35" s="45"/>
      <c r="G35" s="45"/>
      <c r="H35" s="46"/>
      <c r="I35" s="37">
        <f>IF(AND(B35&lt;&gt;"",C35&lt;&gt;"",D35&lt;&gt;"",E35&lt;&gt;"",F35&lt;&gt;"",G35&lt;&gt;"",H35&lt;&gt;""),VLOOKUP(G35,通所介護費!$A$20:$B$24,2,0),0)</f>
        <v>0</v>
      </c>
      <c r="J35" s="37">
        <f t="shared" si="14"/>
        <v>0</v>
      </c>
      <c r="T35" s="30"/>
      <c r="U35" s="32">
        <f t="shared" si="0"/>
        <v>0</v>
      </c>
      <c r="V35" s="32">
        <f t="shared" si="1"/>
        <v>0</v>
      </c>
      <c r="W35" s="32">
        <f t="shared" si="2"/>
        <v>0</v>
      </c>
      <c r="X35" s="32">
        <f t="shared" si="3"/>
        <v>0</v>
      </c>
      <c r="Y35" s="32">
        <f t="shared" si="4"/>
        <v>0</v>
      </c>
      <c r="Z35" s="32">
        <f t="shared" si="5"/>
        <v>0</v>
      </c>
      <c r="AA35" s="32">
        <f t="shared" si="6"/>
        <v>0</v>
      </c>
      <c r="AB35" s="32">
        <f t="shared" si="7"/>
        <v>0</v>
      </c>
      <c r="AC35" s="32">
        <f t="shared" si="8"/>
        <v>0</v>
      </c>
      <c r="AD35" s="32">
        <f t="shared" si="9"/>
        <v>0</v>
      </c>
      <c r="AE35" s="32">
        <f t="shared" si="10"/>
        <v>0</v>
      </c>
      <c r="AF35" s="32">
        <f t="shared" si="11"/>
        <v>0</v>
      </c>
      <c r="AG35" s="32">
        <f t="shared" si="12"/>
        <v>0</v>
      </c>
      <c r="AH35" s="32">
        <f t="shared" si="12"/>
        <v>0</v>
      </c>
    </row>
    <row r="36" spans="1:34" ht="18" customHeight="1" x14ac:dyDescent="0.4">
      <c r="A36" s="156"/>
      <c r="B36" s="45"/>
      <c r="C36" s="45"/>
      <c r="D36" s="45"/>
      <c r="E36" s="45"/>
      <c r="F36" s="45"/>
      <c r="G36" s="45"/>
      <c r="H36" s="46"/>
      <c r="I36" s="37">
        <f>IF(AND(B36&lt;&gt;"",C36&lt;&gt;"",D36&lt;&gt;"",E36&lt;&gt;"",F36&lt;&gt;"",G36&lt;&gt;"",H36&lt;&gt;""),VLOOKUP(G36,通所介護費!$A$20:$B$24,2,0),0)</f>
        <v>0</v>
      </c>
      <c r="J36" s="37">
        <f t="shared" si="14"/>
        <v>0</v>
      </c>
      <c r="T36" s="30"/>
      <c r="U36" s="32">
        <f t="shared" si="0"/>
        <v>0</v>
      </c>
      <c r="V36" s="32">
        <f t="shared" si="1"/>
        <v>0</v>
      </c>
      <c r="W36" s="32">
        <f t="shared" si="2"/>
        <v>0</v>
      </c>
      <c r="X36" s="32">
        <f t="shared" si="3"/>
        <v>0</v>
      </c>
      <c r="Y36" s="32">
        <f t="shared" si="4"/>
        <v>0</v>
      </c>
      <c r="Z36" s="32">
        <f t="shared" si="5"/>
        <v>0</v>
      </c>
      <c r="AA36" s="32">
        <f t="shared" si="6"/>
        <v>0</v>
      </c>
      <c r="AB36" s="32">
        <f t="shared" si="7"/>
        <v>0</v>
      </c>
      <c r="AC36" s="32">
        <f t="shared" si="8"/>
        <v>0</v>
      </c>
      <c r="AD36" s="32">
        <f t="shared" si="9"/>
        <v>0</v>
      </c>
      <c r="AE36" s="32">
        <f t="shared" si="10"/>
        <v>0</v>
      </c>
      <c r="AF36" s="32">
        <f t="shared" si="11"/>
        <v>0</v>
      </c>
      <c r="AG36" s="32">
        <f t="shared" si="12"/>
        <v>0</v>
      </c>
      <c r="AH36" s="32">
        <f t="shared" si="12"/>
        <v>0</v>
      </c>
    </row>
    <row r="37" spans="1:34" ht="18" customHeight="1" x14ac:dyDescent="0.4">
      <c r="A37" s="156"/>
      <c r="B37" s="45"/>
      <c r="C37" s="45"/>
      <c r="D37" s="45"/>
      <c r="E37" s="45"/>
      <c r="F37" s="45"/>
      <c r="G37" s="45"/>
      <c r="H37" s="46"/>
      <c r="I37" s="37">
        <f>IF(AND(B37&lt;&gt;"",C37&lt;&gt;"",D37&lt;&gt;"",E37&lt;&gt;"",F37&lt;&gt;"",G37&lt;&gt;"",H37&lt;&gt;""),VLOOKUP(G37,通所介護費!$A$20:$B$24,2,0),0)</f>
        <v>0</v>
      </c>
      <c r="J37" s="37">
        <f t="shared" si="14"/>
        <v>0</v>
      </c>
      <c r="T37" s="30"/>
      <c r="U37" s="32">
        <f t="shared" si="0"/>
        <v>0</v>
      </c>
      <c r="V37" s="32">
        <f t="shared" si="1"/>
        <v>0</v>
      </c>
      <c r="W37" s="32">
        <f t="shared" si="2"/>
        <v>0</v>
      </c>
      <c r="X37" s="32">
        <f t="shared" si="3"/>
        <v>0</v>
      </c>
      <c r="Y37" s="32">
        <f t="shared" si="4"/>
        <v>0</v>
      </c>
      <c r="Z37" s="32">
        <f t="shared" si="5"/>
        <v>0</v>
      </c>
      <c r="AA37" s="32">
        <f t="shared" si="6"/>
        <v>0</v>
      </c>
      <c r="AB37" s="32">
        <f t="shared" si="7"/>
        <v>0</v>
      </c>
      <c r="AC37" s="32">
        <f t="shared" si="8"/>
        <v>0</v>
      </c>
      <c r="AD37" s="32">
        <f t="shared" si="9"/>
        <v>0</v>
      </c>
      <c r="AE37" s="32">
        <f t="shared" si="10"/>
        <v>0</v>
      </c>
      <c r="AF37" s="32">
        <f t="shared" si="11"/>
        <v>0</v>
      </c>
      <c r="AG37" s="32">
        <f t="shared" si="12"/>
        <v>0</v>
      </c>
      <c r="AH37" s="32">
        <f t="shared" si="12"/>
        <v>0</v>
      </c>
    </row>
    <row r="38" spans="1:34" ht="18" customHeight="1" x14ac:dyDescent="0.4">
      <c r="A38" s="156"/>
      <c r="B38" s="45"/>
      <c r="C38" s="45"/>
      <c r="D38" s="45"/>
      <c r="E38" s="45"/>
      <c r="F38" s="45"/>
      <c r="G38" s="45"/>
      <c r="H38" s="46"/>
      <c r="I38" s="37">
        <f>IF(AND(B38&lt;&gt;"",C38&lt;&gt;"",D38&lt;&gt;"",E38&lt;&gt;"",F38&lt;&gt;"",G38&lt;&gt;"",H38&lt;&gt;""),VLOOKUP(G38,通所介護費!$A$20:$B$24,2,0),0)</f>
        <v>0</v>
      </c>
      <c r="J38" s="37">
        <f t="shared" si="14"/>
        <v>0</v>
      </c>
      <c r="T38" s="30"/>
      <c r="U38" s="32">
        <f t="shared" si="0"/>
        <v>0</v>
      </c>
      <c r="V38" s="32">
        <f t="shared" si="1"/>
        <v>0</v>
      </c>
      <c r="W38" s="32">
        <f t="shared" si="2"/>
        <v>0</v>
      </c>
      <c r="X38" s="32">
        <f t="shared" si="3"/>
        <v>0</v>
      </c>
      <c r="Y38" s="32">
        <f t="shared" si="4"/>
        <v>0</v>
      </c>
      <c r="Z38" s="32">
        <f t="shared" si="5"/>
        <v>0</v>
      </c>
      <c r="AA38" s="32">
        <f t="shared" si="6"/>
        <v>0</v>
      </c>
      <c r="AB38" s="32">
        <f t="shared" si="7"/>
        <v>0</v>
      </c>
      <c r="AC38" s="32">
        <f t="shared" si="8"/>
        <v>0</v>
      </c>
      <c r="AD38" s="32">
        <f t="shared" si="9"/>
        <v>0</v>
      </c>
      <c r="AE38" s="32">
        <f t="shared" si="10"/>
        <v>0</v>
      </c>
      <c r="AF38" s="32">
        <f t="shared" si="11"/>
        <v>0</v>
      </c>
      <c r="AG38" s="32">
        <f t="shared" si="12"/>
        <v>0</v>
      </c>
      <c r="AH38" s="32">
        <f t="shared" si="12"/>
        <v>0</v>
      </c>
    </row>
    <row r="39" spans="1:34" ht="18" customHeight="1" x14ac:dyDescent="0.4">
      <c r="A39" s="156"/>
      <c r="B39" s="45"/>
      <c r="C39" s="45"/>
      <c r="D39" s="45"/>
      <c r="E39" s="45"/>
      <c r="F39" s="45"/>
      <c r="G39" s="45"/>
      <c r="H39" s="46"/>
      <c r="I39" s="37">
        <f>IF(AND(B39&lt;&gt;"",C39&lt;&gt;"",D39&lt;&gt;"",E39&lt;&gt;"",F39&lt;&gt;"",G39&lt;&gt;"",H39&lt;&gt;""),VLOOKUP(G39,通所介護費!$A$20:$B$24,2,0),0)</f>
        <v>0</v>
      </c>
      <c r="J39" s="37">
        <f t="shared" si="14"/>
        <v>0</v>
      </c>
      <c r="T39" s="30"/>
      <c r="U39" s="32">
        <f t="shared" si="0"/>
        <v>0</v>
      </c>
      <c r="V39" s="32">
        <f t="shared" si="1"/>
        <v>0</v>
      </c>
      <c r="W39" s="32">
        <f t="shared" si="2"/>
        <v>0</v>
      </c>
      <c r="X39" s="32">
        <f t="shared" si="3"/>
        <v>0</v>
      </c>
      <c r="Y39" s="32">
        <f t="shared" si="4"/>
        <v>0</v>
      </c>
      <c r="Z39" s="32">
        <f t="shared" si="5"/>
        <v>0</v>
      </c>
      <c r="AA39" s="32">
        <f t="shared" si="6"/>
        <v>0</v>
      </c>
      <c r="AB39" s="32">
        <f t="shared" si="7"/>
        <v>0</v>
      </c>
      <c r="AC39" s="32">
        <f t="shared" si="8"/>
        <v>0</v>
      </c>
      <c r="AD39" s="32">
        <f t="shared" si="9"/>
        <v>0</v>
      </c>
      <c r="AE39" s="32">
        <f t="shared" si="10"/>
        <v>0</v>
      </c>
      <c r="AF39" s="32">
        <f t="shared" si="11"/>
        <v>0</v>
      </c>
      <c r="AG39" s="32">
        <f t="shared" si="12"/>
        <v>0</v>
      </c>
      <c r="AH39" s="32">
        <f t="shared" si="12"/>
        <v>0</v>
      </c>
    </row>
    <row r="40" spans="1:34" ht="18" customHeight="1" x14ac:dyDescent="0.4">
      <c r="A40" s="157"/>
      <c r="B40" s="45"/>
      <c r="C40" s="45"/>
      <c r="D40" s="45"/>
      <c r="E40" s="45"/>
      <c r="F40" s="45"/>
      <c r="G40" s="45"/>
      <c r="H40" s="46"/>
      <c r="I40" s="37">
        <f>IF(AND(B40&lt;&gt;"",C40&lt;&gt;"",D40&lt;&gt;"",E40&lt;&gt;"",F40&lt;&gt;"",G40&lt;&gt;"",H40&lt;&gt;""),VLOOKUP(G40,通所介護費!$A$20:$B$24,2,0),0)</f>
        <v>0</v>
      </c>
      <c r="J40" s="37">
        <f t="shared" si="14"/>
        <v>0</v>
      </c>
      <c r="T40" s="30"/>
      <c r="U40" s="32">
        <f t="shared" si="0"/>
        <v>0</v>
      </c>
      <c r="V40" s="32">
        <f t="shared" si="1"/>
        <v>0</v>
      </c>
      <c r="W40" s="32">
        <f t="shared" si="2"/>
        <v>0</v>
      </c>
      <c r="X40" s="32">
        <f t="shared" si="3"/>
        <v>0</v>
      </c>
      <c r="Y40" s="32">
        <f t="shared" si="4"/>
        <v>0</v>
      </c>
      <c r="Z40" s="32">
        <f t="shared" si="5"/>
        <v>0</v>
      </c>
      <c r="AA40" s="32">
        <f t="shared" si="6"/>
        <v>0</v>
      </c>
      <c r="AB40" s="32">
        <f t="shared" si="7"/>
        <v>0</v>
      </c>
      <c r="AC40" s="32">
        <f t="shared" si="8"/>
        <v>0</v>
      </c>
      <c r="AD40" s="32">
        <f t="shared" si="9"/>
        <v>0</v>
      </c>
      <c r="AE40" s="32">
        <f t="shared" si="10"/>
        <v>0</v>
      </c>
      <c r="AF40" s="32">
        <f t="shared" si="11"/>
        <v>0</v>
      </c>
      <c r="AG40" s="32">
        <f t="shared" si="12"/>
        <v>0</v>
      </c>
      <c r="AH40" s="32">
        <f t="shared" si="12"/>
        <v>0</v>
      </c>
    </row>
    <row r="41" spans="1:34" ht="22.15" customHeight="1" x14ac:dyDescent="0.4">
      <c r="A41" s="101" t="s">
        <v>40</v>
      </c>
      <c r="B41" s="102"/>
      <c r="C41" s="102"/>
      <c r="D41" s="102"/>
      <c r="E41" s="102"/>
      <c r="F41" s="102"/>
      <c r="G41" s="103"/>
      <c r="H41" s="39">
        <f>SUMIF(H21:H40,"&lt;&gt;#N/A")</f>
        <v>0</v>
      </c>
      <c r="I41" s="39">
        <f>SUMIF(I21:I40,"&lt;&gt;#N/A")</f>
        <v>0</v>
      </c>
      <c r="J41" s="39">
        <f>SUMIF(J21:J40,"&lt;&gt;#N/A")</f>
        <v>0</v>
      </c>
      <c r="T41" s="30"/>
      <c r="U41" s="32">
        <f t="shared" si="0"/>
        <v>0</v>
      </c>
      <c r="V41" s="32">
        <f t="shared" si="1"/>
        <v>0</v>
      </c>
      <c r="W41" s="32">
        <f t="shared" si="2"/>
        <v>0</v>
      </c>
      <c r="X41" s="32">
        <f t="shared" si="3"/>
        <v>0</v>
      </c>
      <c r="Y41" s="32">
        <f t="shared" si="4"/>
        <v>0</v>
      </c>
      <c r="Z41" s="32">
        <f t="shared" si="5"/>
        <v>0</v>
      </c>
      <c r="AA41" s="32">
        <f t="shared" si="6"/>
        <v>0</v>
      </c>
      <c r="AB41" s="32">
        <f t="shared" si="7"/>
        <v>0</v>
      </c>
      <c r="AC41" s="32">
        <f t="shared" si="8"/>
        <v>0</v>
      </c>
      <c r="AD41" s="32">
        <f t="shared" si="9"/>
        <v>0</v>
      </c>
      <c r="AE41" s="32">
        <f t="shared" si="10"/>
        <v>0</v>
      </c>
      <c r="AF41" s="32">
        <f t="shared" si="11"/>
        <v>0</v>
      </c>
      <c r="AG41" s="32">
        <f t="shared" si="12"/>
        <v>0</v>
      </c>
      <c r="AH41" s="32">
        <f t="shared" si="12"/>
        <v>0</v>
      </c>
    </row>
    <row r="42" spans="1:34" ht="15" customHeight="1" x14ac:dyDescent="0.4">
      <c r="A42" s="24"/>
      <c r="B42" s="24"/>
      <c r="C42" s="24"/>
      <c r="D42" s="24"/>
      <c r="E42" s="24"/>
      <c r="F42" s="24"/>
      <c r="G42" s="44"/>
      <c r="H42" s="44"/>
      <c r="I42" s="44"/>
      <c r="T42" s="30"/>
      <c r="U42" s="32">
        <f t="shared" si="0"/>
        <v>0</v>
      </c>
      <c r="V42" s="32">
        <f t="shared" si="1"/>
        <v>0</v>
      </c>
      <c r="W42" s="32">
        <f t="shared" si="2"/>
        <v>0</v>
      </c>
      <c r="X42" s="32">
        <f t="shared" si="3"/>
        <v>0</v>
      </c>
      <c r="Y42" s="32">
        <f t="shared" si="4"/>
        <v>0</v>
      </c>
      <c r="Z42" s="32">
        <f t="shared" si="5"/>
        <v>0</v>
      </c>
      <c r="AA42" s="32">
        <f t="shared" si="6"/>
        <v>0</v>
      </c>
      <c r="AB42" s="32">
        <f t="shared" si="7"/>
        <v>0</v>
      </c>
      <c r="AC42" s="32">
        <f t="shared" si="8"/>
        <v>0</v>
      </c>
      <c r="AD42" s="32">
        <f t="shared" si="9"/>
        <v>0</v>
      </c>
      <c r="AE42" s="32">
        <f t="shared" si="10"/>
        <v>0</v>
      </c>
      <c r="AF42" s="32">
        <f t="shared" si="11"/>
        <v>0</v>
      </c>
      <c r="AG42" s="32">
        <f t="shared" si="12"/>
        <v>0</v>
      </c>
      <c r="AH42" s="32">
        <f t="shared" si="12"/>
        <v>0</v>
      </c>
    </row>
    <row r="43" spans="1:34" ht="22.15" customHeight="1" x14ac:dyDescent="0.4">
      <c r="A43" s="51" t="s">
        <v>89</v>
      </c>
      <c r="B43" s="24"/>
      <c r="C43" s="24"/>
      <c r="D43" s="24"/>
      <c r="E43" s="24"/>
      <c r="F43" s="24"/>
      <c r="G43" s="44"/>
      <c r="H43" s="44"/>
      <c r="I43" s="44"/>
      <c r="T43" s="30"/>
      <c r="U43" s="32">
        <f t="shared" si="0"/>
        <v>0</v>
      </c>
      <c r="V43" s="32">
        <f t="shared" si="1"/>
        <v>0</v>
      </c>
      <c r="W43" s="32">
        <f t="shared" si="2"/>
        <v>0</v>
      </c>
      <c r="X43" s="32">
        <f t="shared" si="3"/>
        <v>0</v>
      </c>
      <c r="Y43" s="32">
        <f t="shared" si="4"/>
        <v>0</v>
      </c>
      <c r="Z43" s="32">
        <f t="shared" si="5"/>
        <v>0</v>
      </c>
      <c r="AA43" s="32">
        <f t="shared" si="6"/>
        <v>0</v>
      </c>
      <c r="AB43" s="32">
        <f t="shared" si="7"/>
        <v>0</v>
      </c>
      <c r="AC43" s="32">
        <f t="shared" si="8"/>
        <v>0</v>
      </c>
      <c r="AD43" s="32">
        <f t="shared" si="9"/>
        <v>0</v>
      </c>
      <c r="AE43" s="32">
        <f t="shared" si="10"/>
        <v>0</v>
      </c>
      <c r="AF43" s="32">
        <f t="shared" si="11"/>
        <v>0</v>
      </c>
      <c r="AG43" s="32">
        <f t="shared" si="12"/>
        <v>0</v>
      </c>
      <c r="AH43" s="32">
        <f t="shared" si="12"/>
        <v>0</v>
      </c>
    </row>
    <row r="44" spans="1:34" ht="42.95" customHeight="1" x14ac:dyDescent="0.4">
      <c r="A44" s="158" t="s">
        <v>132</v>
      </c>
      <c r="B44" s="35" t="s">
        <v>49</v>
      </c>
      <c r="C44" s="35" t="s">
        <v>133</v>
      </c>
      <c r="D44" s="35" t="s">
        <v>34</v>
      </c>
      <c r="E44" s="36" t="s">
        <v>173</v>
      </c>
      <c r="F44" s="36" t="s">
        <v>174</v>
      </c>
      <c r="G44" s="35" t="s">
        <v>35</v>
      </c>
      <c r="H44" s="36" t="s">
        <v>134</v>
      </c>
      <c r="I44" s="36" t="s">
        <v>37</v>
      </c>
      <c r="J44" s="36" t="s">
        <v>120</v>
      </c>
      <c r="T44" s="30"/>
      <c r="U44" s="32">
        <f t="shared" si="0"/>
        <v>0</v>
      </c>
      <c r="V44" s="32">
        <f t="shared" si="1"/>
        <v>0</v>
      </c>
      <c r="W44" s="32">
        <f t="shared" si="2"/>
        <v>0</v>
      </c>
      <c r="X44" s="32">
        <f t="shared" si="3"/>
        <v>0</v>
      </c>
      <c r="Y44" s="32">
        <f t="shared" si="4"/>
        <v>0</v>
      </c>
      <c r="Z44" s="32">
        <f t="shared" si="5"/>
        <v>0</v>
      </c>
      <c r="AA44" s="32">
        <f t="shared" si="6"/>
        <v>0</v>
      </c>
      <c r="AB44" s="32">
        <f t="shared" si="7"/>
        <v>0</v>
      </c>
      <c r="AC44" s="32">
        <f t="shared" si="8"/>
        <v>0</v>
      </c>
      <c r="AD44" s="32">
        <f t="shared" si="9"/>
        <v>0</v>
      </c>
      <c r="AE44" s="32">
        <f t="shared" si="10"/>
        <v>0</v>
      </c>
      <c r="AF44" s="32">
        <f t="shared" si="11"/>
        <v>0</v>
      </c>
      <c r="AG44" s="32">
        <f t="shared" si="12"/>
        <v>0</v>
      </c>
      <c r="AH44" s="32">
        <f t="shared" si="12"/>
        <v>0</v>
      </c>
    </row>
    <row r="45" spans="1:34" ht="18" customHeight="1" x14ac:dyDescent="0.4">
      <c r="A45" s="159"/>
      <c r="B45" s="45"/>
      <c r="C45" s="45"/>
      <c r="D45" s="45"/>
      <c r="E45" s="45"/>
      <c r="F45" s="45"/>
      <c r="G45" s="45"/>
      <c r="H45" s="46"/>
      <c r="I45" s="37">
        <f>IF(AND(B45&lt;&gt;"",C45&lt;&gt;"",D45&lt;&gt;"",F45&lt;&gt;"",E45&lt;&gt;"",G45&lt;&gt;"",H45&lt;&gt;""),VLOOKUP(G45,通所介護費!$A$20:$B$24,2,0),0)</f>
        <v>0</v>
      </c>
      <c r="J45" s="37">
        <f>((I45*H45)*0.1*10)/2</f>
        <v>0</v>
      </c>
      <c r="T45" s="30"/>
      <c r="U45" s="32">
        <f t="shared" si="0"/>
        <v>0</v>
      </c>
      <c r="V45" s="32">
        <f t="shared" si="1"/>
        <v>0</v>
      </c>
      <c r="W45" s="32">
        <f t="shared" si="2"/>
        <v>0</v>
      </c>
      <c r="X45" s="32">
        <f t="shared" si="3"/>
        <v>0</v>
      </c>
      <c r="Y45" s="32">
        <f t="shared" si="4"/>
        <v>0</v>
      </c>
      <c r="Z45" s="32">
        <f t="shared" si="5"/>
        <v>0</v>
      </c>
      <c r="AA45" s="32">
        <f t="shared" si="6"/>
        <v>0</v>
      </c>
      <c r="AB45" s="32">
        <f t="shared" si="7"/>
        <v>0</v>
      </c>
      <c r="AC45" s="32">
        <f t="shared" si="8"/>
        <v>0</v>
      </c>
      <c r="AD45" s="32">
        <f t="shared" si="9"/>
        <v>0</v>
      </c>
      <c r="AE45" s="32">
        <f t="shared" si="10"/>
        <v>0</v>
      </c>
      <c r="AF45" s="32">
        <f t="shared" si="11"/>
        <v>0</v>
      </c>
      <c r="AG45" s="32">
        <f t="shared" si="12"/>
        <v>0</v>
      </c>
      <c r="AH45" s="32">
        <f t="shared" si="12"/>
        <v>0</v>
      </c>
    </row>
    <row r="46" spans="1:34" ht="18" customHeight="1" x14ac:dyDescent="0.4">
      <c r="A46" s="159"/>
      <c r="B46" s="45"/>
      <c r="C46" s="45"/>
      <c r="D46" s="45"/>
      <c r="E46" s="45"/>
      <c r="F46" s="45"/>
      <c r="G46" s="45"/>
      <c r="H46" s="46"/>
      <c r="I46" s="37">
        <f>IF(AND(B46&lt;&gt;"",C46&lt;&gt;"",D46&lt;&gt;"",F46&lt;&gt;"",E46&lt;&gt;"",G46&lt;&gt;"",H46&lt;&gt;""),VLOOKUP(G46,通所介護費!$A$20:$B$24,2,0),0)</f>
        <v>0</v>
      </c>
      <c r="J46" s="37">
        <f>((I46*H46)*0.1*10)/2</f>
        <v>0</v>
      </c>
      <c r="AG46" s="28">
        <f>SUM(AG3:AG45)</f>
        <v>0</v>
      </c>
      <c r="AH46" s="28">
        <f>SUM(AH3:AH45)</f>
        <v>0</v>
      </c>
    </row>
    <row r="47" spans="1:34" ht="18" customHeight="1" x14ac:dyDescent="0.4">
      <c r="A47" s="159"/>
      <c r="B47" s="45"/>
      <c r="C47" s="45"/>
      <c r="D47" s="45"/>
      <c r="E47" s="45"/>
      <c r="F47" s="45"/>
      <c r="G47" s="45"/>
      <c r="H47" s="46"/>
      <c r="I47" s="37">
        <f>IF(AND(B47&lt;&gt;"",C47&lt;&gt;"",D47&lt;&gt;"",F47&lt;&gt;"",E47&lt;&gt;"",G47&lt;&gt;"",H47&lt;&gt;""),VLOOKUP(G47,通所介護費!$A$20:$B$24,2,0),0)</f>
        <v>0</v>
      </c>
      <c r="J47" s="37">
        <f>((I47*H47)*0.1*10)/2</f>
        <v>0</v>
      </c>
    </row>
    <row r="48" spans="1:34" ht="18" customHeight="1" x14ac:dyDescent="0.4">
      <c r="A48" s="159"/>
      <c r="B48" s="45"/>
      <c r="C48" s="45"/>
      <c r="D48" s="45"/>
      <c r="E48" s="45"/>
      <c r="F48" s="45"/>
      <c r="G48" s="45"/>
      <c r="H48" s="46"/>
      <c r="I48" s="37">
        <f>IF(AND(B48&lt;&gt;"",C48&lt;&gt;"",D48&lt;&gt;"",F48&lt;&gt;"",E48&lt;&gt;"",G48&lt;&gt;"",H48&lt;&gt;""),VLOOKUP(G48,通所介護費!$A$20:$B$24,2,0),0)</f>
        <v>0</v>
      </c>
      <c r="J48" s="37">
        <f>((I48*H48)*0.1*10)/2</f>
        <v>0</v>
      </c>
    </row>
    <row r="49" spans="1:10" ht="18" customHeight="1" x14ac:dyDescent="0.4">
      <c r="A49" s="160"/>
      <c r="B49" s="45"/>
      <c r="C49" s="45"/>
      <c r="D49" s="45"/>
      <c r="E49" s="45"/>
      <c r="F49" s="45"/>
      <c r="G49" s="45"/>
      <c r="H49" s="46"/>
      <c r="I49" s="37">
        <f>IF(AND(B49&lt;&gt;"",C49&lt;&gt;"",D49&lt;&gt;"",F49&lt;&gt;"",E49&lt;&gt;"",G49&lt;&gt;"",H49&lt;&gt;""),VLOOKUP(G49,通所介護費!$A$20:$B$24,2,0),0)</f>
        <v>0</v>
      </c>
      <c r="J49" s="37">
        <f>((I49*H49)*0.1*10)/2</f>
        <v>0</v>
      </c>
    </row>
    <row r="50" spans="1:10" ht="22.15" customHeight="1" x14ac:dyDescent="0.4">
      <c r="A50" s="101" t="s">
        <v>40</v>
      </c>
      <c r="B50" s="102"/>
      <c r="C50" s="102"/>
      <c r="D50" s="102"/>
      <c r="E50" s="102"/>
      <c r="F50" s="102"/>
      <c r="G50" s="103"/>
      <c r="H50" s="32">
        <f>SUMIF(H45:H49,"&lt;&gt;#N/A")</f>
        <v>0</v>
      </c>
      <c r="I50" s="37">
        <f>SUMIF(I45:I49,"&lt;&gt;#N/A")</f>
        <v>0</v>
      </c>
      <c r="J50" s="37">
        <f t="shared" ref="J50" si="15">SUMIF(J45:J49,"&lt;&gt;#N/A")</f>
        <v>0</v>
      </c>
    </row>
    <row r="51" spans="1:10" ht="22.15" customHeight="1" x14ac:dyDescent="0.4"/>
    <row r="52" spans="1:10" ht="22.15" customHeight="1" x14ac:dyDescent="0.4">
      <c r="A52" s="34" t="s">
        <v>135</v>
      </c>
    </row>
    <row r="53" spans="1:10" ht="22.15" customHeight="1" x14ac:dyDescent="0.4">
      <c r="A53" s="50" t="s">
        <v>90</v>
      </c>
    </row>
    <row r="54" spans="1:10" ht="42.95" customHeight="1" x14ac:dyDescent="0.4">
      <c r="A54" s="155" t="s">
        <v>136</v>
      </c>
      <c r="B54" s="35" t="s">
        <v>49</v>
      </c>
      <c r="C54" s="35" t="s">
        <v>119</v>
      </c>
      <c r="D54" s="35" t="s">
        <v>34</v>
      </c>
      <c r="E54" s="36" t="s">
        <v>173</v>
      </c>
      <c r="F54" s="36" t="s">
        <v>174</v>
      </c>
      <c r="G54" s="35" t="s">
        <v>35</v>
      </c>
      <c r="H54" s="36" t="s">
        <v>51</v>
      </c>
      <c r="I54" s="36" t="s">
        <v>37</v>
      </c>
      <c r="J54" s="36" t="s">
        <v>120</v>
      </c>
    </row>
    <row r="55" spans="1:10" ht="18" customHeight="1" x14ac:dyDescent="0.4">
      <c r="A55" s="156"/>
      <c r="B55" s="45"/>
      <c r="C55" s="45"/>
      <c r="D55" s="45"/>
      <c r="E55" s="45"/>
      <c r="F55" s="45"/>
      <c r="G55" s="45"/>
      <c r="H55" s="46"/>
      <c r="I55" s="37">
        <f>IF(AND(B55&lt;&gt;"",C55&lt;&gt;"",D55&lt;&gt;"",E55&lt;&gt;"",F55&lt;&gt;"",G55&lt;&gt;"",H55&lt;&gt;""),VLOOKUP(G55,通所介護費!$A$27:$B$31,2,0),0)</f>
        <v>0</v>
      </c>
      <c r="J55" s="37">
        <f t="shared" ref="J55:J59" si="16">(I55*H55)*0.1*10</f>
        <v>0</v>
      </c>
    </row>
    <row r="56" spans="1:10" ht="18" customHeight="1" x14ac:dyDescent="0.4">
      <c r="A56" s="156"/>
      <c r="B56" s="45"/>
      <c r="C56" s="45"/>
      <c r="D56" s="45"/>
      <c r="E56" s="45"/>
      <c r="F56" s="45"/>
      <c r="G56" s="45"/>
      <c r="H56" s="46"/>
      <c r="I56" s="37">
        <f>IF(AND(B56&lt;&gt;"",C56&lt;&gt;"",D56&lt;&gt;"",E56&lt;&gt;"",F56&lt;&gt;"",G56&lt;&gt;"",H56&lt;&gt;""),VLOOKUP(G56,通所介護費!$A$27:$B$31,2,0),0)</f>
        <v>0</v>
      </c>
      <c r="J56" s="37">
        <f t="shared" si="16"/>
        <v>0</v>
      </c>
    </row>
    <row r="57" spans="1:10" ht="18" customHeight="1" x14ac:dyDescent="0.4">
      <c r="A57" s="156"/>
      <c r="B57" s="45"/>
      <c r="C57" s="45"/>
      <c r="D57" s="45"/>
      <c r="E57" s="45"/>
      <c r="F57" s="45"/>
      <c r="G57" s="45"/>
      <c r="H57" s="46"/>
      <c r="I57" s="37">
        <f>IF(AND(B57&lt;&gt;"",C57&lt;&gt;"",D57&lt;&gt;"",E57&lt;&gt;"",F57&lt;&gt;"",G57&lt;&gt;"",H57&lt;&gt;""),VLOOKUP(G57,通所介護費!$A$27:$B$31,2,0),0)</f>
        <v>0</v>
      </c>
      <c r="J57" s="37">
        <f t="shared" si="16"/>
        <v>0</v>
      </c>
    </row>
    <row r="58" spans="1:10" ht="18" customHeight="1" x14ac:dyDescent="0.4">
      <c r="A58" s="156"/>
      <c r="B58" s="45"/>
      <c r="C58" s="45"/>
      <c r="D58" s="45"/>
      <c r="E58" s="45"/>
      <c r="F58" s="45"/>
      <c r="G58" s="45"/>
      <c r="H58" s="46"/>
      <c r="I58" s="37">
        <f>IF(AND(B58&lt;&gt;"",C58&lt;&gt;"",D58&lt;&gt;"",E58&lt;&gt;"",F58&lt;&gt;"",G58&lt;&gt;"",H58&lt;&gt;""),VLOOKUP(G58,通所介護費!$A$27:$B$31,2,0),0)</f>
        <v>0</v>
      </c>
      <c r="J58" s="37">
        <f t="shared" si="16"/>
        <v>0</v>
      </c>
    </row>
    <row r="59" spans="1:10" ht="18" customHeight="1" x14ac:dyDescent="0.4">
      <c r="A59" s="156"/>
      <c r="B59" s="45"/>
      <c r="C59" s="45"/>
      <c r="D59" s="45"/>
      <c r="E59" s="45"/>
      <c r="F59" s="45"/>
      <c r="G59" s="45"/>
      <c r="H59" s="46"/>
      <c r="I59" s="37">
        <f>IF(AND(B59&lt;&gt;"",C59&lt;&gt;"",D59&lt;&gt;"",E59&lt;&gt;"",F59&lt;&gt;"",G59&lt;&gt;"",H59&lt;&gt;""),VLOOKUP(G59,通所介護費!$A$27:$B$31,2,0),0)</f>
        <v>0</v>
      </c>
      <c r="J59" s="37">
        <f t="shared" si="16"/>
        <v>0</v>
      </c>
    </row>
    <row r="60" spans="1:10" ht="18" customHeight="1" x14ac:dyDescent="0.4">
      <c r="A60" s="156"/>
      <c r="B60" s="45"/>
      <c r="C60" s="45"/>
      <c r="D60" s="45"/>
      <c r="E60" s="45"/>
      <c r="F60" s="45"/>
      <c r="G60" s="45"/>
      <c r="H60" s="46"/>
      <c r="I60" s="37">
        <f>IF(AND(B60&lt;&gt;"",C60&lt;&gt;"",D60&lt;&gt;"",E60&lt;&gt;"",F60&lt;&gt;"",G60&lt;&gt;"",H60&lt;&gt;""),VLOOKUP(G60,通所介護費!$A$27:$B$31,2,0),0)</f>
        <v>0</v>
      </c>
      <c r="J60" s="37">
        <f t="shared" ref="J60:J74" si="17">(I60*H60)*0.1*10</f>
        <v>0</v>
      </c>
    </row>
    <row r="61" spans="1:10" ht="18" customHeight="1" x14ac:dyDescent="0.4">
      <c r="A61" s="156"/>
      <c r="B61" s="45"/>
      <c r="C61" s="45"/>
      <c r="D61" s="45"/>
      <c r="E61" s="45"/>
      <c r="F61" s="45"/>
      <c r="G61" s="45"/>
      <c r="H61" s="46"/>
      <c r="I61" s="37">
        <f>IF(AND(B61&lt;&gt;"",C61&lt;&gt;"",D61&lt;&gt;"",E61&lt;&gt;"",F61&lt;&gt;"",G61&lt;&gt;"",H61&lt;&gt;""),VLOOKUP(G61,通所介護費!$A$27:$B$31,2,0),0)</f>
        <v>0</v>
      </c>
      <c r="J61" s="37">
        <f t="shared" si="17"/>
        <v>0</v>
      </c>
    </row>
    <row r="62" spans="1:10" ht="18" customHeight="1" x14ac:dyDescent="0.4">
      <c r="A62" s="156"/>
      <c r="B62" s="45"/>
      <c r="C62" s="45"/>
      <c r="D62" s="45"/>
      <c r="E62" s="45"/>
      <c r="F62" s="45"/>
      <c r="G62" s="45"/>
      <c r="H62" s="46"/>
      <c r="I62" s="37">
        <f>IF(AND(B62&lt;&gt;"",C62&lt;&gt;"",D62&lt;&gt;"",E62&lt;&gt;"",F62&lt;&gt;"",G62&lt;&gt;"",H62&lt;&gt;""),VLOOKUP(G62,通所介護費!$A$27:$B$31,2,0),0)</f>
        <v>0</v>
      </c>
      <c r="J62" s="37">
        <f t="shared" si="17"/>
        <v>0</v>
      </c>
    </row>
    <row r="63" spans="1:10" ht="18" customHeight="1" x14ac:dyDescent="0.4">
      <c r="A63" s="156"/>
      <c r="B63" s="45"/>
      <c r="C63" s="45"/>
      <c r="D63" s="45"/>
      <c r="E63" s="45"/>
      <c r="F63" s="45"/>
      <c r="G63" s="45"/>
      <c r="H63" s="46"/>
      <c r="I63" s="37">
        <f>IF(AND(B63&lt;&gt;"",C63&lt;&gt;"",D63&lt;&gt;"",E63&lt;&gt;"",F63&lt;&gt;"",G63&lt;&gt;"",H63&lt;&gt;""),VLOOKUP(G63,通所介護費!$A$27:$B$31,2,0),0)</f>
        <v>0</v>
      </c>
      <c r="J63" s="37">
        <f t="shared" si="17"/>
        <v>0</v>
      </c>
    </row>
    <row r="64" spans="1:10" ht="18" customHeight="1" x14ac:dyDescent="0.4">
      <c r="A64" s="156"/>
      <c r="B64" s="45"/>
      <c r="C64" s="45"/>
      <c r="D64" s="45"/>
      <c r="E64" s="45"/>
      <c r="F64" s="45"/>
      <c r="G64" s="45"/>
      <c r="H64" s="46"/>
      <c r="I64" s="37">
        <f>IF(AND(B64&lt;&gt;"",C64&lt;&gt;"",D64&lt;&gt;"",E64&lt;&gt;"",F64&lt;&gt;"",G64&lt;&gt;"",H64&lt;&gt;""),VLOOKUP(G64,通所介護費!$A$27:$B$31,2,0),0)</f>
        <v>0</v>
      </c>
      <c r="J64" s="37">
        <f t="shared" si="17"/>
        <v>0</v>
      </c>
    </row>
    <row r="65" spans="1:10" ht="18" customHeight="1" x14ac:dyDescent="0.4">
      <c r="A65" s="156"/>
      <c r="B65" s="45"/>
      <c r="C65" s="45"/>
      <c r="D65" s="45"/>
      <c r="E65" s="45"/>
      <c r="F65" s="45"/>
      <c r="G65" s="45"/>
      <c r="H65" s="46"/>
      <c r="I65" s="37">
        <f>IF(AND(B65&lt;&gt;"",C65&lt;&gt;"",D65&lt;&gt;"",E65&lt;&gt;"",F65&lt;&gt;"",G65&lt;&gt;"",H65&lt;&gt;""),VLOOKUP(G65,通所介護費!$A$27:$B$31,2,0),0)</f>
        <v>0</v>
      </c>
      <c r="J65" s="37">
        <f t="shared" si="17"/>
        <v>0</v>
      </c>
    </row>
    <row r="66" spans="1:10" ht="18" customHeight="1" x14ac:dyDescent="0.4">
      <c r="A66" s="156"/>
      <c r="B66" s="45"/>
      <c r="C66" s="45"/>
      <c r="D66" s="45"/>
      <c r="E66" s="45"/>
      <c r="F66" s="45"/>
      <c r="G66" s="45"/>
      <c r="H66" s="46"/>
      <c r="I66" s="37">
        <f>IF(AND(B66&lt;&gt;"",C66&lt;&gt;"",D66&lt;&gt;"",E66&lt;&gt;"",F66&lt;&gt;"",G66&lt;&gt;"",H66&lt;&gt;""),VLOOKUP(G66,通所介護費!$A$27:$B$31,2,0),0)</f>
        <v>0</v>
      </c>
      <c r="J66" s="37">
        <f t="shared" si="17"/>
        <v>0</v>
      </c>
    </row>
    <row r="67" spans="1:10" ht="18" customHeight="1" x14ac:dyDescent="0.4">
      <c r="A67" s="156"/>
      <c r="B67" s="45"/>
      <c r="C67" s="45"/>
      <c r="D67" s="45"/>
      <c r="E67" s="45"/>
      <c r="F67" s="45"/>
      <c r="G67" s="45"/>
      <c r="H67" s="46"/>
      <c r="I67" s="37">
        <f>IF(AND(B67&lt;&gt;"",C67&lt;&gt;"",D67&lt;&gt;"",E67&lt;&gt;"",F67&lt;&gt;"",G67&lt;&gt;"",H67&lt;&gt;""),VLOOKUP(G67,通所介護費!$A$27:$B$31,2,0),0)</f>
        <v>0</v>
      </c>
      <c r="J67" s="37">
        <f t="shared" si="17"/>
        <v>0</v>
      </c>
    </row>
    <row r="68" spans="1:10" ht="18" customHeight="1" x14ac:dyDescent="0.4">
      <c r="A68" s="156"/>
      <c r="B68" s="45"/>
      <c r="C68" s="45"/>
      <c r="D68" s="45"/>
      <c r="E68" s="45"/>
      <c r="F68" s="45"/>
      <c r="G68" s="45"/>
      <c r="H68" s="46"/>
      <c r="I68" s="37">
        <f>IF(AND(B68&lt;&gt;"",C68&lt;&gt;"",D68&lt;&gt;"",E68&lt;&gt;"",F68&lt;&gt;"",G68&lt;&gt;"",H68&lt;&gt;""),VLOOKUP(G68,通所介護費!$A$27:$B$31,2,0),0)</f>
        <v>0</v>
      </c>
      <c r="J68" s="37">
        <f t="shared" si="17"/>
        <v>0</v>
      </c>
    </row>
    <row r="69" spans="1:10" ht="18" customHeight="1" x14ac:dyDescent="0.4">
      <c r="A69" s="156"/>
      <c r="B69" s="45"/>
      <c r="C69" s="45"/>
      <c r="D69" s="45"/>
      <c r="E69" s="45"/>
      <c r="F69" s="45"/>
      <c r="G69" s="45"/>
      <c r="H69" s="46"/>
      <c r="I69" s="37">
        <f>IF(AND(B69&lt;&gt;"",C69&lt;&gt;"",D69&lt;&gt;"",E69&lt;&gt;"",F69&lt;&gt;"",G69&lt;&gt;"",H69&lt;&gt;""),VLOOKUP(G69,通所介護費!$A$27:$B$31,2,0),0)</f>
        <v>0</v>
      </c>
      <c r="J69" s="37">
        <f t="shared" si="17"/>
        <v>0</v>
      </c>
    </row>
    <row r="70" spans="1:10" ht="18" customHeight="1" x14ac:dyDescent="0.4">
      <c r="A70" s="156"/>
      <c r="B70" s="45"/>
      <c r="C70" s="45"/>
      <c r="D70" s="45"/>
      <c r="E70" s="45"/>
      <c r="F70" s="45"/>
      <c r="G70" s="45"/>
      <c r="H70" s="46"/>
      <c r="I70" s="37">
        <f>IF(AND(B70&lt;&gt;"",C70&lt;&gt;"",D70&lt;&gt;"",E70&lt;&gt;"",F70&lt;&gt;"",G70&lt;&gt;"",H70&lt;&gt;""),VLOOKUP(G70,通所介護費!$A$27:$B$31,2,0),0)</f>
        <v>0</v>
      </c>
      <c r="J70" s="37">
        <f t="shared" si="17"/>
        <v>0</v>
      </c>
    </row>
    <row r="71" spans="1:10" ht="18" customHeight="1" x14ac:dyDescent="0.4">
      <c r="A71" s="156"/>
      <c r="B71" s="45"/>
      <c r="C71" s="45"/>
      <c r="D71" s="45"/>
      <c r="E71" s="45"/>
      <c r="F71" s="45"/>
      <c r="G71" s="45"/>
      <c r="H71" s="46"/>
      <c r="I71" s="37">
        <f>IF(AND(B71&lt;&gt;"",C71&lt;&gt;"",D71&lt;&gt;"",E71&lt;&gt;"",F71&lt;&gt;"",G71&lt;&gt;"",H71&lt;&gt;""),VLOOKUP(G71,通所介護費!$A$27:$B$31,2,0),0)</f>
        <v>0</v>
      </c>
      <c r="J71" s="37">
        <f t="shared" si="17"/>
        <v>0</v>
      </c>
    </row>
    <row r="72" spans="1:10" ht="18" customHeight="1" x14ac:dyDescent="0.4">
      <c r="A72" s="156"/>
      <c r="B72" s="45"/>
      <c r="C72" s="45"/>
      <c r="D72" s="45"/>
      <c r="E72" s="45"/>
      <c r="F72" s="45"/>
      <c r="G72" s="45"/>
      <c r="H72" s="46"/>
      <c r="I72" s="37">
        <f>IF(AND(B72&lt;&gt;"",C72&lt;&gt;"",D72&lt;&gt;"",E72&lt;&gt;"",F72&lt;&gt;"",G72&lt;&gt;"",H72&lt;&gt;""),VLOOKUP(G72,通所介護費!$A$27:$B$31,2,0),0)</f>
        <v>0</v>
      </c>
      <c r="J72" s="37">
        <f t="shared" si="17"/>
        <v>0</v>
      </c>
    </row>
    <row r="73" spans="1:10" ht="18" customHeight="1" x14ac:dyDescent="0.4">
      <c r="A73" s="156"/>
      <c r="B73" s="45"/>
      <c r="C73" s="45"/>
      <c r="D73" s="45"/>
      <c r="E73" s="45"/>
      <c r="F73" s="45"/>
      <c r="G73" s="45"/>
      <c r="H73" s="46"/>
      <c r="I73" s="37">
        <f>IF(AND(B73&lt;&gt;"",C73&lt;&gt;"",D73&lt;&gt;"",E73&lt;&gt;"",F73&lt;&gt;"",G73&lt;&gt;"",H73&lt;&gt;""),VLOOKUP(G73,通所介護費!$A$27:$B$31,2,0),0)</f>
        <v>0</v>
      </c>
      <c r="J73" s="37">
        <f t="shared" si="17"/>
        <v>0</v>
      </c>
    </row>
    <row r="74" spans="1:10" ht="18" customHeight="1" x14ac:dyDescent="0.4">
      <c r="A74" s="157"/>
      <c r="B74" s="45"/>
      <c r="C74" s="45"/>
      <c r="D74" s="45"/>
      <c r="E74" s="45"/>
      <c r="F74" s="45"/>
      <c r="G74" s="45"/>
      <c r="H74" s="46"/>
      <c r="I74" s="37">
        <f>IF(AND(B74&lt;&gt;"",C74&lt;&gt;"",D74&lt;&gt;"",E74&lt;&gt;"",F74&lt;&gt;"",G74&lt;&gt;"",H74&lt;&gt;""),VLOOKUP(G74,通所介護費!$A$27:$B$31,2,0),0)</f>
        <v>0</v>
      </c>
      <c r="J74" s="37">
        <f t="shared" si="17"/>
        <v>0</v>
      </c>
    </row>
    <row r="75" spans="1:10" ht="22.15" customHeight="1" x14ac:dyDescent="0.4">
      <c r="A75" s="101" t="s">
        <v>40</v>
      </c>
      <c r="B75" s="102"/>
      <c r="C75" s="102"/>
      <c r="D75" s="102"/>
      <c r="E75" s="102"/>
      <c r="F75" s="102"/>
      <c r="G75" s="103"/>
      <c r="H75" s="39">
        <f>SUMIF(H55:H74,"&lt;&gt;#N/A")</f>
        <v>0</v>
      </c>
      <c r="I75" s="39">
        <f>SUMIF(I55:I74,"&lt;&gt;#N/A")</f>
        <v>0</v>
      </c>
      <c r="J75" s="39">
        <f>SUMIF(J55:J74,"&lt;&gt;#N/A")</f>
        <v>0</v>
      </c>
    </row>
    <row r="76" spans="1:10" ht="15" customHeight="1" x14ac:dyDescent="0.4">
      <c r="A76" s="24"/>
      <c r="B76" s="24"/>
      <c r="C76" s="24"/>
      <c r="D76" s="24"/>
      <c r="E76" s="24"/>
      <c r="F76" s="24"/>
      <c r="G76" s="44"/>
      <c r="H76" s="44"/>
      <c r="I76" s="44"/>
    </row>
    <row r="77" spans="1:10" ht="22.15" customHeight="1" x14ac:dyDescent="0.4">
      <c r="A77" s="51" t="s">
        <v>89</v>
      </c>
      <c r="B77" s="24"/>
      <c r="C77" s="24"/>
      <c r="D77" s="24"/>
      <c r="E77" s="24"/>
      <c r="F77" s="24"/>
      <c r="G77" s="44"/>
      <c r="H77" s="44"/>
      <c r="I77" s="44"/>
    </row>
    <row r="78" spans="1:10" ht="42.95" customHeight="1" x14ac:dyDescent="0.4">
      <c r="A78" s="158" t="s">
        <v>137</v>
      </c>
      <c r="B78" s="35" t="s">
        <v>49</v>
      </c>
      <c r="C78" s="35" t="s">
        <v>119</v>
      </c>
      <c r="D78" s="35" t="s">
        <v>34</v>
      </c>
      <c r="E78" s="36" t="s">
        <v>173</v>
      </c>
      <c r="F78" s="36" t="s">
        <v>174</v>
      </c>
      <c r="G78" s="35" t="s">
        <v>35</v>
      </c>
      <c r="H78" s="36" t="s">
        <v>134</v>
      </c>
      <c r="I78" s="36" t="s">
        <v>37</v>
      </c>
      <c r="J78" s="36" t="s">
        <v>120</v>
      </c>
    </row>
    <row r="79" spans="1:10" ht="18" customHeight="1" x14ac:dyDescent="0.4">
      <c r="A79" s="159"/>
      <c r="B79" s="45"/>
      <c r="C79" s="45"/>
      <c r="D79" s="45"/>
      <c r="E79" s="45"/>
      <c r="F79" s="45"/>
      <c r="G79" s="45"/>
      <c r="H79" s="46"/>
      <c r="I79" s="37">
        <f>IF(AND(B79&lt;&gt;"",C79&lt;&gt;"",D79&lt;&gt;"",E79&lt;&gt;"",F79&lt;&gt;"",G79&lt;&gt;"",H79&lt;&gt;""),VLOOKUP(G79,通所介護費!$A$27:$B$31,2,0),0)</f>
        <v>0</v>
      </c>
      <c r="J79" s="37">
        <f>((I79*H79)*0.1*10)/2</f>
        <v>0</v>
      </c>
    </row>
    <row r="80" spans="1:10" ht="18" customHeight="1" x14ac:dyDescent="0.4">
      <c r="A80" s="159"/>
      <c r="B80" s="45"/>
      <c r="C80" s="45"/>
      <c r="D80" s="45"/>
      <c r="E80" s="45"/>
      <c r="F80" s="45"/>
      <c r="G80" s="45"/>
      <c r="H80" s="46"/>
      <c r="I80" s="37">
        <f>IF(AND(B80&lt;&gt;"",C80&lt;&gt;"",D80&lt;&gt;"",E80&lt;&gt;"",F80&lt;&gt;"",G80&lt;&gt;"",H80&lt;&gt;""),VLOOKUP(G80,通所介護費!$A$27:$B$31,2,0),0)</f>
        <v>0</v>
      </c>
      <c r="J80" s="37">
        <f>((I80*H80)*0.1*10)/2</f>
        <v>0</v>
      </c>
    </row>
    <row r="81" spans="1:10" ht="18" customHeight="1" x14ac:dyDescent="0.4">
      <c r="A81" s="159"/>
      <c r="B81" s="45"/>
      <c r="C81" s="45"/>
      <c r="D81" s="45"/>
      <c r="E81" s="45"/>
      <c r="F81" s="45"/>
      <c r="G81" s="45"/>
      <c r="H81" s="46"/>
      <c r="I81" s="37">
        <f>IF(AND(B81&lt;&gt;"",C81&lt;&gt;"",D81&lt;&gt;"",E81&lt;&gt;"",F81&lt;&gt;"",G81&lt;&gt;"",H81&lt;&gt;""),VLOOKUP(G81,通所介護費!$A$27:$B$31,2,0),0)</f>
        <v>0</v>
      </c>
      <c r="J81" s="37">
        <f>((I81*H81)*0.1*10)/2</f>
        <v>0</v>
      </c>
    </row>
    <row r="82" spans="1:10" ht="18" customHeight="1" x14ac:dyDescent="0.4">
      <c r="A82" s="159"/>
      <c r="B82" s="45"/>
      <c r="C82" s="45"/>
      <c r="D82" s="45"/>
      <c r="E82" s="45"/>
      <c r="F82" s="45"/>
      <c r="G82" s="45"/>
      <c r="H82" s="46"/>
      <c r="I82" s="37">
        <f>IF(AND(B82&lt;&gt;"",C82&lt;&gt;"",D82&lt;&gt;"",E82&lt;&gt;"",F82&lt;&gt;"",G82&lt;&gt;"",H82&lt;&gt;""),VLOOKUP(G82,通所介護費!$A$27:$B$31,2,0),0)</f>
        <v>0</v>
      </c>
      <c r="J82" s="37">
        <f>((I82*H82)*0.1*10)/2</f>
        <v>0</v>
      </c>
    </row>
    <row r="83" spans="1:10" ht="18" customHeight="1" x14ac:dyDescent="0.4">
      <c r="A83" s="160"/>
      <c r="B83" s="45"/>
      <c r="C83" s="45"/>
      <c r="D83" s="45"/>
      <c r="E83" s="45"/>
      <c r="F83" s="45"/>
      <c r="G83" s="45"/>
      <c r="H83" s="46"/>
      <c r="I83" s="37">
        <f>IF(AND(B83&lt;&gt;"",C83&lt;&gt;"",D83&lt;&gt;"",E83&lt;&gt;"",F83&lt;&gt;"",G83&lt;&gt;"",H83&lt;&gt;""),VLOOKUP(G83,通所介護費!$A$27:$B$31,2,0),0)</f>
        <v>0</v>
      </c>
      <c r="J83" s="37">
        <f>((I83*H83)*0.1*10)/2</f>
        <v>0</v>
      </c>
    </row>
    <row r="84" spans="1:10" ht="22.15" customHeight="1" x14ac:dyDescent="0.4">
      <c r="A84" s="101" t="s">
        <v>40</v>
      </c>
      <c r="B84" s="102"/>
      <c r="C84" s="102"/>
      <c r="D84" s="102"/>
      <c r="E84" s="102"/>
      <c r="F84" s="102"/>
      <c r="G84" s="103"/>
      <c r="H84" s="39">
        <f>SUMIF(H79:H83,"&lt;&gt;#N/A")</f>
        <v>0</v>
      </c>
      <c r="I84" s="39">
        <f>SUMIF(I79:I83,"&lt;&gt;#N/A")</f>
        <v>0</v>
      </c>
      <c r="J84" s="39">
        <f>SUMIF(J79:J83,"&lt;&gt;#N/A")</f>
        <v>0</v>
      </c>
    </row>
    <row r="85" spans="1:10" ht="22.15" customHeight="1" x14ac:dyDescent="0.4"/>
    <row r="86" spans="1:10" ht="22.15" customHeight="1" x14ac:dyDescent="0.4">
      <c r="A86" s="34" t="s">
        <v>138</v>
      </c>
    </row>
    <row r="87" spans="1:10" ht="22.15" customHeight="1" x14ac:dyDescent="0.4">
      <c r="A87" s="50" t="s">
        <v>90</v>
      </c>
    </row>
    <row r="88" spans="1:10" ht="42.95" customHeight="1" x14ac:dyDescent="0.4">
      <c r="A88" s="155" t="s">
        <v>139</v>
      </c>
      <c r="B88" s="35" t="s">
        <v>49</v>
      </c>
      <c r="C88" s="35" t="s">
        <v>119</v>
      </c>
      <c r="D88" s="35" t="s">
        <v>34</v>
      </c>
      <c r="E88" s="36" t="s">
        <v>173</v>
      </c>
      <c r="F88" s="36" t="s">
        <v>174</v>
      </c>
      <c r="G88" s="35" t="s">
        <v>35</v>
      </c>
      <c r="H88" s="36" t="s">
        <v>51</v>
      </c>
      <c r="I88" s="36" t="s">
        <v>37</v>
      </c>
      <c r="J88" s="36" t="s">
        <v>120</v>
      </c>
    </row>
    <row r="89" spans="1:10" ht="18" customHeight="1" x14ac:dyDescent="0.4">
      <c r="A89" s="156"/>
      <c r="B89" s="45"/>
      <c r="C89" s="45"/>
      <c r="D89" s="45"/>
      <c r="E89" s="45"/>
      <c r="F89" s="45"/>
      <c r="G89" s="45"/>
      <c r="H89" s="46"/>
      <c r="I89" s="37">
        <f>IF(AND(B89&lt;&gt;"",C89&lt;&gt;"",D89&lt;&gt;"",E89&lt;&gt;"",F89&lt;&gt;"",G89&lt;&gt;"",H89&lt;&gt;""),VLOOKUP(G89,通所介護費!$A$34:$B$38,2,0),0)</f>
        <v>0</v>
      </c>
      <c r="J89" s="37">
        <f t="shared" ref="J89:J93" si="18">(I89*H89)*0.1*10</f>
        <v>0</v>
      </c>
    </row>
    <row r="90" spans="1:10" ht="18" customHeight="1" x14ac:dyDescent="0.4">
      <c r="A90" s="156"/>
      <c r="B90" s="45"/>
      <c r="C90" s="45"/>
      <c r="D90" s="45"/>
      <c r="E90" s="45"/>
      <c r="F90" s="45"/>
      <c r="G90" s="45"/>
      <c r="H90" s="46"/>
      <c r="I90" s="37">
        <f>IF(AND(B90&lt;&gt;"",C90&lt;&gt;"",D90&lt;&gt;"",E90&lt;&gt;"",F90&lt;&gt;"",G90&lt;&gt;"",H90&lt;&gt;""),VLOOKUP(G90,通所介護費!$A$34:$B$38,2,0),0)</f>
        <v>0</v>
      </c>
      <c r="J90" s="37">
        <f t="shared" si="18"/>
        <v>0</v>
      </c>
    </row>
    <row r="91" spans="1:10" ht="18" customHeight="1" x14ac:dyDescent="0.4">
      <c r="A91" s="156"/>
      <c r="B91" s="45"/>
      <c r="C91" s="45"/>
      <c r="D91" s="45"/>
      <c r="E91" s="45"/>
      <c r="F91" s="45"/>
      <c r="G91" s="45"/>
      <c r="H91" s="46"/>
      <c r="I91" s="37">
        <f>IF(AND(B91&lt;&gt;"",C91&lt;&gt;"",D91&lt;&gt;"",E91&lt;&gt;"",F91&lt;&gt;"",G91&lt;&gt;"",H91&lt;&gt;""),VLOOKUP(G91,通所介護費!$A$34:$B$38,2,0),0)</f>
        <v>0</v>
      </c>
      <c r="J91" s="37">
        <f t="shared" si="18"/>
        <v>0</v>
      </c>
    </row>
    <row r="92" spans="1:10" ht="18" customHeight="1" x14ac:dyDescent="0.4">
      <c r="A92" s="156"/>
      <c r="B92" s="45"/>
      <c r="C92" s="45"/>
      <c r="D92" s="45"/>
      <c r="E92" s="45"/>
      <c r="F92" s="45"/>
      <c r="G92" s="45"/>
      <c r="H92" s="46"/>
      <c r="I92" s="37">
        <f>IF(AND(B92&lt;&gt;"",C92&lt;&gt;"",D92&lt;&gt;"",E92&lt;&gt;"",F92&lt;&gt;"",G92&lt;&gt;"",H92&lt;&gt;""),VLOOKUP(G92,通所介護費!$A$34:$B$38,2,0),0)</f>
        <v>0</v>
      </c>
      <c r="J92" s="37">
        <f t="shared" si="18"/>
        <v>0</v>
      </c>
    </row>
    <row r="93" spans="1:10" ht="18" customHeight="1" x14ac:dyDescent="0.4">
      <c r="A93" s="156"/>
      <c r="B93" s="45"/>
      <c r="C93" s="45"/>
      <c r="D93" s="45"/>
      <c r="E93" s="45"/>
      <c r="F93" s="45"/>
      <c r="G93" s="45"/>
      <c r="H93" s="46"/>
      <c r="I93" s="37">
        <f>IF(AND(B93&lt;&gt;"",C93&lt;&gt;"",D93&lt;&gt;"",E93&lt;&gt;"",F93&lt;&gt;"",G93&lt;&gt;"",H93&lt;&gt;""),VLOOKUP(G93,通所介護費!$A$34:$B$38,2,0),0)</f>
        <v>0</v>
      </c>
      <c r="J93" s="37">
        <f t="shared" si="18"/>
        <v>0</v>
      </c>
    </row>
    <row r="94" spans="1:10" ht="18" customHeight="1" x14ac:dyDescent="0.4">
      <c r="A94" s="156"/>
      <c r="B94" s="45"/>
      <c r="C94" s="45"/>
      <c r="D94" s="45"/>
      <c r="E94" s="45"/>
      <c r="F94" s="45"/>
      <c r="G94" s="45"/>
      <c r="H94" s="46"/>
      <c r="I94" s="37">
        <f>IF(AND(B94&lt;&gt;"",C94&lt;&gt;"",D94&lt;&gt;"",E94&lt;&gt;"",F94&lt;&gt;"",G94&lt;&gt;"",H94&lt;&gt;""),VLOOKUP(G94,通所介護費!$A$34:$B$38,2,0),0)</f>
        <v>0</v>
      </c>
      <c r="J94" s="37">
        <f t="shared" ref="J94:J108" si="19">(I94*H94)*0.1*10</f>
        <v>0</v>
      </c>
    </row>
    <row r="95" spans="1:10" ht="18" customHeight="1" x14ac:dyDescent="0.4">
      <c r="A95" s="156"/>
      <c r="B95" s="45"/>
      <c r="C95" s="45"/>
      <c r="D95" s="45"/>
      <c r="E95" s="45"/>
      <c r="F95" s="45"/>
      <c r="G95" s="45"/>
      <c r="H95" s="46"/>
      <c r="I95" s="37">
        <f>IF(AND(B95&lt;&gt;"",C95&lt;&gt;"",D95&lt;&gt;"",E95&lt;&gt;"",F95&lt;&gt;"",G95&lt;&gt;"",H95&lt;&gt;""),VLOOKUP(G95,通所介護費!$A$34:$B$38,2,0),0)</f>
        <v>0</v>
      </c>
      <c r="J95" s="37">
        <f t="shared" si="19"/>
        <v>0</v>
      </c>
    </row>
    <row r="96" spans="1:10" ht="18" customHeight="1" x14ac:dyDescent="0.4">
      <c r="A96" s="156"/>
      <c r="B96" s="45"/>
      <c r="C96" s="45"/>
      <c r="D96" s="45"/>
      <c r="E96" s="45"/>
      <c r="F96" s="45"/>
      <c r="G96" s="45"/>
      <c r="H96" s="46"/>
      <c r="I96" s="37">
        <f>IF(AND(B96&lt;&gt;"",C96&lt;&gt;"",D96&lt;&gt;"",E96&lt;&gt;"",F96&lt;&gt;"",G96&lt;&gt;"",H96&lt;&gt;""),VLOOKUP(G96,通所介護費!$A$34:$B$38,2,0),0)</f>
        <v>0</v>
      </c>
      <c r="J96" s="37">
        <f t="shared" si="19"/>
        <v>0</v>
      </c>
    </row>
    <row r="97" spans="1:10" ht="18" customHeight="1" x14ac:dyDescent="0.4">
      <c r="A97" s="156"/>
      <c r="B97" s="45"/>
      <c r="C97" s="45"/>
      <c r="D97" s="45"/>
      <c r="E97" s="45"/>
      <c r="F97" s="45"/>
      <c r="G97" s="45"/>
      <c r="H97" s="46"/>
      <c r="I97" s="37">
        <f>IF(AND(B97&lt;&gt;"",C97&lt;&gt;"",D97&lt;&gt;"",E97&lt;&gt;"",F97&lt;&gt;"",G97&lt;&gt;"",H97&lt;&gt;""),VLOOKUP(G97,通所介護費!$A$34:$B$38,2,0),0)</f>
        <v>0</v>
      </c>
      <c r="J97" s="37">
        <f t="shared" si="19"/>
        <v>0</v>
      </c>
    </row>
    <row r="98" spans="1:10" ht="18" customHeight="1" x14ac:dyDescent="0.4">
      <c r="A98" s="156"/>
      <c r="B98" s="45"/>
      <c r="C98" s="45"/>
      <c r="D98" s="45"/>
      <c r="E98" s="45"/>
      <c r="F98" s="45"/>
      <c r="G98" s="45"/>
      <c r="H98" s="46"/>
      <c r="I98" s="37">
        <f>IF(AND(B98&lt;&gt;"",C98&lt;&gt;"",D98&lt;&gt;"",E98&lt;&gt;"",F98&lt;&gt;"",G98&lt;&gt;"",H98&lt;&gt;""),VLOOKUP(G98,通所介護費!$A$34:$B$38,2,0),0)</f>
        <v>0</v>
      </c>
      <c r="J98" s="37">
        <f t="shared" si="19"/>
        <v>0</v>
      </c>
    </row>
    <row r="99" spans="1:10" ht="18" customHeight="1" x14ac:dyDescent="0.4">
      <c r="A99" s="156"/>
      <c r="B99" s="45"/>
      <c r="C99" s="45"/>
      <c r="D99" s="45"/>
      <c r="E99" s="45"/>
      <c r="F99" s="45"/>
      <c r="G99" s="45"/>
      <c r="H99" s="46"/>
      <c r="I99" s="37">
        <f>IF(AND(B99&lt;&gt;"",C99&lt;&gt;"",D99&lt;&gt;"",E99&lt;&gt;"",F99&lt;&gt;"",G99&lt;&gt;"",H99&lt;&gt;""),VLOOKUP(G99,通所介護費!$A$34:$B$38,2,0),0)</f>
        <v>0</v>
      </c>
      <c r="J99" s="37">
        <f t="shared" si="19"/>
        <v>0</v>
      </c>
    </row>
    <row r="100" spans="1:10" ht="18" customHeight="1" x14ac:dyDescent="0.4">
      <c r="A100" s="156"/>
      <c r="B100" s="45"/>
      <c r="C100" s="45"/>
      <c r="D100" s="45"/>
      <c r="E100" s="45"/>
      <c r="F100" s="45"/>
      <c r="G100" s="45"/>
      <c r="H100" s="46"/>
      <c r="I100" s="37">
        <f>IF(AND(B100&lt;&gt;"",C100&lt;&gt;"",D100&lt;&gt;"",E100&lt;&gt;"",F100&lt;&gt;"",G100&lt;&gt;"",H100&lt;&gt;""),VLOOKUP(G100,通所介護費!$A$34:$B$38,2,0),0)</f>
        <v>0</v>
      </c>
      <c r="J100" s="37">
        <f t="shared" si="19"/>
        <v>0</v>
      </c>
    </row>
    <row r="101" spans="1:10" ht="18" customHeight="1" x14ac:dyDescent="0.4">
      <c r="A101" s="156"/>
      <c r="B101" s="45"/>
      <c r="C101" s="45"/>
      <c r="D101" s="45"/>
      <c r="E101" s="45"/>
      <c r="F101" s="45"/>
      <c r="G101" s="45"/>
      <c r="H101" s="46"/>
      <c r="I101" s="37">
        <f>IF(AND(B101&lt;&gt;"",C101&lt;&gt;"",D101&lt;&gt;"",E101&lt;&gt;"",F101&lt;&gt;"",G101&lt;&gt;"",H101&lt;&gt;""),VLOOKUP(G101,通所介護費!$A$34:$B$38,2,0),0)</f>
        <v>0</v>
      </c>
      <c r="J101" s="37">
        <f t="shared" si="19"/>
        <v>0</v>
      </c>
    </row>
    <row r="102" spans="1:10" ht="18" customHeight="1" x14ac:dyDescent="0.4">
      <c r="A102" s="156"/>
      <c r="B102" s="45"/>
      <c r="C102" s="45"/>
      <c r="D102" s="45"/>
      <c r="E102" s="45"/>
      <c r="F102" s="45"/>
      <c r="G102" s="45"/>
      <c r="H102" s="46"/>
      <c r="I102" s="37">
        <f>IF(AND(B102&lt;&gt;"",C102&lt;&gt;"",D102&lt;&gt;"",E102&lt;&gt;"",F102&lt;&gt;"",G102&lt;&gt;"",H102&lt;&gt;""),VLOOKUP(G102,通所介護費!$A$34:$B$38,2,0),0)</f>
        <v>0</v>
      </c>
      <c r="J102" s="37">
        <f t="shared" si="19"/>
        <v>0</v>
      </c>
    </row>
    <row r="103" spans="1:10" ht="18" customHeight="1" x14ac:dyDescent="0.4">
      <c r="A103" s="156"/>
      <c r="B103" s="45"/>
      <c r="C103" s="45"/>
      <c r="D103" s="45"/>
      <c r="E103" s="45"/>
      <c r="F103" s="45"/>
      <c r="G103" s="45"/>
      <c r="H103" s="46"/>
      <c r="I103" s="37">
        <f>IF(AND(B103&lt;&gt;"",C103&lt;&gt;"",D103&lt;&gt;"",E103&lt;&gt;"",F103&lt;&gt;"",G103&lt;&gt;"",H103&lt;&gt;""),VLOOKUP(G103,通所介護費!$A$34:$B$38,2,0),0)</f>
        <v>0</v>
      </c>
      <c r="J103" s="37">
        <f t="shared" si="19"/>
        <v>0</v>
      </c>
    </row>
    <row r="104" spans="1:10" ht="18" customHeight="1" x14ac:dyDescent="0.4">
      <c r="A104" s="156"/>
      <c r="B104" s="45"/>
      <c r="C104" s="45"/>
      <c r="D104" s="45"/>
      <c r="E104" s="45"/>
      <c r="F104" s="45"/>
      <c r="G104" s="45"/>
      <c r="H104" s="46"/>
      <c r="I104" s="37">
        <f>IF(AND(B104&lt;&gt;"",C104&lt;&gt;"",D104&lt;&gt;"",E104&lt;&gt;"",F104&lt;&gt;"",G104&lt;&gt;"",H104&lt;&gt;""),VLOOKUP(G104,通所介護費!$A$34:$B$38,2,0),0)</f>
        <v>0</v>
      </c>
      <c r="J104" s="37">
        <f t="shared" si="19"/>
        <v>0</v>
      </c>
    </row>
    <row r="105" spans="1:10" ht="18" customHeight="1" x14ac:dyDescent="0.4">
      <c r="A105" s="156"/>
      <c r="B105" s="45"/>
      <c r="C105" s="45"/>
      <c r="D105" s="45"/>
      <c r="E105" s="45"/>
      <c r="F105" s="45"/>
      <c r="G105" s="45"/>
      <c r="H105" s="46"/>
      <c r="I105" s="37">
        <f>IF(AND(B105&lt;&gt;"",C105&lt;&gt;"",D105&lt;&gt;"",E105&lt;&gt;"",F105&lt;&gt;"",G105&lt;&gt;"",H105&lt;&gt;""),VLOOKUP(G105,通所介護費!$A$34:$B$38,2,0),0)</f>
        <v>0</v>
      </c>
      <c r="J105" s="37">
        <f t="shared" si="19"/>
        <v>0</v>
      </c>
    </row>
    <row r="106" spans="1:10" ht="18" customHeight="1" x14ac:dyDescent="0.4">
      <c r="A106" s="156"/>
      <c r="B106" s="45"/>
      <c r="C106" s="45"/>
      <c r="D106" s="45"/>
      <c r="E106" s="45"/>
      <c r="F106" s="45"/>
      <c r="G106" s="45"/>
      <c r="H106" s="46"/>
      <c r="I106" s="37">
        <f>IF(AND(B106&lt;&gt;"",C106&lt;&gt;"",D106&lt;&gt;"",E106&lt;&gt;"",F106&lt;&gt;"",G106&lt;&gt;"",H106&lt;&gt;""),VLOOKUP(G106,通所介護費!$A$34:$B$38,2,0),0)</f>
        <v>0</v>
      </c>
      <c r="J106" s="37">
        <f t="shared" si="19"/>
        <v>0</v>
      </c>
    </row>
    <row r="107" spans="1:10" ht="18" customHeight="1" x14ac:dyDescent="0.4">
      <c r="A107" s="156"/>
      <c r="B107" s="45"/>
      <c r="C107" s="45"/>
      <c r="D107" s="45"/>
      <c r="E107" s="45"/>
      <c r="F107" s="45"/>
      <c r="G107" s="45"/>
      <c r="H107" s="46"/>
      <c r="I107" s="37">
        <f>IF(AND(B107&lt;&gt;"",C107&lt;&gt;"",D107&lt;&gt;"",E107&lt;&gt;"",F107&lt;&gt;"",G107&lt;&gt;"",H107&lt;&gt;""),VLOOKUP(G107,通所介護費!$A$34:$B$38,2,0),0)</f>
        <v>0</v>
      </c>
      <c r="J107" s="37">
        <f t="shared" si="19"/>
        <v>0</v>
      </c>
    </row>
    <row r="108" spans="1:10" ht="18" customHeight="1" x14ac:dyDescent="0.4">
      <c r="A108" s="157"/>
      <c r="B108" s="45"/>
      <c r="C108" s="45"/>
      <c r="D108" s="45"/>
      <c r="E108" s="45"/>
      <c r="F108" s="45"/>
      <c r="G108" s="45"/>
      <c r="H108" s="46"/>
      <c r="I108" s="37">
        <f>IF(AND(B108&lt;&gt;"",C108&lt;&gt;"",D108&lt;&gt;"",E108&lt;&gt;"",F108&lt;&gt;"",G108&lt;&gt;"",H108&lt;&gt;""),VLOOKUP(G108,通所介護費!$A$34:$B$38,2,0),0)</f>
        <v>0</v>
      </c>
      <c r="J108" s="37">
        <f t="shared" si="19"/>
        <v>0</v>
      </c>
    </row>
    <row r="109" spans="1:10" ht="22.15" customHeight="1" x14ac:dyDescent="0.4">
      <c r="A109" s="101" t="s">
        <v>40</v>
      </c>
      <c r="B109" s="102"/>
      <c r="C109" s="102"/>
      <c r="D109" s="102"/>
      <c r="E109" s="102"/>
      <c r="F109" s="102"/>
      <c r="G109" s="103"/>
      <c r="H109" s="39">
        <f>SUMIF(H89:H108,"&lt;&gt;#N/A")</f>
        <v>0</v>
      </c>
      <c r="I109" s="39">
        <f>SUMIF(I89:I108,"&lt;&gt;#N/A")</f>
        <v>0</v>
      </c>
      <c r="J109" s="39">
        <f>SUMIF(J89:J108,"&lt;&gt;#N/A")</f>
        <v>0</v>
      </c>
    </row>
    <row r="110" spans="1:10" ht="15" customHeight="1" x14ac:dyDescent="0.4">
      <c r="A110" s="24"/>
      <c r="B110" s="24"/>
      <c r="C110" s="24"/>
      <c r="D110" s="24"/>
      <c r="E110" s="24"/>
      <c r="F110" s="24"/>
      <c r="G110" s="44"/>
      <c r="H110" s="44"/>
      <c r="I110" s="44"/>
    </row>
    <row r="111" spans="1:10" ht="22.15" customHeight="1" x14ac:dyDescent="0.4">
      <c r="A111" s="51" t="s">
        <v>89</v>
      </c>
      <c r="B111" s="24"/>
      <c r="C111" s="24"/>
      <c r="D111" s="24"/>
      <c r="E111" s="24"/>
      <c r="F111" s="24"/>
      <c r="G111" s="44"/>
      <c r="H111" s="44"/>
      <c r="I111" s="44"/>
    </row>
    <row r="112" spans="1:10" ht="42.95" customHeight="1" x14ac:dyDescent="0.4">
      <c r="A112" s="158" t="s">
        <v>140</v>
      </c>
      <c r="B112" s="35" t="s">
        <v>49</v>
      </c>
      <c r="C112" s="35" t="s">
        <v>119</v>
      </c>
      <c r="D112" s="35" t="s">
        <v>34</v>
      </c>
      <c r="E112" s="36" t="s">
        <v>173</v>
      </c>
      <c r="F112" s="36" t="s">
        <v>174</v>
      </c>
      <c r="G112" s="35" t="s">
        <v>35</v>
      </c>
      <c r="H112" s="36" t="s">
        <v>134</v>
      </c>
      <c r="I112" s="36" t="s">
        <v>37</v>
      </c>
      <c r="J112" s="36" t="s">
        <v>120</v>
      </c>
    </row>
    <row r="113" spans="1:10" ht="18" customHeight="1" x14ac:dyDescent="0.4">
      <c r="A113" s="159"/>
      <c r="B113" s="45"/>
      <c r="C113" s="45"/>
      <c r="D113" s="45"/>
      <c r="E113" s="45"/>
      <c r="F113" s="45"/>
      <c r="G113" s="45"/>
      <c r="H113" s="46"/>
      <c r="I113" s="37">
        <f>IF(AND(B113&lt;&gt;"",C113&lt;&gt;"",D113&lt;&gt;"",E113&lt;&gt;22,F113&lt;&gt;"",G113&lt;&gt;"",H113&lt;&gt;""),VLOOKUP(G113,通所介護費!$A$34:$B$38,2,0),0)</f>
        <v>0</v>
      </c>
      <c r="J113" s="37">
        <f>((I113*H113)*0.1*10)/2</f>
        <v>0</v>
      </c>
    </row>
    <row r="114" spans="1:10" ht="18" customHeight="1" x14ac:dyDescent="0.4">
      <c r="A114" s="159"/>
      <c r="B114" s="45"/>
      <c r="C114" s="45"/>
      <c r="D114" s="45"/>
      <c r="E114" s="45"/>
      <c r="F114" s="45"/>
      <c r="G114" s="45"/>
      <c r="H114" s="46"/>
      <c r="I114" s="37">
        <f>IF(AND(B114&lt;&gt;"",C114&lt;&gt;"",D114&lt;&gt;"",E114&lt;&gt;22,F114&lt;&gt;"",G114&lt;&gt;"",H114&lt;&gt;""),VLOOKUP(G114,通所介護費!$A$34:$B$38,2,0),0)</f>
        <v>0</v>
      </c>
      <c r="J114" s="37">
        <f>((I114*H114)*0.1*10)/2</f>
        <v>0</v>
      </c>
    </row>
    <row r="115" spans="1:10" ht="18" customHeight="1" x14ac:dyDescent="0.4">
      <c r="A115" s="159"/>
      <c r="B115" s="45"/>
      <c r="C115" s="45"/>
      <c r="D115" s="45"/>
      <c r="E115" s="45"/>
      <c r="F115" s="45"/>
      <c r="G115" s="45"/>
      <c r="H115" s="46"/>
      <c r="I115" s="37">
        <f>IF(AND(B115&lt;&gt;"",C115&lt;&gt;"",D115&lt;&gt;"",E115&lt;&gt;22,F115&lt;&gt;"",G115&lt;&gt;"",H115&lt;&gt;""),VLOOKUP(G115,通所介護費!$A$34:$B$38,2,0),0)</f>
        <v>0</v>
      </c>
      <c r="J115" s="37">
        <f>((I115*H115)*0.1*10)/2</f>
        <v>0</v>
      </c>
    </row>
    <row r="116" spans="1:10" ht="18" customHeight="1" x14ac:dyDescent="0.4">
      <c r="A116" s="159"/>
      <c r="B116" s="45"/>
      <c r="C116" s="45"/>
      <c r="D116" s="45"/>
      <c r="E116" s="45"/>
      <c r="F116" s="45"/>
      <c r="G116" s="45"/>
      <c r="H116" s="46"/>
      <c r="I116" s="37">
        <f>IF(AND(B116&lt;&gt;"",C116&lt;&gt;"",D116&lt;&gt;"",E116&lt;&gt;22,F116&lt;&gt;"",G116&lt;&gt;"",H116&lt;&gt;""),VLOOKUP(G116,通所介護費!$A$34:$B$38,2,0),0)</f>
        <v>0</v>
      </c>
      <c r="J116" s="37">
        <f>((I116*H116)*0.1*10)/2</f>
        <v>0</v>
      </c>
    </row>
    <row r="117" spans="1:10" ht="18" customHeight="1" x14ac:dyDescent="0.4">
      <c r="A117" s="160"/>
      <c r="B117" s="45"/>
      <c r="C117" s="45"/>
      <c r="D117" s="45"/>
      <c r="E117" s="45"/>
      <c r="F117" s="45"/>
      <c r="G117" s="45"/>
      <c r="H117" s="46"/>
      <c r="I117" s="37">
        <f>IF(AND(B117&lt;&gt;"",C117&lt;&gt;"",D117&lt;&gt;"",E117&lt;&gt;22,F117&lt;&gt;"",G117&lt;&gt;"",H117&lt;&gt;""),VLOOKUP(G117,通所介護費!$A$34:$B$38,2,0),0)</f>
        <v>0</v>
      </c>
      <c r="J117" s="37">
        <f>((I117*H117)*0.1*10)/2</f>
        <v>0</v>
      </c>
    </row>
    <row r="118" spans="1:10" ht="22.15" customHeight="1" x14ac:dyDescent="0.4">
      <c r="A118" s="101" t="s">
        <v>40</v>
      </c>
      <c r="B118" s="102"/>
      <c r="C118" s="102"/>
      <c r="D118" s="102"/>
      <c r="E118" s="102"/>
      <c r="F118" s="102"/>
      <c r="G118" s="103"/>
      <c r="H118" s="39">
        <f>SUMIF(H113:H117,"&lt;&gt;#N/A")</f>
        <v>0</v>
      </c>
      <c r="I118" s="39">
        <f>SUMIF(I113:I117,"&lt;&gt;#N/A")</f>
        <v>0</v>
      </c>
      <c r="J118" s="39">
        <f>SUMIF(J113:J117,"&lt;&gt;#N/A")</f>
        <v>0</v>
      </c>
    </row>
    <row r="119" spans="1:10" ht="22.15" customHeight="1" x14ac:dyDescent="0.4"/>
    <row r="120" spans="1:10" ht="22.15" customHeight="1" x14ac:dyDescent="0.4">
      <c r="A120" s="34" t="s">
        <v>141</v>
      </c>
    </row>
    <row r="121" spans="1:10" ht="22.15" customHeight="1" x14ac:dyDescent="0.4">
      <c r="A121" s="50" t="s">
        <v>90</v>
      </c>
    </row>
    <row r="122" spans="1:10" ht="42.95" customHeight="1" x14ac:dyDescent="0.4">
      <c r="A122" s="155" t="s">
        <v>142</v>
      </c>
      <c r="B122" s="35" t="s">
        <v>49</v>
      </c>
      <c r="C122" s="35" t="s">
        <v>119</v>
      </c>
      <c r="D122" s="35" t="s">
        <v>34</v>
      </c>
      <c r="E122" s="36" t="s">
        <v>173</v>
      </c>
      <c r="F122" s="36" t="s">
        <v>174</v>
      </c>
      <c r="G122" s="35" t="s">
        <v>35</v>
      </c>
      <c r="H122" s="36" t="s">
        <v>51</v>
      </c>
      <c r="I122" s="36" t="s">
        <v>37</v>
      </c>
      <c r="J122" s="36" t="s">
        <v>120</v>
      </c>
    </row>
    <row r="123" spans="1:10" ht="18" customHeight="1" x14ac:dyDescent="0.4">
      <c r="A123" s="156"/>
      <c r="B123" s="45"/>
      <c r="C123" s="45"/>
      <c r="D123" s="45"/>
      <c r="E123" s="45"/>
      <c r="F123" s="45"/>
      <c r="G123" s="45"/>
      <c r="H123" s="46"/>
      <c r="I123" s="37">
        <f>IF(AND(B123&lt;&gt;"",C123&lt;&gt;"",D123&lt;&gt;"",E123&lt;&gt;"",F123&lt;&gt;"",G123&lt;&gt;"",H123&lt;&gt;""),VLOOKUP(G123,通所介護費!$A$41:$B$45,2,0),0)</f>
        <v>0</v>
      </c>
      <c r="J123" s="37">
        <f t="shared" ref="J123:J127" si="20">(I123*H123)*0.1*10</f>
        <v>0</v>
      </c>
    </row>
    <row r="124" spans="1:10" ht="18" customHeight="1" x14ac:dyDescent="0.4">
      <c r="A124" s="156"/>
      <c r="B124" s="45"/>
      <c r="C124" s="45"/>
      <c r="D124" s="45"/>
      <c r="E124" s="45"/>
      <c r="F124" s="45"/>
      <c r="G124" s="45"/>
      <c r="H124" s="46"/>
      <c r="I124" s="37">
        <f>IF(AND(B124&lt;&gt;"",C124&lt;&gt;"",D124&lt;&gt;"",E124&lt;&gt;"",F124&lt;&gt;"",G124&lt;&gt;"",H124&lt;&gt;""),VLOOKUP(G124,通所介護費!$A$41:$B$45,2,0),0)</f>
        <v>0</v>
      </c>
      <c r="J124" s="37">
        <f t="shared" si="20"/>
        <v>0</v>
      </c>
    </row>
    <row r="125" spans="1:10" ht="18" customHeight="1" x14ac:dyDescent="0.4">
      <c r="A125" s="156"/>
      <c r="B125" s="45"/>
      <c r="C125" s="45"/>
      <c r="D125" s="45"/>
      <c r="E125" s="45"/>
      <c r="F125" s="45"/>
      <c r="G125" s="45"/>
      <c r="H125" s="46"/>
      <c r="I125" s="37">
        <f>IF(AND(B125&lt;&gt;"",C125&lt;&gt;"",D125&lt;&gt;"",E125&lt;&gt;"",F125&lt;&gt;"",G125&lt;&gt;"",H125&lt;&gt;""),VLOOKUP(G125,通所介護費!$A$41:$B$45,2,0),0)</f>
        <v>0</v>
      </c>
      <c r="J125" s="37">
        <f t="shared" si="20"/>
        <v>0</v>
      </c>
    </row>
    <row r="126" spans="1:10" ht="18" customHeight="1" x14ac:dyDescent="0.4">
      <c r="A126" s="156"/>
      <c r="B126" s="45"/>
      <c r="C126" s="45"/>
      <c r="D126" s="45"/>
      <c r="E126" s="45"/>
      <c r="F126" s="45"/>
      <c r="G126" s="45"/>
      <c r="H126" s="46"/>
      <c r="I126" s="37">
        <f>IF(AND(B126&lt;&gt;"",C126&lt;&gt;"",D126&lt;&gt;"",E126&lt;&gt;"",F126&lt;&gt;"",G126&lt;&gt;"",H126&lt;&gt;""),VLOOKUP(G126,通所介護費!$A$41:$B$45,2,0),0)</f>
        <v>0</v>
      </c>
      <c r="J126" s="37">
        <f t="shared" si="20"/>
        <v>0</v>
      </c>
    </row>
    <row r="127" spans="1:10" ht="18" customHeight="1" x14ac:dyDescent="0.4">
      <c r="A127" s="156"/>
      <c r="B127" s="45"/>
      <c r="C127" s="45"/>
      <c r="D127" s="45"/>
      <c r="E127" s="45"/>
      <c r="F127" s="45"/>
      <c r="G127" s="45"/>
      <c r="H127" s="46"/>
      <c r="I127" s="37">
        <f>IF(AND(B127&lt;&gt;"",C127&lt;&gt;"",D127&lt;&gt;"",E127&lt;&gt;"",F127&lt;&gt;"",G127&lt;&gt;"",H127&lt;&gt;""),VLOOKUP(G127,通所介護費!$A$41:$B$45,2,0),0)</f>
        <v>0</v>
      </c>
      <c r="J127" s="37">
        <f t="shared" si="20"/>
        <v>0</v>
      </c>
    </row>
    <row r="128" spans="1:10" ht="18" customHeight="1" x14ac:dyDescent="0.4">
      <c r="A128" s="156"/>
      <c r="B128" s="45"/>
      <c r="C128" s="45"/>
      <c r="D128" s="45"/>
      <c r="E128" s="45"/>
      <c r="F128" s="45"/>
      <c r="G128" s="45"/>
      <c r="H128" s="46"/>
      <c r="I128" s="37">
        <f>IF(AND(B128&lt;&gt;"",C128&lt;&gt;"",D128&lt;&gt;"",E128&lt;&gt;"",F128&lt;&gt;"",G128&lt;&gt;"",H128&lt;&gt;""),VLOOKUP(G128,通所介護費!$A$41:$B$45,2,0),0)</f>
        <v>0</v>
      </c>
      <c r="J128" s="37">
        <f t="shared" ref="J128:J142" si="21">(I128*H128)*0.1*10</f>
        <v>0</v>
      </c>
    </row>
    <row r="129" spans="1:10" ht="18" customHeight="1" x14ac:dyDescent="0.4">
      <c r="A129" s="156"/>
      <c r="B129" s="45"/>
      <c r="C129" s="45"/>
      <c r="D129" s="45"/>
      <c r="E129" s="45"/>
      <c r="F129" s="45"/>
      <c r="G129" s="45"/>
      <c r="H129" s="46"/>
      <c r="I129" s="37">
        <f>IF(AND(B129&lt;&gt;"",C129&lt;&gt;"",D129&lt;&gt;"",E129&lt;&gt;"",F129&lt;&gt;"",G129&lt;&gt;"",H129&lt;&gt;""),VLOOKUP(G129,通所介護費!$A$41:$B$45,2,0),0)</f>
        <v>0</v>
      </c>
      <c r="J129" s="37">
        <f t="shared" si="21"/>
        <v>0</v>
      </c>
    </row>
    <row r="130" spans="1:10" ht="18" customHeight="1" x14ac:dyDescent="0.4">
      <c r="A130" s="156"/>
      <c r="B130" s="45"/>
      <c r="C130" s="45"/>
      <c r="D130" s="45"/>
      <c r="E130" s="45"/>
      <c r="F130" s="45"/>
      <c r="G130" s="45"/>
      <c r="H130" s="46"/>
      <c r="I130" s="37">
        <f>IF(AND(B130&lt;&gt;"",C130&lt;&gt;"",D130&lt;&gt;"",E130&lt;&gt;"",F130&lt;&gt;"",G130&lt;&gt;"",H130&lt;&gt;""),VLOOKUP(G130,通所介護費!$A$41:$B$45,2,0),0)</f>
        <v>0</v>
      </c>
      <c r="J130" s="37">
        <f t="shared" si="21"/>
        <v>0</v>
      </c>
    </row>
    <row r="131" spans="1:10" ht="18" customHeight="1" x14ac:dyDescent="0.4">
      <c r="A131" s="156"/>
      <c r="B131" s="45"/>
      <c r="C131" s="45"/>
      <c r="D131" s="45"/>
      <c r="E131" s="45"/>
      <c r="F131" s="45"/>
      <c r="G131" s="45"/>
      <c r="H131" s="46"/>
      <c r="I131" s="37">
        <f>IF(AND(B131&lt;&gt;"",C131&lt;&gt;"",D131&lt;&gt;"",E131&lt;&gt;"",F131&lt;&gt;"",G131&lt;&gt;"",H131&lt;&gt;""),VLOOKUP(G131,通所介護費!$A$41:$B$45,2,0),0)</f>
        <v>0</v>
      </c>
      <c r="J131" s="37">
        <f t="shared" si="21"/>
        <v>0</v>
      </c>
    </row>
    <row r="132" spans="1:10" ht="18" customHeight="1" x14ac:dyDescent="0.4">
      <c r="A132" s="156"/>
      <c r="B132" s="45"/>
      <c r="C132" s="45"/>
      <c r="D132" s="45"/>
      <c r="E132" s="45"/>
      <c r="F132" s="45"/>
      <c r="G132" s="45"/>
      <c r="H132" s="46"/>
      <c r="I132" s="37">
        <f>IF(AND(B132&lt;&gt;"",C132&lt;&gt;"",D132&lt;&gt;"",E132&lt;&gt;"",F132&lt;&gt;"",G132&lt;&gt;"",H132&lt;&gt;""),VLOOKUP(G132,通所介護費!$A$41:$B$45,2,0),0)</f>
        <v>0</v>
      </c>
      <c r="J132" s="37">
        <f t="shared" si="21"/>
        <v>0</v>
      </c>
    </row>
    <row r="133" spans="1:10" ht="18" customHeight="1" x14ac:dyDescent="0.4">
      <c r="A133" s="156"/>
      <c r="B133" s="45"/>
      <c r="C133" s="45"/>
      <c r="D133" s="45"/>
      <c r="E133" s="45"/>
      <c r="F133" s="45"/>
      <c r="G133" s="45"/>
      <c r="H133" s="46"/>
      <c r="I133" s="37">
        <f>IF(AND(B133&lt;&gt;"",C133&lt;&gt;"",D133&lt;&gt;"",E133&lt;&gt;"",F133&lt;&gt;"",G133&lt;&gt;"",H133&lt;&gt;""),VLOOKUP(G133,通所介護費!$A$41:$B$45,2,0),0)</f>
        <v>0</v>
      </c>
      <c r="J133" s="37">
        <f t="shared" si="21"/>
        <v>0</v>
      </c>
    </row>
    <row r="134" spans="1:10" ht="18" customHeight="1" x14ac:dyDescent="0.4">
      <c r="A134" s="156"/>
      <c r="B134" s="45"/>
      <c r="C134" s="45"/>
      <c r="D134" s="45"/>
      <c r="E134" s="45"/>
      <c r="F134" s="45"/>
      <c r="G134" s="45"/>
      <c r="H134" s="46"/>
      <c r="I134" s="37">
        <f>IF(AND(B134&lt;&gt;"",C134&lt;&gt;"",D134&lt;&gt;"",E134&lt;&gt;"",F134&lt;&gt;"",G134&lt;&gt;"",H134&lt;&gt;""),VLOOKUP(G134,通所介護費!$A$41:$B$45,2,0),0)</f>
        <v>0</v>
      </c>
      <c r="J134" s="37">
        <f t="shared" si="21"/>
        <v>0</v>
      </c>
    </row>
    <row r="135" spans="1:10" ht="18" customHeight="1" x14ac:dyDescent="0.4">
      <c r="A135" s="156"/>
      <c r="B135" s="45"/>
      <c r="C135" s="45"/>
      <c r="D135" s="45"/>
      <c r="E135" s="45"/>
      <c r="F135" s="45"/>
      <c r="G135" s="45"/>
      <c r="H135" s="46"/>
      <c r="I135" s="37">
        <f>IF(AND(B135&lt;&gt;"",C135&lt;&gt;"",D135&lt;&gt;"",E135&lt;&gt;"",F135&lt;&gt;"",G135&lt;&gt;"",H135&lt;&gt;""),VLOOKUP(G135,通所介護費!$A$41:$B$45,2,0),0)</f>
        <v>0</v>
      </c>
      <c r="J135" s="37">
        <f t="shared" si="21"/>
        <v>0</v>
      </c>
    </row>
    <row r="136" spans="1:10" ht="18" customHeight="1" x14ac:dyDescent="0.4">
      <c r="A136" s="156"/>
      <c r="B136" s="45"/>
      <c r="C136" s="45"/>
      <c r="D136" s="45"/>
      <c r="E136" s="45"/>
      <c r="F136" s="45"/>
      <c r="G136" s="45"/>
      <c r="H136" s="46"/>
      <c r="I136" s="37">
        <f>IF(AND(B136&lt;&gt;"",C136&lt;&gt;"",D136&lt;&gt;"",E136&lt;&gt;"",F136&lt;&gt;"",G136&lt;&gt;"",H136&lt;&gt;""),VLOOKUP(G136,通所介護費!$A$41:$B$45,2,0),0)</f>
        <v>0</v>
      </c>
      <c r="J136" s="37">
        <f t="shared" si="21"/>
        <v>0</v>
      </c>
    </row>
    <row r="137" spans="1:10" ht="18" customHeight="1" x14ac:dyDescent="0.4">
      <c r="A137" s="156"/>
      <c r="B137" s="45"/>
      <c r="C137" s="45"/>
      <c r="D137" s="45"/>
      <c r="E137" s="45"/>
      <c r="F137" s="45"/>
      <c r="G137" s="45"/>
      <c r="H137" s="46"/>
      <c r="I137" s="37">
        <f>IF(AND(B137&lt;&gt;"",C137&lt;&gt;"",D137&lt;&gt;"",E137&lt;&gt;"",F137&lt;&gt;"",G137&lt;&gt;"",H137&lt;&gt;""),VLOOKUP(G137,通所介護費!$A$41:$B$45,2,0),0)</f>
        <v>0</v>
      </c>
      <c r="J137" s="37">
        <f t="shared" si="21"/>
        <v>0</v>
      </c>
    </row>
    <row r="138" spans="1:10" ht="18" customHeight="1" x14ac:dyDescent="0.4">
      <c r="A138" s="156"/>
      <c r="B138" s="45"/>
      <c r="C138" s="45"/>
      <c r="D138" s="45"/>
      <c r="E138" s="45"/>
      <c r="F138" s="45"/>
      <c r="G138" s="45"/>
      <c r="H138" s="46"/>
      <c r="I138" s="37">
        <f>IF(AND(B138&lt;&gt;"",C138&lt;&gt;"",D138&lt;&gt;"",E138&lt;&gt;"",F138&lt;&gt;"",G138&lt;&gt;"",H138&lt;&gt;""),VLOOKUP(G138,通所介護費!$A$41:$B$45,2,0),0)</f>
        <v>0</v>
      </c>
      <c r="J138" s="37">
        <f t="shared" si="21"/>
        <v>0</v>
      </c>
    </row>
    <row r="139" spans="1:10" ht="18" customHeight="1" x14ac:dyDescent="0.4">
      <c r="A139" s="156"/>
      <c r="B139" s="45"/>
      <c r="C139" s="45"/>
      <c r="D139" s="45"/>
      <c r="E139" s="45"/>
      <c r="F139" s="45"/>
      <c r="G139" s="45"/>
      <c r="H139" s="46"/>
      <c r="I139" s="37">
        <f>IF(AND(B139&lt;&gt;"",C139&lt;&gt;"",D139&lt;&gt;"",E139&lt;&gt;"",F139&lt;&gt;"",G139&lt;&gt;"",H139&lt;&gt;""),VLOOKUP(G139,通所介護費!$A$41:$B$45,2,0),0)</f>
        <v>0</v>
      </c>
      <c r="J139" s="37">
        <f t="shared" si="21"/>
        <v>0</v>
      </c>
    </row>
    <row r="140" spans="1:10" ht="18" customHeight="1" x14ac:dyDescent="0.4">
      <c r="A140" s="156"/>
      <c r="B140" s="45"/>
      <c r="C140" s="45"/>
      <c r="D140" s="45"/>
      <c r="E140" s="45"/>
      <c r="F140" s="45"/>
      <c r="G140" s="45"/>
      <c r="H140" s="46"/>
      <c r="I140" s="37">
        <f>IF(AND(B140&lt;&gt;"",C140&lt;&gt;"",D140&lt;&gt;"",E140&lt;&gt;"",F140&lt;&gt;"",G140&lt;&gt;"",H140&lt;&gt;""),VLOOKUP(G140,通所介護費!$A$41:$B$45,2,0),0)</f>
        <v>0</v>
      </c>
      <c r="J140" s="37">
        <f t="shared" si="21"/>
        <v>0</v>
      </c>
    </row>
    <row r="141" spans="1:10" ht="18" customHeight="1" x14ac:dyDescent="0.4">
      <c r="A141" s="156"/>
      <c r="B141" s="45"/>
      <c r="C141" s="45"/>
      <c r="D141" s="45"/>
      <c r="E141" s="45"/>
      <c r="F141" s="45"/>
      <c r="G141" s="45"/>
      <c r="H141" s="46"/>
      <c r="I141" s="37">
        <f>IF(AND(B141&lt;&gt;"",C141&lt;&gt;"",D141&lt;&gt;"",E141&lt;&gt;"",F141&lt;&gt;"",G141&lt;&gt;"",H141&lt;&gt;""),VLOOKUP(G141,通所介護費!$A$41:$B$45,2,0),0)</f>
        <v>0</v>
      </c>
      <c r="J141" s="37">
        <f t="shared" si="21"/>
        <v>0</v>
      </c>
    </row>
    <row r="142" spans="1:10" ht="18" customHeight="1" x14ac:dyDescent="0.4">
      <c r="A142" s="157"/>
      <c r="B142" s="45"/>
      <c r="C142" s="45"/>
      <c r="D142" s="45"/>
      <c r="E142" s="45"/>
      <c r="F142" s="45"/>
      <c r="G142" s="45"/>
      <c r="H142" s="46"/>
      <c r="I142" s="37">
        <f>IF(AND(B142&lt;&gt;"",C142&lt;&gt;"",D142&lt;&gt;"",E142&lt;&gt;"",F142&lt;&gt;"",G142&lt;&gt;"",H142&lt;&gt;""),VLOOKUP(G142,通所介護費!$A$41:$B$45,2,0),0)</f>
        <v>0</v>
      </c>
      <c r="J142" s="37">
        <f t="shared" si="21"/>
        <v>0</v>
      </c>
    </row>
    <row r="143" spans="1:10" ht="22.15" customHeight="1" x14ac:dyDescent="0.4">
      <c r="A143" s="101" t="s">
        <v>40</v>
      </c>
      <c r="B143" s="102"/>
      <c r="C143" s="102"/>
      <c r="D143" s="102"/>
      <c r="E143" s="102"/>
      <c r="F143" s="102"/>
      <c r="G143" s="103"/>
      <c r="H143" s="39">
        <f>SUMIF(H123:H142,"&lt;&gt;#N/A")</f>
        <v>0</v>
      </c>
      <c r="I143" s="39">
        <f>SUMIF(I123:I142,"&lt;&gt;#N/A")</f>
        <v>0</v>
      </c>
      <c r="J143" s="39">
        <f>SUMIF(J123:J142,"&lt;&gt;#N/A")</f>
        <v>0</v>
      </c>
    </row>
    <row r="144" spans="1:10" ht="15" customHeight="1" x14ac:dyDescent="0.4">
      <c r="A144" s="24"/>
      <c r="B144" s="24"/>
      <c r="C144" s="24"/>
      <c r="D144" s="24"/>
      <c r="E144" s="24"/>
      <c r="F144" s="24"/>
      <c r="G144" s="44"/>
      <c r="H144" s="44"/>
      <c r="I144" s="44"/>
    </row>
    <row r="145" spans="1:10" ht="22.15" customHeight="1" x14ac:dyDescent="0.4">
      <c r="A145" s="51" t="s">
        <v>89</v>
      </c>
      <c r="B145" s="24"/>
      <c r="C145" s="24"/>
      <c r="D145" s="24"/>
      <c r="E145" s="24"/>
      <c r="F145" s="24"/>
      <c r="G145" s="44"/>
      <c r="H145" s="44"/>
      <c r="I145" s="44"/>
    </row>
    <row r="146" spans="1:10" ht="42.95" customHeight="1" x14ac:dyDescent="0.4">
      <c r="A146" s="158" t="s">
        <v>142</v>
      </c>
      <c r="B146" s="35" t="s">
        <v>49</v>
      </c>
      <c r="C146" s="35" t="s">
        <v>119</v>
      </c>
      <c r="D146" s="35" t="s">
        <v>34</v>
      </c>
      <c r="E146" s="36" t="s">
        <v>173</v>
      </c>
      <c r="F146" s="36" t="s">
        <v>174</v>
      </c>
      <c r="G146" s="35" t="s">
        <v>35</v>
      </c>
      <c r="H146" s="36" t="s">
        <v>134</v>
      </c>
      <c r="I146" s="36" t="s">
        <v>37</v>
      </c>
      <c r="J146" s="36" t="s">
        <v>120</v>
      </c>
    </row>
    <row r="147" spans="1:10" ht="18" customHeight="1" x14ac:dyDescent="0.4">
      <c r="A147" s="159"/>
      <c r="B147" s="45"/>
      <c r="C147" s="45"/>
      <c r="D147" s="45"/>
      <c r="E147" s="45"/>
      <c r="F147" s="45"/>
      <c r="G147" s="45"/>
      <c r="H147" s="46"/>
      <c r="I147" s="37">
        <f>IF(AND(B147&lt;&gt;"",C147&lt;&gt;"",D147&lt;&gt;"",E147&lt;&gt;"",F147&lt;&gt;"",G147&lt;&gt;"",H147&lt;&gt;""),VLOOKUP(G147,通所介護費!$A$41:$B$45,2,0),0)</f>
        <v>0</v>
      </c>
      <c r="J147" s="37">
        <f>((I147*H147)*0.1*10)/2</f>
        <v>0</v>
      </c>
    </row>
    <row r="148" spans="1:10" ht="18" customHeight="1" x14ac:dyDescent="0.4">
      <c r="A148" s="159"/>
      <c r="B148" s="45"/>
      <c r="C148" s="45"/>
      <c r="D148" s="45"/>
      <c r="E148" s="45"/>
      <c r="F148" s="45"/>
      <c r="G148" s="45"/>
      <c r="H148" s="46"/>
      <c r="I148" s="37">
        <f>IF(AND(B148&lt;&gt;"",C148&lt;&gt;"",D148&lt;&gt;"",E148&lt;&gt;"",F148&lt;&gt;"",G148&lt;&gt;"",H148&lt;&gt;""),VLOOKUP(G148,通所介護費!$A$41:$B$45,2,0),0)</f>
        <v>0</v>
      </c>
      <c r="J148" s="37">
        <f>((I148*H148)*0.1*10)/2</f>
        <v>0</v>
      </c>
    </row>
    <row r="149" spans="1:10" ht="18" customHeight="1" x14ac:dyDescent="0.4">
      <c r="A149" s="159"/>
      <c r="B149" s="45"/>
      <c r="C149" s="45"/>
      <c r="D149" s="45"/>
      <c r="E149" s="45"/>
      <c r="F149" s="45"/>
      <c r="G149" s="45"/>
      <c r="H149" s="46"/>
      <c r="I149" s="37">
        <f>IF(AND(B149&lt;&gt;"",C149&lt;&gt;"",D149&lt;&gt;"",E149&lt;&gt;"",F149&lt;&gt;"",G149&lt;&gt;"",H149&lt;&gt;""),VLOOKUP(G149,通所介護費!$A$41:$B$45,2,0),0)</f>
        <v>0</v>
      </c>
      <c r="J149" s="37">
        <f>((I149*H149)*0.1*10)/2</f>
        <v>0</v>
      </c>
    </row>
    <row r="150" spans="1:10" ht="18" customHeight="1" x14ac:dyDescent="0.4">
      <c r="A150" s="159"/>
      <c r="B150" s="45"/>
      <c r="C150" s="45"/>
      <c r="D150" s="45"/>
      <c r="E150" s="45"/>
      <c r="F150" s="45"/>
      <c r="G150" s="45"/>
      <c r="H150" s="46"/>
      <c r="I150" s="37">
        <f>IF(AND(B150&lt;&gt;"",C150&lt;&gt;"",D150&lt;&gt;"",E150&lt;&gt;"",F150&lt;&gt;"",G150&lt;&gt;"",H150&lt;&gt;""),VLOOKUP(G150,通所介護費!$A$41:$B$45,2,0),0)</f>
        <v>0</v>
      </c>
      <c r="J150" s="37">
        <f>((I150*H150)*0.1*10)/2</f>
        <v>0</v>
      </c>
    </row>
    <row r="151" spans="1:10" ht="18" customHeight="1" x14ac:dyDescent="0.4">
      <c r="A151" s="160"/>
      <c r="B151" s="45"/>
      <c r="C151" s="45"/>
      <c r="D151" s="45"/>
      <c r="E151" s="45"/>
      <c r="F151" s="45"/>
      <c r="G151" s="45"/>
      <c r="H151" s="46"/>
      <c r="I151" s="37">
        <f>IF(AND(B151&lt;&gt;"",C151&lt;&gt;"",D151&lt;&gt;"",E151&lt;&gt;"",F151&lt;&gt;"",G151&lt;&gt;"",H151&lt;&gt;""),VLOOKUP(G151,通所介護費!$A$41:$B$45,2,0),0)</f>
        <v>0</v>
      </c>
      <c r="J151" s="37">
        <f>((I151*H151)*0.1*10)/2</f>
        <v>0</v>
      </c>
    </row>
    <row r="152" spans="1:10" ht="22.15" customHeight="1" x14ac:dyDescent="0.4">
      <c r="A152" s="101" t="s">
        <v>40</v>
      </c>
      <c r="B152" s="102"/>
      <c r="C152" s="102"/>
      <c r="D152" s="102"/>
      <c r="E152" s="102"/>
      <c r="F152" s="102"/>
      <c r="G152" s="103"/>
      <c r="H152" s="39">
        <f>SUMIF(H147:H151,"&lt;&gt;#N/A")</f>
        <v>0</v>
      </c>
      <c r="I152" s="39">
        <f>SUMIF(I147:I151,"&lt;&gt;#N/A")</f>
        <v>0</v>
      </c>
      <c r="J152" s="39">
        <f>SUMIF(J147:J151,"&lt;&gt;#N/A")</f>
        <v>0</v>
      </c>
    </row>
    <row r="153" spans="1:10" ht="22.15" customHeight="1" x14ac:dyDescent="0.4"/>
    <row r="154" spans="1:10" ht="22.15" customHeight="1" x14ac:dyDescent="0.4">
      <c r="A154" s="34" t="s">
        <v>143</v>
      </c>
    </row>
    <row r="155" spans="1:10" ht="22.15" customHeight="1" x14ac:dyDescent="0.4">
      <c r="A155" s="50" t="s">
        <v>90</v>
      </c>
    </row>
    <row r="156" spans="1:10" ht="42.95" customHeight="1" x14ac:dyDescent="0.4">
      <c r="A156" s="155" t="s">
        <v>144</v>
      </c>
      <c r="B156" s="35" t="s">
        <v>49</v>
      </c>
      <c r="C156" s="35" t="s">
        <v>119</v>
      </c>
      <c r="D156" s="35" t="s">
        <v>34</v>
      </c>
      <c r="E156" s="36" t="s">
        <v>173</v>
      </c>
      <c r="F156" s="36" t="s">
        <v>174</v>
      </c>
      <c r="G156" s="35" t="s">
        <v>35</v>
      </c>
      <c r="H156" s="36" t="s">
        <v>51</v>
      </c>
      <c r="I156" s="36" t="s">
        <v>37</v>
      </c>
      <c r="J156" s="36" t="s">
        <v>120</v>
      </c>
    </row>
    <row r="157" spans="1:10" ht="18" customHeight="1" x14ac:dyDescent="0.4">
      <c r="A157" s="156"/>
      <c r="B157" s="45"/>
      <c r="C157" s="45"/>
      <c r="D157" s="45"/>
      <c r="E157" s="45"/>
      <c r="F157" s="45"/>
      <c r="G157" s="45"/>
      <c r="H157" s="46"/>
      <c r="I157" s="37">
        <f>IF(AND(B157&lt;&gt;"",C157&lt;&gt;"",D157&lt;&gt;"",E157&lt;&gt;"",F157&lt;&gt;"",G157&lt;&gt;"",H157&lt;&gt;""),VLOOKUP(G157,通所介護費!$A$48:$B$52,2,0),0)</f>
        <v>0</v>
      </c>
      <c r="J157" s="37">
        <f t="shared" ref="J157:J161" si="22">(I157*H157)*0.1*10</f>
        <v>0</v>
      </c>
    </row>
    <row r="158" spans="1:10" ht="18" customHeight="1" x14ac:dyDescent="0.4">
      <c r="A158" s="156"/>
      <c r="B158" s="45"/>
      <c r="C158" s="45"/>
      <c r="D158" s="45"/>
      <c r="E158" s="45"/>
      <c r="F158" s="45"/>
      <c r="G158" s="45"/>
      <c r="H158" s="46"/>
      <c r="I158" s="37">
        <f>IF(AND(B158&lt;&gt;"",C158&lt;&gt;"",D158&lt;&gt;"",E158&lt;&gt;"",F158&lt;&gt;"",G158&lt;&gt;"",H158&lt;&gt;""),VLOOKUP(G158,通所介護費!$A$48:$B$52,2,0),0)</f>
        <v>0</v>
      </c>
      <c r="J158" s="37">
        <f t="shared" si="22"/>
        <v>0</v>
      </c>
    </row>
    <row r="159" spans="1:10" ht="18" customHeight="1" x14ac:dyDescent="0.4">
      <c r="A159" s="156"/>
      <c r="B159" s="45"/>
      <c r="C159" s="45"/>
      <c r="D159" s="45"/>
      <c r="E159" s="45"/>
      <c r="F159" s="45"/>
      <c r="G159" s="45"/>
      <c r="H159" s="46"/>
      <c r="I159" s="37">
        <f>IF(AND(B159&lt;&gt;"",C159&lt;&gt;"",D159&lt;&gt;"",E159&lt;&gt;"",F159&lt;&gt;"",G159&lt;&gt;"",H159&lt;&gt;""),VLOOKUP(G159,通所介護費!$A$48:$B$52,2,0),0)</f>
        <v>0</v>
      </c>
      <c r="J159" s="37">
        <f t="shared" si="22"/>
        <v>0</v>
      </c>
    </row>
    <row r="160" spans="1:10" ht="18" customHeight="1" x14ac:dyDescent="0.4">
      <c r="A160" s="156"/>
      <c r="B160" s="45"/>
      <c r="C160" s="45"/>
      <c r="D160" s="45"/>
      <c r="E160" s="45"/>
      <c r="F160" s="45"/>
      <c r="G160" s="45"/>
      <c r="H160" s="46"/>
      <c r="I160" s="37">
        <f>IF(AND(B160&lt;&gt;"",C160&lt;&gt;"",D160&lt;&gt;"",E160&lt;&gt;"",F160&lt;&gt;"",G160&lt;&gt;"",H160&lt;&gt;""),VLOOKUP(G160,通所介護費!$A$48:$B$52,2,0),0)</f>
        <v>0</v>
      </c>
      <c r="J160" s="37">
        <f t="shared" si="22"/>
        <v>0</v>
      </c>
    </row>
    <row r="161" spans="1:10" ht="18" customHeight="1" x14ac:dyDescent="0.4">
      <c r="A161" s="156"/>
      <c r="B161" s="45"/>
      <c r="C161" s="45"/>
      <c r="D161" s="45"/>
      <c r="E161" s="45"/>
      <c r="F161" s="45"/>
      <c r="G161" s="45"/>
      <c r="H161" s="46"/>
      <c r="I161" s="37">
        <f>IF(AND(B161&lt;&gt;"",C161&lt;&gt;"",D161&lt;&gt;"",E161&lt;&gt;"",F161&lt;&gt;"",G161&lt;&gt;"",H161&lt;&gt;""),VLOOKUP(G161,通所介護費!$A$48:$B$52,2,0),0)</f>
        <v>0</v>
      </c>
      <c r="J161" s="37">
        <f t="shared" si="22"/>
        <v>0</v>
      </c>
    </row>
    <row r="162" spans="1:10" ht="18" customHeight="1" x14ac:dyDescent="0.4">
      <c r="A162" s="156"/>
      <c r="B162" s="45"/>
      <c r="C162" s="45"/>
      <c r="D162" s="45"/>
      <c r="E162" s="45"/>
      <c r="F162" s="45"/>
      <c r="G162" s="45"/>
      <c r="H162" s="46"/>
      <c r="I162" s="37">
        <f>IF(AND(B162&lt;&gt;"",C162&lt;&gt;"",D162&lt;&gt;"",E162&lt;&gt;"",F162&lt;&gt;"",G162&lt;&gt;"",H162&lt;&gt;""),VLOOKUP(G162,通所介護費!$A$48:$B$52,2,0),0)</f>
        <v>0</v>
      </c>
      <c r="J162" s="37">
        <f t="shared" ref="J162:J176" si="23">(I162*H162)*0.1*10</f>
        <v>0</v>
      </c>
    </row>
    <row r="163" spans="1:10" ht="18" customHeight="1" x14ac:dyDescent="0.4">
      <c r="A163" s="156"/>
      <c r="B163" s="45"/>
      <c r="C163" s="45"/>
      <c r="D163" s="45"/>
      <c r="E163" s="45"/>
      <c r="F163" s="45"/>
      <c r="G163" s="45"/>
      <c r="H163" s="46"/>
      <c r="I163" s="37">
        <f>IF(AND(B163&lt;&gt;"",C163&lt;&gt;"",D163&lt;&gt;"",E163&lt;&gt;"",F163&lt;&gt;"",G163&lt;&gt;"",H163&lt;&gt;""),VLOOKUP(G163,通所介護費!$A$48:$B$52,2,0),0)</f>
        <v>0</v>
      </c>
      <c r="J163" s="37">
        <f t="shared" si="23"/>
        <v>0</v>
      </c>
    </row>
    <row r="164" spans="1:10" ht="18" customHeight="1" x14ac:dyDescent="0.4">
      <c r="A164" s="156"/>
      <c r="B164" s="45"/>
      <c r="C164" s="45"/>
      <c r="D164" s="45"/>
      <c r="E164" s="45"/>
      <c r="F164" s="45"/>
      <c r="G164" s="45"/>
      <c r="H164" s="46"/>
      <c r="I164" s="37">
        <f>IF(AND(B164&lt;&gt;"",C164&lt;&gt;"",D164&lt;&gt;"",E164&lt;&gt;"",F164&lt;&gt;"",G164&lt;&gt;"",H164&lt;&gt;""),VLOOKUP(G164,通所介護費!$A$48:$B$52,2,0),0)</f>
        <v>0</v>
      </c>
      <c r="J164" s="37">
        <f t="shared" si="23"/>
        <v>0</v>
      </c>
    </row>
    <row r="165" spans="1:10" ht="18" customHeight="1" x14ac:dyDescent="0.4">
      <c r="A165" s="156"/>
      <c r="B165" s="45"/>
      <c r="C165" s="45"/>
      <c r="D165" s="45"/>
      <c r="E165" s="45"/>
      <c r="F165" s="45"/>
      <c r="G165" s="45"/>
      <c r="H165" s="46"/>
      <c r="I165" s="37">
        <f>IF(AND(B165&lt;&gt;"",C165&lt;&gt;"",D165&lt;&gt;"",E165&lt;&gt;"",F165&lt;&gt;"",G165&lt;&gt;"",H165&lt;&gt;""),VLOOKUP(G165,通所介護費!$A$48:$B$52,2,0),0)</f>
        <v>0</v>
      </c>
      <c r="J165" s="37">
        <f t="shared" si="23"/>
        <v>0</v>
      </c>
    </row>
    <row r="166" spans="1:10" ht="18" customHeight="1" x14ac:dyDescent="0.4">
      <c r="A166" s="156"/>
      <c r="B166" s="45"/>
      <c r="C166" s="45"/>
      <c r="D166" s="45"/>
      <c r="E166" s="45"/>
      <c r="F166" s="45"/>
      <c r="G166" s="45"/>
      <c r="H166" s="46"/>
      <c r="I166" s="37">
        <f>IF(AND(B166&lt;&gt;"",C166&lt;&gt;"",D166&lt;&gt;"",E166&lt;&gt;"",F166&lt;&gt;"",G166&lt;&gt;"",H166&lt;&gt;""),VLOOKUP(G166,通所介護費!$A$48:$B$52,2,0),0)</f>
        <v>0</v>
      </c>
      <c r="J166" s="37">
        <f t="shared" si="23"/>
        <v>0</v>
      </c>
    </row>
    <row r="167" spans="1:10" ht="18" customHeight="1" x14ac:dyDescent="0.4">
      <c r="A167" s="156"/>
      <c r="B167" s="45"/>
      <c r="C167" s="45"/>
      <c r="D167" s="45"/>
      <c r="E167" s="45"/>
      <c r="F167" s="45"/>
      <c r="G167" s="45"/>
      <c r="H167" s="46"/>
      <c r="I167" s="37">
        <f>IF(AND(B167&lt;&gt;"",C167&lt;&gt;"",D167&lt;&gt;"",E167&lt;&gt;"",F167&lt;&gt;"",G167&lt;&gt;"",H167&lt;&gt;""),VLOOKUP(G167,通所介護費!$A$48:$B$52,2,0),0)</f>
        <v>0</v>
      </c>
      <c r="J167" s="37">
        <f t="shared" si="23"/>
        <v>0</v>
      </c>
    </row>
    <row r="168" spans="1:10" ht="18" customHeight="1" x14ac:dyDescent="0.4">
      <c r="A168" s="156"/>
      <c r="B168" s="45"/>
      <c r="C168" s="45"/>
      <c r="D168" s="45"/>
      <c r="E168" s="45"/>
      <c r="F168" s="45"/>
      <c r="G168" s="45"/>
      <c r="H168" s="46"/>
      <c r="I168" s="37">
        <f>IF(AND(B168&lt;&gt;"",C168&lt;&gt;"",D168&lt;&gt;"",E168&lt;&gt;"",F168&lt;&gt;"",G168&lt;&gt;"",H168&lt;&gt;""),VLOOKUP(G168,通所介護費!$A$48:$B$52,2,0),0)</f>
        <v>0</v>
      </c>
      <c r="J168" s="37">
        <f t="shared" si="23"/>
        <v>0</v>
      </c>
    </row>
    <row r="169" spans="1:10" ht="18" customHeight="1" x14ac:dyDescent="0.4">
      <c r="A169" s="156"/>
      <c r="B169" s="45"/>
      <c r="C169" s="45"/>
      <c r="D169" s="45"/>
      <c r="E169" s="45"/>
      <c r="F169" s="45"/>
      <c r="G169" s="45"/>
      <c r="H169" s="46"/>
      <c r="I169" s="37">
        <f>IF(AND(B169&lt;&gt;"",C169&lt;&gt;"",D169&lt;&gt;"",E169&lt;&gt;"",F169&lt;&gt;"",G169&lt;&gt;"",H169&lt;&gt;""),VLOOKUP(G169,通所介護費!$A$48:$B$52,2,0),0)</f>
        <v>0</v>
      </c>
      <c r="J169" s="37">
        <f t="shared" si="23"/>
        <v>0</v>
      </c>
    </row>
    <row r="170" spans="1:10" ht="18" customHeight="1" x14ac:dyDescent="0.4">
      <c r="A170" s="156"/>
      <c r="B170" s="45"/>
      <c r="C170" s="45"/>
      <c r="D170" s="45"/>
      <c r="E170" s="45"/>
      <c r="F170" s="45"/>
      <c r="G170" s="45"/>
      <c r="H170" s="46"/>
      <c r="I170" s="37">
        <f>IF(AND(B170&lt;&gt;"",C170&lt;&gt;"",D170&lt;&gt;"",E170&lt;&gt;"",F170&lt;&gt;"",G170&lt;&gt;"",H170&lt;&gt;""),VLOOKUP(G170,通所介護費!$A$48:$B$52,2,0),0)</f>
        <v>0</v>
      </c>
      <c r="J170" s="37">
        <f t="shared" si="23"/>
        <v>0</v>
      </c>
    </row>
    <row r="171" spans="1:10" ht="18" customHeight="1" x14ac:dyDescent="0.4">
      <c r="A171" s="156"/>
      <c r="B171" s="45"/>
      <c r="C171" s="45"/>
      <c r="D171" s="45"/>
      <c r="E171" s="45"/>
      <c r="F171" s="45"/>
      <c r="G171" s="45"/>
      <c r="H171" s="46"/>
      <c r="I171" s="37">
        <f>IF(AND(B171&lt;&gt;"",C171&lt;&gt;"",D171&lt;&gt;"",E171&lt;&gt;"",F171&lt;&gt;"",G171&lt;&gt;"",H171&lt;&gt;""),VLOOKUP(G171,通所介護費!$A$48:$B$52,2,0),0)</f>
        <v>0</v>
      </c>
      <c r="J171" s="37">
        <f t="shared" si="23"/>
        <v>0</v>
      </c>
    </row>
    <row r="172" spans="1:10" ht="18" customHeight="1" x14ac:dyDescent="0.4">
      <c r="A172" s="156"/>
      <c r="B172" s="45"/>
      <c r="C172" s="45"/>
      <c r="D172" s="45"/>
      <c r="E172" s="45"/>
      <c r="F172" s="45"/>
      <c r="G172" s="45"/>
      <c r="H172" s="46"/>
      <c r="I172" s="37">
        <f>IF(AND(B172&lt;&gt;"",C172&lt;&gt;"",D172&lt;&gt;"",E172&lt;&gt;"",F172&lt;&gt;"",G172&lt;&gt;"",H172&lt;&gt;""),VLOOKUP(G172,通所介護費!$A$48:$B$52,2,0),0)</f>
        <v>0</v>
      </c>
      <c r="J172" s="37">
        <f t="shared" si="23"/>
        <v>0</v>
      </c>
    </row>
    <row r="173" spans="1:10" ht="18" customHeight="1" x14ac:dyDescent="0.4">
      <c r="A173" s="156"/>
      <c r="B173" s="45"/>
      <c r="C173" s="45"/>
      <c r="D173" s="45"/>
      <c r="E173" s="45"/>
      <c r="F173" s="45"/>
      <c r="G173" s="45"/>
      <c r="H173" s="46"/>
      <c r="I173" s="37">
        <f>IF(AND(B173&lt;&gt;"",C173&lt;&gt;"",D173&lt;&gt;"",E173&lt;&gt;"",F173&lt;&gt;"",G173&lt;&gt;"",H173&lt;&gt;""),VLOOKUP(G173,通所介護費!$A$48:$B$52,2,0),0)</f>
        <v>0</v>
      </c>
      <c r="J173" s="37">
        <f t="shared" si="23"/>
        <v>0</v>
      </c>
    </row>
    <row r="174" spans="1:10" ht="18" customHeight="1" x14ac:dyDescent="0.4">
      <c r="A174" s="156"/>
      <c r="B174" s="45"/>
      <c r="C174" s="45"/>
      <c r="D174" s="45"/>
      <c r="E174" s="45"/>
      <c r="F174" s="45"/>
      <c r="G174" s="45"/>
      <c r="H174" s="46"/>
      <c r="I174" s="37">
        <f>IF(AND(B174&lt;&gt;"",C174&lt;&gt;"",D174&lt;&gt;"",E174&lt;&gt;"",F174&lt;&gt;"",G174&lt;&gt;"",H174&lt;&gt;""),VLOOKUP(G174,通所介護費!$A$48:$B$52,2,0),0)</f>
        <v>0</v>
      </c>
      <c r="J174" s="37">
        <f t="shared" si="23"/>
        <v>0</v>
      </c>
    </row>
    <row r="175" spans="1:10" ht="18" customHeight="1" x14ac:dyDescent="0.4">
      <c r="A175" s="156"/>
      <c r="B175" s="45"/>
      <c r="C175" s="45"/>
      <c r="D175" s="45"/>
      <c r="E175" s="45"/>
      <c r="F175" s="45"/>
      <c r="G175" s="45"/>
      <c r="H175" s="46"/>
      <c r="I175" s="37">
        <f>IF(AND(B175&lt;&gt;"",C175&lt;&gt;"",D175&lt;&gt;"",E175&lt;&gt;"",F175&lt;&gt;"",G175&lt;&gt;"",H175&lt;&gt;""),VLOOKUP(G175,通所介護費!$A$48:$B$52,2,0),0)</f>
        <v>0</v>
      </c>
      <c r="J175" s="37">
        <f t="shared" si="23"/>
        <v>0</v>
      </c>
    </row>
    <row r="176" spans="1:10" ht="18" customHeight="1" x14ac:dyDescent="0.4">
      <c r="A176" s="157"/>
      <c r="B176" s="45"/>
      <c r="C176" s="45"/>
      <c r="D176" s="45"/>
      <c r="E176" s="45"/>
      <c r="F176" s="45"/>
      <c r="G176" s="45"/>
      <c r="H176" s="46"/>
      <c r="I176" s="37">
        <f>IF(AND(B176&lt;&gt;"",C176&lt;&gt;"",D176&lt;&gt;"",E176&lt;&gt;"",F176&lt;&gt;"",G176&lt;&gt;"",H176&lt;&gt;""),VLOOKUP(G176,通所介護費!$A$48:$B$52,2,0),0)</f>
        <v>0</v>
      </c>
      <c r="J176" s="37">
        <f t="shared" si="23"/>
        <v>0</v>
      </c>
    </row>
    <row r="177" spans="1:10" ht="22.15" customHeight="1" x14ac:dyDescent="0.4">
      <c r="A177" s="101" t="s">
        <v>40</v>
      </c>
      <c r="B177" s="102"/>
      <c r="C177" s="102"/>
      <c r="D177" s="102"/>
      <c r="E177" s="102"/>
      <c r="F177" s="102"/>
      <c r="G177" s="103"/>
      <c r="H177" s="39">
        <f>SUMIF(H157:H176,"&lt;&gt;#N/A")</f>
        <v>0</v>
      </c>
      <c r="I177" s="39">
        <f>SUMIF(I157:I176,"&lt;&gt;#N/A")</f>
        <v>0</v>
      </c>
      <c r="J177" s="39">
        <f>SUMIF(J157:J176,"&lt;&gt;#N/A")</f>
        <v>0</v>
      </c>
    </row>
    <row r="178" spans="1:10" ht="15" customHeight="1" x14ac:dyDescent="0.4">
      <c r="A178" s="24"/>
      <c r="B178" s="24"/>
      <c r="C178" s="24"/>
      <c r="D178" s="24"/>
      <c r="E178" s="24"/>
      <c r="F178" s="24"/>
      <c r="G178" s="44"/>
      <c r="H178" s="44"/>
      <c r="I178" s="44"/>
    </row>
    <row r="179" spans="1:10" ht="22.15" customHeight="1" x14ac:dyDescent="0.4">
      <c r="A179" s="51" t="s">
        <v>89</v>
      </c>
      <c r="B179" s="24"/>
      <c r="C179" s="24"/>
      <c r="D179" s="24"/>
      <c r="E179" s="24"/>
      <c r="F179" s="24"/>
      <c r="G179" s="44"/>
      <c r="H179" s="44"/>
      <c r="I179" s="44"/>
    </row>
    <row r="180" spans="1:10" ht="42.95" customHeight="1" x14ac:dyDescent="0.4">
      <c r="A180" s="158" t="s">
        <v>144</v>
      </c>
      <c r="B180" s="35" t="s">
        <v>49</v>
      </c>
      <c r="C180" s="35" t="s">
        <v>119</v>
      </c>
      <c r="D180" s="35" t="s">
        <v>34</v>
      </c>
      <c r="E180" s="36" t="s">
        <v>173</v>
      </c>
      <c r="F180" s="36" t="s">
        <v>174</v>
      </c>
      <c r="G180" s="35" t="s">
        <v>35</v>
      </c>
      <c r="H180" s="36" t="s">
        <v>134</v>
      </c>
      <c r="I180" s="36" t="s">
        <v>37</v>
      </c>
      <c r="J180" s="36" t="s">
        <v>120</v>
      </c>
    </row>
    <row r="181" spans="1:10" ht="18" customHeight="1" x14ac:dyDescent="0.4">
      <c r="A181" s="159"/>
      <c r="B181" s="45"/>
      <c r="C181" s="45"/>
      <c r="D181" s="45"/>
      <c r="E181" s="45"/>
      <c r="F181" s="45"/>
      <c r="G181" s="45"/>
      <c r="H181" s="46"/>
      <c r="I181" s="37">
        <f>IF(AND(B181&lt;&gt;"",C181&lt;&gt;"",D181&lt;&gt;"",E181&lt;&gt;"",F181&lt;&gt;"",G181&lt;&gt;"",H181&lt;&gt;""),VLOOKUP(G181,通所介護費!$A$48:$B$52,2,0),0)</f>
        <v>0</v>
      </c>
      <c r="J181" s="37">
        <f>((I181*H181)*0.1*10)/2</f>
        <v>0</v>
      </c>
    </row>
    <row r="182" spans="1:10" ht="18" customHeight="1" x14ac:dyDescent="0.4">
      <c r="A182" s="159"/>
      <c r="B182" s="45"/>
      <c r="C182" s="45"/>
      <c r="D182" s="45"/>
      <c r="E182" s="45"/>
      <c r="F182" s="45"/>
      <c r="G182" s="45"/>
      <c r="H182" s="46"/>
      <c r="I182" s="37">
        <f>IF(AND(B182&lt;&gt;"",C182&lt;&gt;"",D182&lt;&gt;"",E182&lt;&gt;"",F182&lt;&gt;"",G182&lt;&gt;"",H182&lt;&gt;""),VLOOKUP(G182,通所介護費!$A$48:$B$52,2,0),0)</f>
        <v>0</v>
      </c>
      <c r="J182" s="37">
        <f>((I182*H182)*0.1*10)/2</f>
        <v>0</v>
      </c>
    </row>
    <row r="183" spans="1:10" ht="18" customHeight="1" x14ac:dyDescent="0.4">
      <c r="A183" s="159"/>
      <c r="B183" s="45"/>
      <c r="C183" s="45"/>
      <c r="D183" s="45"/>
      <c r="E183" s="45"/>
      <c r="F183" s="45"/>
      <c r="G183" s="45"/>
      <c r="H183" s="46"/>
      <c r="I183" s="37">
        <f>IF(AND(B183&lt;&gt;"",C183&lt;&gt;"",D183&lt;&gt;"",E183&lt;&gt;"",F183&lt;&gt;"",G183&lt;&gt;"",H183&lt;&gt;""),VLOOKUP(G183,通所介護費!$A$48:$B$52,2,0),0)</f>
        <v>0</v>
      </c>
      <c r="J183" s="37">
        <f>((I183*H183)*0.1*10)/2</f>
        <v>0</v>
      </c>
    </row>
    <row r="184" spans="1:10" ht="18" customHeight="1" x14ac:dyDescent="0.4">
      <c r="A184" s="159"/>
      <c r="B184" s="45"/>
      <c r="C184" s="45"/>
      <c r="D184" s="45"/>
      <c r="E184" s="45"/>
      <c r="F184" s="45"/>
      <c r="G184" s="45"/>
      <c r="H184" s="46"/>
      <c r="I184" s="37">
        <f>IF(AND(B184&lt;&gt;"",C184&lt;&gt;"",D184&lt;&gt;"",E184&lt;&gt;"",F184&lt;&gt;"",G184&lt;&gt;"",H184&lt;&gt;""),VLOOKUP(G184,通所介護費!$A$48:$B$52,2,0),0)</f>
        <v>0</v>
      </c>
      <c r="J184" s="37">
        <f>((I184*H184)*0.1*10)/2</f>
        <v>0</v>
      </c>
    </row>
    <row r="185" spans="1:10" ht="18" customHeight="1" x14ac:dyDescent="0.4">
      <c r="A185" s="160"/>
      <c r="B185" s="45"/>
      <c r="C185" s="45"/>
      <c r="D185" s="45"/>
      <c r="E185" s="45"/>
      <c r="F185" s="45"/>
      <c r="G185" s="45"/>
      <c r="H185" s="46"/>
      <c r="I185" s="37">
        <f>IF(AND(B185&lt;&gt;"",C185&lt;&gt;"",D185&lt;&gt;"",E185&lt;&gt;"",F185&lt;&gt;"",G185&lt;&gt;"",H185&lt;&gt;""),VLOOKUP(G185,通所介護費!$A$48:$B$52,2,0),0)</f>
        <v>0</v>
      </c>
      <c r="J185" s="37">
        <f>((I185*H185)*0.1*10)/2</f>
        <v>0</v>
      </c>
    </row>
    <row r="186" spans="1:10" ht="22.15" customHeight="1" x14ac:dyDescent="0.4">
      <c r="A186" s="101" t="s">
        <v>40</v>
      </c>
      <c r="B186" s="102"/>
      <c r="C186" s="102"/>
      <c r="D186" s="102"/>
      <c r="E186" s="102"/>
      <c r="F186" s="102"/>
      <c r="G186" s="103"/>
      <c r="H186" s="39">
        <f>SUMIF(H181:H185,"&lt;&gt;#N/A")</f>
        <v>0</v>
      </c>
      <c r="I186" s="39">
        <f>SUMIF(I181:I185,"&lt;&gt;#N/A")</f>
        <v>0</v>
      </c>
      <c r="J186" s="39">
        <f>SUMIF(J181:J185,"&lt;&gt;#N/A")</f>
        <v>0</v>
      </c>
    </row>
    <row r="187" spans="1:10" ht="22.15" customHeight="1" x14ac:dyDescent="0.4"/>
    <row r="188" spans="1:10" ht="22.15" customHeight="1" x14ac:dyDescent="0.4">
      <c r="A188" s="34" t="s">
        <v>175</v>
      </c>
    </row>
    <row r="189" spans="1:10" ht="22.15" customHeight="1" x14ac:dyDescent="0.4">
      <c r="A189" s="50" t="s">
        <v>90</v>
      </c>
    </row>
    <row r="190" spans="1:10" ht="42.95" customHeight="1" x14ac:dyDescent="0.4">
      <c r="A190" s="155" t="s">
        <v>176</v>
      </c>
      <c r="B190" s="35" t="s">
        <v>49</v>
      </c>
      <c r="C190" s="35" t="s">
        <v>119</v>
      </c>
      <c r="D190" s="35" t="s">
        <v>34</v>
      </c>
      <c r="E190" s="36" t="s">
        <v>173</v>
      </c>
      <c r="F190" s="36" t="s">
        <v>174</v>
      </c>
      <c r="G190" s="35" t="s">
        <v>35</v>
      </c>
      <c r="H190" s="36" t="s">
        <v>51</v>
      </c>
      <c r="I190" s="36" t="s">
        <v>37</v>
      </c>
      <c r="J190" s="36" t="s">
        <v>120</v>
      </c>
    </row>
    <row r="191" spans="1:10" ht="18" customHeight="1" x14ac:dyDescent="0.4">
      <c r="A191" s="156"/>
      <c r="B191" s="45"/>
      <c r="C191" s="45"/>
      <c r="D191" s="45"/>
      <c r="E191" s="45"/>
      <c r="F191" s="45"/>
      <c r="G191" s="45"/>
      <c r="H191" s="46"/>
      <c r="I191" s="37">
        <f>IF(AND(B191&lt;&gt;"",C191&lt;&gt;"",D191&lt;&gt;"",E191&lt;&gt;"",F191&lt;&gt;"",G191&lt;&gt;"",H191&lt;&gt;""),VLOOKUP(G191,通所介護費!$A$55:$B$59,2,0),0)</f>
        <v>0</v>
      </c>
      <c r="J191" s="37">
        <f t="shared" ref="J191:J195" si="24">(I191*H191)*0.1*10</f>
        <v>0</v>
      </c>
    </row>
    <row r="192" spans="1:10" ht="18" customHeight="1" x14ac:dyDescent="0.4">
      <c r="A192" s="156"/>
      <c r="B192" s="45"/>
      <c r="C192" s="45"/>
      <c r="D192" s="45"/>
      <c r="E192" s="45"/>
      <c r="F192" s="45"/>
      <c r="G192" s="45"/>
      <c r="H192" s="46"/>
      <c r="I192" s="37">
        <f>IF(AND(B192&lt;&gt;"",C192&lt;&gt;"",D192&lt;&gt;"",E192&lt;&gt;"",F192&lt;&gt;"",G192&lt;&gt;"",H192&lt;&gt;""),VLOOKUP(G192,通所介護費!$A$55:$B$59,2,0),0)</f>
        <v>0</v>
      </c>
      <c r="J192" s="37">
        <f t="shared" si="24"/>
        <v>0</v>
      </c>
    </row>
    <row r="193" spans="1:10" ht="18" customHeight="1" x14ac:dyDescent="0.4">
      <c r="A193" s="156"/>
      <c r="B193" s="45"/>
      <c r="C193" s="45"/>
      <c r="D193" s="45"/>
      <c r="E193" s="45"/>
      <c r="F193" s="45"/>
      <c r="G193" s="45"/>
      <c r="H193" s="46"/>
      <c r="I193" s="37">
        <f>IF(AND(B193&lt;&gt;"",C193&lt;&gt;"",D193&lt;&gt;"",E193&lt;&gt;"",F193&lt;&gt;"",G193&lt;&gt;"",H193&lt;&gt;""),VLOOKUP(G193,通所介護費!$A$55:$B$59,2,0),0)</f>
        <v>0</v>
      </c>
      <c r="J193" s="37">
        <f t="shared" si="24"/>
        <v>0</v>
      </c>
    </row>
    <row r="194" spans="1:10" ht="18" customHeight="1" x14ac:dyDescent="0.4">
      <c r="A194" s="156"/>
      <c r="B194" s="45"/>
      <c r="C194" s="45"/>
      <c r="D194" s="45"/>
      <c r="E194" s="45"/>
      <c r="F194" s="45"/>
      <c r="G194" s="45"/>
      <c r="H194" s="46"/>
      <c r="I194" s="37">
        <f>IF(AND(B194&lt;&gt;"",C194&lt;&gt;"",D194&lt;&gt;"",E194&lt;&gt;"",F194&lt;&gt;"",G194&lt;&gt;"",H194&lt;&gt;""),VLOOKUP(G194,通所介護費!$A$55:$B$59,2,0),0)</f>
        <v>0</v>
      </c>
      <c r="J194" s="37">
        <f t="shared" si="24"/>
        <v>0</v>
      </c>
    </row>
    <row r="195" spans="1:10" ht="18" customHeight="1" x14ac:dyDescent="0.4">
      <c r="A195" s="156"/>
      <c r="B195" s="45"/>
      <c r="C195" s="45"/>
      <c r="D195" s="45"/>
      <c r="E195" s="45"/>
      <c r="F195" s="45"/>
      <c r="G195" s="45"/>
      <c r="H195" s="46"/>
      <c r="I195" s="37">
        <f>IF(AND(B195&lt;&gt;"",C195&lt;&gt;"",D195&lt;&gt;"",E195&lt;&gt;"",F195&lt;&gt;"",G195&lt;&gt;"",H195&lt;&gt;""),VLOOKUP(G195,通所介護費!$A$55:$B$59,2,0),0)</f>
        <v>0</v>
      </c>
      <c r="J195" s="37">
        <f t="shared" si="24"/>
        <v>0</v>
      </c>
    </row>
    <row r="196" spans="1:10" ht="18" customHeight="1" x14ac:dyDescent="0.4">
      <c r="A196" s="156"/>
      <c r="B196" s="45"/>
      <c r="C196" s="45"/>
      <c r="D196" s="45"/>
      <c r="E196" s="45"/>
      <c r="F196" s="45"/>
      <c r="G196" s="45"/>
      <c r="H196" s="46"/>
      <c r="I196" s="37">
        <f>IF(AND(B196&lt;&gt;"",C196&lt;&gt;"",D196&lt;&gt;"",E196&lt;&gt;"",F196&lt;&gt;"",G196&lt;&gt;"",H196&lt;&gt;""),VLOOKUP(G196,通所介護費!$A$55:$B$59,2,0),0)</f>
        <v>0</v>
      </c>
      <c r="J196" s="37">
        <f t="shared" ref="J196:J210" si="25">(I196*H196)*0.1*10</f>
        <v>0</v>
      </c>
    </row>
    <row r="197" spans="1:10" ht="18" customHeight="1" x14ac:dyDescent="0.4">
      <c r="A197" s="156"/>
      <c r="B197" s="45"/>
      <c r="C197" s="45"/>
      <c r="D197" s="45"/>
      <c r="E197" s="45"/>
      <c r="F197" s="45"/>
      <c r="G197" s="45"/>
      <c r="H197" s="46"/>
      <c r="I197" s="37">
        <f>IF(AND(B197&lt;&gt;"",C197&lt;&gt;"",D197&lt;&gt;"",E197&lt;&gt;"",F197&lt;&gt;"",G197&lt;&gt;"",H197&lt;&gt;""),VLOOKUP(G197,通所介護費!$A$55:$B$59,2,0),0)</f>
        <v>0</v>
      </c>
      <c r="J197" s="37">
        <f t="shared" si="25"/>
        <v>0</v>
      </c>
    </row>
    <row r="198" spans="1:10" ht="18" customHeight="1" x14ac:dyDescent="0.4">
      <c r="A198" s="156"/>
      <c r="B198" s="45"/>
      <c r="C198" s="45"/>
      <c r="D198" s="45"/>
      <c r="E198" s="45"/>
      <c r="F198" s="45"/>
      <c r="G198" s="45"/>
      <c r="H198" s="46"/>
      <c r="I198" s="37">
        <f>IF(AND(B198&lt;&gt;"",C198&lt;&gt;"",D198&lt;&gt;"",E198&lt;&gt;"",F198&lt;&gt;"",G198&lt;&gt;"",H198&lt;&gt;""),VLOOKUP(G198,通所介護費!$A$55:$B$59,2,0),0)</f>
        <v>0</v>
      </c>
      <c r="J198" s="37">
        <f t="shared" si="25"/>
        <v>0</v>
      </c>
    </row>
    <row r="199" spans="1:10" ht="18" customHeight="1" x14ac:dyDescent="0.4">
      <c r="A199" s="156"/>
      <c r="B199" s="45"/>
      <c r="C199" s="45"/>
      <c r="D199" s="45"/>
      <c r="E199" s="45"/>
      <c r="F199" s="45"/>
      <c r="G199" s="45"/>
      <c r="H199" s="46"/>
      <c r="I199" s="37">
        <f>IF(AND(B199&lt;&gt;"",C199&lt;&gt;"",D199&lt;&gt;"",E199&lt;&gt;"",F199&lt;&gt;"",G199&lt;&gt;"",H199&lt;&gt;""),VLOOKUP(G199,通所介護費!$A$55:$B$59,2,0),0)</f>
        <v>0</v>
      </c>
      <c r="J199" s="37">
        <f t="shared" si="25"/>
        <v>0</v>
      </c>
    </row>
    <row r="200" spans="1:10" ht="18" customHeight="1" x14ac:dyDescent="0.4">
      <c r="A200" s="156"/>
      <c r="B200" s="45"/>
      <c r="C200" s="45"/>
      <c r="D200" s="45"/>
      <c r="E200" s="45"/>
      <c r="F200" s="45"/>
      <c r="G200" s="45"/>
      <c r="H200" s="46"/>
      <c r="I200" s="37">
        <f>IF(AND(B200&lt;&gt;"",C200&lt;&gt;"",D200&lt;&gt;"",E200&lt;&gt;"",F200&lt;&gt;"",G200&lt;&gt;"",H200&lt;&gt;""),VLOOKUP(G200,通所介護費!$A$55:$B$59,2,0),0)</f>
        <v>0</v>
      </c>
      <c r="J200" s="37">
        <f t="shared" si="25"/>
        <v>0</v>
      </c>
    </row>
    <row r="201" spans="1:10" ht="18" customHeight="1" x14ac:dyDescent="0.4">
      <c r="A201" s="156"/>
      <c r="B201" s="45"/>
      <c r="C201" s="45"/>
      <c r="D201" s="45"/>
      <c r="E201" s="45"/>
      <c r="F201" s="45"/>
      <c r="G201" s="45"/>
      <c r="H201" s="46"/>
      <c r="I201" s="37">
        <f>IF(AND(B201&lt;&gt;"",C201&lt;&gt;"",D201&lt;&gt;"",E201&lt;&gt;"",F201&lt;&gt;"",G201&lt;&gt;"",H201&lt;&gt;""),VLOOKUP(G201,通所介護費!$A$55:$B$59,2,0),0)</f>
        <v>0</v>
      </c>
      <c r="J201" s="37">
        <f t="shared" si="25"/>
        <v>0</v>
      </c>
    </row>
    <row r="202" spans="1:10" ht="18" customHeight="1" x14ac:dyDescent="0.4">
      <c r="A202" s="156"/>
      <c r="B202" s="45"/>
      <c r="C202" s="45"/>
      <c r="D202" s="45"/>
      <c r="E202" s="45"/>
      <c r="F202" s="45"/>
      <c r="G202" s="45"/>
      <c r="H202" s="46"/>
      <c r="I202" s="37">
        <f>IF(AND(B202&lt;&gt;"",C202&lt;&gt;"",D202&lt;&gt;"",E202&lt;&gt;"",F202&lt;&gt;"",G202&lt;&gt;"",H202&lt;&gt;""),VLOOKUP(G202,通所介護費!$A$55:$B$59,2,0),0)</f>
        <v>0</v>
      </c>
      <c r="J202" s="37">
        <f t="shared" si="25"/>
        <v>0</v>
      </c>
    </row>
    <row r="203" spans="1:10" ht="18" customHeight="1" x14ac:dyDescent="0.4">
      <c r="A203" s="156"/>
      <c r="B203" s="45"/>
      <c r="C203" s="45"/>
      <c r="D203" s="45"/>
      <c r="E203" s="45"/>
      <c r="F203" s="45"/>
      <c r="G203" s="45"/>
      <c r="H203" s="46"/>
      <c r="I203" s="37">
        <f>IF(AND(B203&lt;&gt;"",C203&lt;&gt;"",D203&lt;&gt;"",E203&lt;&gt;"",F203&lt;&gt;"",G203&lt;&gt;"",H203&lt;&gt;""),VLOOKUP(G203,通所介護費!$A$55:$B$59,2,0),0)</f>
        <v>0</v>
      </c>
      <c r="J203" s="37">
        <f t="shared" si="25"/>
        <v>0</v>
      </c>
    </row>
    <row r="204" spans="1:10" ht="18" customHeight="1" x14ac:dyDescent="0.4">
      <c r="A204" s="156"/>
      <c r="B204" s="45"/>
      <c r="C204" s="45"/>
      <c r="D204" s="45"/>
      <c r="E204" s="45"/>
      <c r="F204" s="45"/>
      <c r="G204" s="45"/>
      <c r="H204" s="46"/>
      <c r="I204" s="37">
        <f>IF(AND(B204&lt;&gt;"",C204&lt;&gt;"",D204&lt;&gt;"",E204&lt;&gt;"",F204&lt;&gt;"",G204&lt;&gt;"",H204&lt;&gt;""),VLOOKUP(G204,通所介護費!$A$55:$B$59,2,0),0)</f>
        <v>0</v>
      </c>
      <c r="J204" s="37">
        <f t="shared" si="25"/>
        <v>0</v>
      </c>
    </row>
    <row r="205" spans="1:10" ht="18" customHeight="1" x14ac:dyDescent="0.4">
      <c r="A205" s="156"/>
      <c r="B205" s="45"/>
      <c r="C205" s="45"/>
      <c r="D205" s="45"/>
      <c r="E205" s="45"/>
      <c r="F205" s="45"/>
      <c r="G205" s="45"/>
      <c r="H205" s="46"/>
      <c r="I205" s="37">
        <f>IF(AND(B205&lt;&gt;"",C205&lt;&gt;"",D205&lt;&gt;"",E205&lt;&gt;"",F205&lt;&gt;"",G205&lt;&gt;"",H205&lt;&gt;""),VLOOKUP(G205,通所介護費!$A$55:$B$59,2,0),0)</f>
        <v>0</v>
      </c>
      <c r="J205" s="37">
        <f t="shared" si="25"/>
        <v>0</v>
      </c>
    </row>
    <row r="206" spans="1:10" ht="18" customHeight="1" x14ac:dyDescent="0.4">
      <c r="A206" s="156"/>
      <c r="B206" s="45"/>
      <c r="C206" s="45"/>
      <c r="D206" s="45"/>
      <c r="E206" s="45"/>
      <c r="F206" s="45"/>
      <c r="G206" s="45"/>
      <c r="H206" s="46"/>
      <c r="I206" s="37">
        <f>IF(AND(B206&lt;&gt;"",C206&lt;&gt;"",D206&lt;&gt;"",E206&lt;&gt;"",F206&lt;&gt;"",G206&lt;&gt;"",H206&lt;&gt;""),VLOOKUP(G206,通所介護費!$A$55:$B$59,2,0),0)</f>
        <v>0</v>
      </c>
      <c r="J206" s="37">
        <f t="shared" si="25"/>
        <v>0</v>
      </c>
    </row>
    <row r="207" spans="1:10" ht="18" customHeight="1" x14ac:dyDescent="0.4">
      <c r="A207" s="156"/>
      <c r="B207" s="45"/>
      <c r="C207" s="45"/>
      <c r="D207" s="45"/>
      <c r="E207" s="45"/>
      <c r="F207" s="45"/>
      <c r="G207" s="45"/>
      <c r="H207" s="46"/>
      <c r="I207" s="37">
        <f>IF(AND(B207&lt;&gt;"",C207&lt;&gt;"",D207&lt;&gt;"",E207&lt;&gt;"",F207&lt;&gt;"",G207&lt;&gt;"",H207&lt;&gt;""),VLOOKUP(G207,通所介護費!$A$55:$B$59,2,0),0)</f>
        <v>0</v>
      </c>
      <c r="J207" s="37">
        <f t="shared" si="25"/>
        <v>0</v>
      </c>
    </row>
    <row r="208" spans="1:10" ht="18" customHeight="1" x14ac:dyDescent="0.4">
      <c r="A208" s="156"/>
      <c r="B208" s="45"/>
      <c r="C208" s="45"/>
      <c r="D208" s="45"/>
      <c r="E208" s="45"/>
      <c r="F208" s="45"/>
      <c r="G208" s="45"/>
      <c r="H208" s="46"/>
      <c r="I208" s="37">
        <f>IF(AND(B208&lt;&gt;"",C208&lt;&gt;"",D208&lt;&gt;"",E208&lt;&gt;"",F208&lt;&gt;"",G208&lt;&gt;"",H208&lt;&gt;""),VLOOKUP(G208,通所介護費!$A$55:$B$59,2,0),0)</f>
        <v>0</v>
      </c>
      <c r="J208" s="37">
        <f t="shared" si="25"/>
        <v>0</v>
      </c>
    </row>
    <row r="209" spans="1:10" ht="18" customHeight="1" x14ac:dyDescent="0.4">
      <c r="A209" s="156"/>
      <c r="B209" s="45"/>
      <c r="C209" s="45"/>
      <c r="D209" s="45"/>
      <c r="E209" s="45"/>
      <c r="F209" s="45"/>
      <c r="G209" s="45"/>
      <c r="H209" s="46"/>
      <c r="I209" s="37">
        <f>IF(AND(B209&lt;&gt;"",C209&lt;&gt;"",D209&lt;&gt;"",E209&lt;&gt;"",F209&lt;&gt;"",G209&lt;&gt;"",H209&lt;&gt;""),VLOOKUP(G209,通所介護費!$A$55:$B$59,2,0),0)</f>
        <v>0</v>
      </c>
      <c r="J209" s="37">
        <f t="shared" si="25"/>
        <v>0</v>
      </c>
    </row>
    <row r="210" spans="1:10" ht="18" customHeight="1" x14ac:dyDescent="0.4">
      <c r="A210" s="157"/>
      <c r="B210" s="45"/>
      <c r="C210" s="45"/>
      <c r="D210" s="45"/>
      <c r="E210" s="45"/>
      <c r="F210" s="45"/>
      <c r="G210" s="45"/>
      <c r="H210" s="46"/>
      <c r="I210" s="37">
        <f>IF(AND(B210&lt;&gt;"",C210&lt;&gt;"",D210&lt;&gt;"",E210&lt;&gt;"",F210&lt;&gt;"",G210&lt;&gt;"",H210&lt;&gt;""),VLOOKUP(G210,通所介護費!$A$55:$B$59,2,0),0)</f>
        <v>0</v>
      </c>
      <c r="J210" s="37">
        <f t="shared" si="25"/>
        <v>0</v>
      </c>
    </row>
    <row r="211" spans="1:10" ht="22.15" customHeight="1" x14ac:dyDescent="0.4">
      <c r="A211" s="101" t="s">
        <v>40</v>
      </c>
      <c r="B211" s="102"/>
      <c r="C211" s="102"/>
      <c r="D211" s="102"/>
      <c r="E211" s="102"/>
      <c r="F211" s="102"/>
      <c r="G211" s="103"/>
      <c r="H211" s="39">
        <f>SUMIF(H191:H210,"&lt;&gt;#N/A")</f>
        <v>0</v>
      </c>
      <c r="I211" s="39">
        <f>SUMIF(I191:I210,"&lt;&gt;#N/A")</f>
        <v>0</v>
      </c>
      <c r="J211" s="39">
        <f>SUMIF(J191:J210,"&lt;&gt;#N/A")</f>
        <v>0</v>
      </c>
    </row>
    <row r="212" spans="1:10" ht="15" customHeight="1" x14ac:dyDescent="0.4">
      <c r="A212" s="24"/>
      <c r="B212" s="24"/>
      <c r="C212" s="24"/>
      <c r="D212" s="24"/>
      <c r="E212" s="24"/>
      <c r="F212" s="24"/>
      <c r="G212" s="44"/>
      <c r="H212" s="44"/>
      <c r="I212" s="44"/>
    </row>
    <row r="213" spans="1:10" ht="22.15" customHeight="1" x14ac:dyDescent="0.4">
      <c r="A213" s="51" t="s">
        <v>89</v>
      </c>
      <c r="B213" s="24"/>
      <c r="C213" s="24"/>
      <c r="D213" s="24"/>
      <c r="E213" s="24"/>
      <c r="F213" s="24"/>
      <c r="G213" s="44"/>
      <c r="H213" s="44"/>
      <c r="I213" s="44"/>
    </row>
    <row r="214" spans="1:10" ht="42.95" customHeight="1" x14ac:dyDescent="0.4">
      <c r="A214" s="158" t="s">
        <v>176</v>
      </c>
      <c r="B214" s="35" t="s">
        <v>49</v>
      </c>
      <c r="C214" s="35" t="s">
        <v>119</v>
      </c>
      <c r="D214" s="35" t="s">
        <v>34</v>
      </c>
      <c r="E214" s="36" t="s">
        <v>173</v>
      </c>
      <c r="F214" s="36" t="s">
        <v>174</v>
      </c>
      <c r="G214" s="35" t="s">
        <v>35</v>
      </c>
      <c r="H214" s="36" t="s">
        <v>134</v>
      </c>
      <c r="I214" s="36" t="s">
        <v>37</v>
      </c>
      <c r="J214" s="36" t="s">
        <v>120</v>
      </c>
    </row>
    <row r="215" spans="1:10" ht="18" customHeight="1" x14ac:dyDescent="0.4">
      <c r="A215" s="159"/>
      <c r="B215" s="45"/>
      <c r="C215" s="45"/>
      <c r="D215" s="45"/>
      <c r="E215" s="45"/>
      <c r="F215" s="45"/>
      <c r="G215" s="45"/>
      <c r="H215" s="46"/>
      <c r="I215" s="37">
        <f>IF(AND(B215&lt;&gt;"",C215&lt;&gt;"",D215&lt;&gt;"",E215&lt;&gt;"",F215&lt;&gt;"",G215&lt;&gt;"",H215&lt;&gt;""),VLOOKUP(G215,通所介護費!$A$55:$B$59,2,0),0)</f>
        <v>0</v>
      </c>
      <c r="J215" s="37">
        <f>((I215*H215)*0.1*10)/2</f>
        <v>0</v>
      </c>
    </row>
    <row r="216" spans="1:10" ht="18" customHeight="1" x14ac:dyDescent="0.4">
      <c r="A216" s="159"/>
      <c r="B216" s="45"/>
      <c r="C216" s="45"/>
      <c r="D216" s="45"/>
      <c r="E216" s="45"/>
      <c r="F216" s="45"/>
      <c r="G216" s="45"/>
      <c r="H216" s="46"/>
      <c r="I216" s="37">
        <f>IF(AND(B216&lt;&gt;"",C216&lt;&gt;"",D216&lt;&gt;"",E216&lt;&gt;"",F216&lt;&gt;"",G216&lt;&gt;"",H216&lt;&gt;""),VLOOKUP(G216,通所介護費!$A$55:$B$59,2,0),0)</f>
        <v>0</v>
      </c>
      <c r="J216" s="37">
        <f>((I216*H216)*0.1*10)/2</f>
        <v>0</v>
      </c>
    </row>
    <row r="217" spans="1:10" ht="18" customHeight="1" x14ac:dyDescent="0.4">
      <c r="A217" s="159"/>
      <c r="B217" s="45"/>
      <c r="C217" s="45"/>
      <c r="D217" s="45"/>
      <c r="E217" s="45"/>
      <c r="F217" s="45"/>
      <c r="G217" s="45"/>
      <c r="H217" s="46"/>
      <c r="I217" s="37">
        <f>IF(AND(B217&lt;&gt;"",C217&lt;&gt;"",D217&lt;&gt;"",E217&lt;&gt;"",F217&lt;&gt;"",G217&lt;&gt;"",H217&lt;&gt;""),VLOOKUP(G217,通所介護費!$A$55:$B$59,2,0),0)</f>
        <v>0</v>
      </c>
      <c r="J217" s="37">
        <f>((I217*H217)*0.1*10)/2</f>
        <v>0</v>
      </c>
    </row>
    <row r="218" spans="1:10" ht="18" customHeight="1" x14ac:dyDescent="0.4">
      <c r="A218" s="159"/>
      <c r="B218" s="45"/>
      <c r="C218" s="45"/>
      <c r="D218" s="45"/>
      <c r="E218" s="45"/>
      <c r="F218" s="45"/>
      <c r="G218" s="45"/>
      <c r="H218" s="46"/>
      <c r="I218" s="37">
        <f>IF(AND(B218&lt;&gt;"",C218&lt;&gt;"",D218&lt;&gt;"",E218&lt;&gt;"",F218&lt;&gt;"",G218&lt;&gt;"",H218&lt;&gt;""),VLOOKUP(G218,通所介護費!$A$55:$B$59,2,0),0)</f>
        <v>0</v>
      </c>
      <c r="J218" s="37">
        <f>((I218*H218)*0.1*10)/2</f>
        <v>0</v>
      </c>
    </row>
    <row r="219" spans="1:10" ht="18" customHeight="1" x14ac:dyDescent="0.4">
      <c r="A219" s="160"/>
      <c r="B219" s="45"/>
      <c r="C219" s="45"/>
      <c r="D219" s="45"/>
      <c r="E219" s="45"/>
      <c r="F219" s="45"/>
      <c r="G219" s="45"/>
      <c r="H219" s="46"/>
      <c r="I219" s="37">
        <f>IF(AND(B219&lt;&gt;"",C219&lt;&gt;"",D219&lt;&gt;"",E219&lt;&gt;"",F219&lt;&gt;"",G219&lt;&gt;"",H219&lt;&gt;""),VLOOKUP(G219,通所介護費!$A$55:$B$59,2,0),0)</f>
        <v>0</v>
      </c>
      <c r="J219" s="37">
        <f>((I219*H219)*0.1*10)/2</f>
        <v>0</v>
      </c>
    </row>
    <row r="220" spans="1:10" ht="22.15" customHeight="1" x14ac:dyDescent="0.4">
      <c r="A220" s="101" t="s">
        <v>40</v>
      </c>
      <c r="B220" s="102"/>
      <c r="C220" s="102"/>
      <c r="D220" s="102"/>
      <c r="E220" s="102"/>
      <c r="F220" s="102"/>
      <c r="G220" s="103"/>
      <c r="H220" s="39">
        <f>SUMIF(H215:H219,"&lt;&gt;#N/A")</f>
        <v>0</v>
      </c>
      <c r="I220" s="39">
        <f>SUMIF(I215:I219,"&lt;&gt;#N/A")</f>
        <v>0</v>
      </c>
      <c r="J220" s="39">
        <f>SUMIF(J215:J219,"&lt;&gt;#N/A")</f>
        <v>0</v>
      </c>
    </row>
    <row r="221" spans="1:10" ht="22.15" customHeight="1" x14ac:dyDescent="0.4"/>
    <row r="222" spans="1:10" ht="22.15" customHeight="1" x14ac:dyDescent="0.4">
      <c r="A222" s="34" t="s">
        <v>46</v>
      </c>
    </row>
    <row r="223" spans="1:10" ht="28.5" x14ac:dyDescent="0.4">
      <c r="A223" s="164" t="s">
        <v>47</v>
      </c>
      <c r="B223" s="164"/>
      <c r="C223" s="41" t="s">
        <v>48</v>
      </c>
      <c r="D223" s="41" t="s">
        <v>51</v>
      </c>
      <c r="E223" s="41" t="s">
        <v>120</v>
      </c>
    </row>
    <row r="224" spans="1:10" ht="22.15" customHeight="1" x14ac:dyDescent="0.4">
      <c r="A224" s="165">
        <f>COUNTA(D21:D40,D45:D49,D55:D74,D79:D83,D89:D108,D113:D117,D123:D142,D147:D151,D157:D176,D181:D185,D191:D210,D215:D219)</f>
        <v>0</v>
      </c>
      <c r="B224" s="165"/>
      <c r="C224" s="42">
        <f>COUNTA(C21:C40,C45:C49,C55:C74,C79:C83,C89:C108,C113:C117,C123:C142,C147:C151,C157:C176,C181:C185,C191:C210,C215:C219)</f>
        <v>0</v>
      </c>
      <c r="D224" s="43">
        <f>SUM(H41,H50,H75,H84,H109,H118,H143,H152,H177,H186,H211,H220)</f>
        <v>0</v>
      </c>
      <c r="E224" s="43">
        <f>SUM(J41,J50,J75,J84,J109,J118,J143,J152,J177,J186,J211,J220)</f>
        <v>0</v>
      </c>
    </row>
    <row r="225" ht="42.95" customHeight="1" x14ac:dyDescent="0.4"/>
    <row r="226" ht="20.100000000000001" customHeight="1" x14ac:dyDescent="0.4"/>
    <row r="227" ht="20.100000000000001" customHeight="1" x14ac:dyDescent="0.4"/>
    <row r="228" ht="20.100000000000001" customHeight="1" x14ac:dyDescent="0.4"/>
    <row r="229" ht="20.100000000000001" customHeight="1" x14ac:dyDescent="0.4"/>
    <row r="230" ht="20.100000000000001" customHeight="1" x14ac:dyDescent="0.4"/>
    <row r="231" ht="20.100000000000001" customHeight="1" x14ac:dyDescent="0.4"/>
    <row r="232" ht="20.100000000000001" customHeight="1" x14ac:dyDescent="0.4"/>
    <row r="233" ht="20.100000000000001" customHeight="1" x14ac:dyDescent="0.4"/>
    <row r="234" ht="20.100000000000001" customHeight="1" x14ac:dyDescent="0.4"/>
    <row r="235" ht="42.95" customHeight="1" x14ac:dyDescent="0.4"/>
    <row r="236" ht="20.100000000000001" customHeight="1" x14ac:dyDescent="0.4"/>
    <row r="237" ht="20.100000000000001" customHeight="1" x14ac:dyDescent="0.4"/>
    <row r="238" ht="20.100000000000001" customHeight="1" x14ac:dyDescent="0.4"/>
    <row r="239" ht="20.100000000000001" customHeight="1" x14ac:dyDescent="0.4"/>
    <row r="240" ht="20.100000000000001" customHeight="1" x14ac:dyDescent="0.4"/>
    <row r="241" ht="20.100000000000001" customHeight="1" x14ac:dyDescent="0.4"/>
    <row r="242" ht="20.100000000000001" customHeight="1" x14ac:dyDescent="0.4"/>
    <row r="243" ht="20.100000000000001" customHeight="1" x14ac:dyDescent="0.4"/>
    <row r="244" ht="20.100000000000001" customHeight="1" x14ac:dyDescent="0.4"/>
    <row r="245" ht="20.100000000000001" customHeight="1" x14ac:dyDescent="0.4"/>
    <row r="246" ht="20.100000000000001" customHeight="1" x14ac:dyDescent="0.4"/>
    <row r="247" ht="20.100000000000001" customHeight="1" x14ac:dyDescent="0.4"/>
    <row r="248" ht="20.100000000000001" customHeight="1" x14ac:dyDescent="0.4"/>
    <row r="249" ht="20.100000000000001" customHeight="1" x14ac:dyDescent="0.4"/>
    <row r="250" ht="20.100000000000001" customHeight="1" x14ac:dyDescent="0.4"/>
    <row r="251" ht="20.100000000000001" customHeight="1" x14ac:dyDescent="0.4"/>
    <row r="252" ht="20.100000000000001" customHeight="1" x14ac:dyDescent="0.4"/>
    <row r="253" ht="20.100000000000001" customHeight="1" x14ac:dyDescent="0.4"/>
    <row r="254" ht="20.100000000000001" customHeight="1" x14ac:dyDescent="0.4"/>
    <row r="255" ht="20.100000000000001" customHeight="1" x14ac:dyDescent="0.4"/>
    <row r="256" ht="20.100000000000001" customHeight="1" x14ac:dyDescent="0.4"/>
    <row r="257" ht="20.100000000000001" customHeight="1" x14ac:dyDescent="0.4"/>
    <row r="258" ht="20.100000000000001" customHeight="1" x14ac:dyDescent="0.4"/>
    <row r="259" ht="42.95" customHeight="1" x14ac:dyDescent="0.4"/>
    <row r="260" ht="20.100000000000001" customHeight="1" x14ac:dyDescent="0.4"/>
    <row r="261" ht="20.100000000000001" customHeight="1" x14ac:dyDescent="0.4"/>
    <row r="262" ht="20.100000000000001" customHeight="1" x14ac:dyDescent="0.4"/>
    <row r="263" ht="20.100000000000001" customHeight="1" x14ac:dyDescent="0.4"/>
    <row r="264" ht="20.100000000000001" customHeight="1" x14ac:dyDescent="0.4"/>
    <row r="265" ht="20.100000000000001" customHeight="1" x14ac:dyDescent="0.4"/>
    <row r="266" ht="20.100000000000001" customHeight="1" x14ac:dyDescent="0.4"/>
    <row r="267" ht="20.100000000000001" customHeight="1" x14ac:dyDescent="0.4"/>
    <row r="268" ht="42.95" customHeight="1" x14ac:dyDescent="0.4"/>
    <row r="269" ht="20.100000000000001" customHeight="1" x14ac:dyDescent="0.4"/>
    <row r="270" ht="20.100000000000001" customHeight="1" x14ac:dyDescent="0.4"/>
    <row r="271" ht="20.100000000000001" customHeight="1" x14ac:dyDescent="0.4"/>
    <row r="272" ht="20.100000000000001" customHeight="1" x14ac:dyDescent="0.4"/>
    <row r="273" ht="20.100000000000001" customHeight="1" x14ac:dyDescent="0.4"/>
    <row r="274" ht="20.100000000000001" customHeight="1" x14ac:dyDescent="0.4"/>
    <row r="275" ht="20.100000000000001" customHeight="1" x14ac:dyDescent="0.4"/>
    <row r="276" ht="20.100000000000001" customHeight="1" x14ac:dyDescent="0.4"/>
    <row r="277" ht="14.25" x14ac:dyDescent="0.4"/>
    <row r="278" ht="20.100000000000001" customHeight="1" x14ac:dyDescent="0.4"/>
  </sheetData>
  <sheetProtection sheet="1" objects="1" scenarios="1"/>
  <mergeCells count="46">
    <mergeCell ref="A224:B224"/>
    <mergeCell ref="H1:J1"/>
    <mergeCell ref="A88:A108"/>
    <mergeCell ref="A109:G109"/>
    <mergeCell ref="A112:A117"/>
    <mergeCell ref="A118:G118"/>
    <mergeCell ref="A122:A142"/>
    <mergeCell ref="A20:A40"/>
    <mergeCell ref="A41:G41"/>
    <mergeCell ref="A44:A49"/>
    <mergeCell ref="A50:G50"/>
    <mergeCell ref="A84:G84"/>
    <mergeCell ref="A54:A74"/>
    <mergeCell ref="A75:G75"/>
    <mergeCell ref="A78:A83"/>
    <mergeCell ref="A13:B13"/>
    <mergeCell ref="C13:I13"/>
    <mergeCell ref="A14:B14"/>
    <mergeCell ref="C14:I14"/>
    <mergeCell ref="A15:B15"/>
    <mergeCell ref="C15:I15"/>
    <mergeCell ref="A10:B10"/>
    <mergeCell ref="C10:I10"/>
    <mergeCell ref="A11:B11"/>
    <mergeCell ref="C11:I11"/>
    <mergeCell ref="A12:B12"/>
    <mergeCell ref="C12:I12"/>
    <mergeCell ref="A9:B9"/>
    <mergeCell ref="C9:I9"/>
    <mergeCell ref="A4:J4"/>
    <mergeCell ref="A7:B7"/>
    <mergeCell ref="C7:I7"/>
    <mergeCell ref="A8:B8"/>
    <mergeCell ref="C8:I8"/>
    <mergeCell ref="A220:G220"/>
    <mergeCell ref="A223:B223"/>
    <mergeCell ref="A143:G143"/>
    <mergeCell ref="A146:A151"/>
    <mergeCell ref="A156:A176"/>
    <mergeCell ref="A177:G177"/>
    <mergeCell ref="A180:A185"/>
    <mergeCell ref="A186:G186"/>
    <mergeCell ref="A152:G152"/>
    <mergeCell ref="A190:A210"/>
    <mergeCell ref="A211:G211"/>
    <mergeCell ref="A214:A219"/>
  </mergeCells>
  <phoneticPr fontId="3"/>
  <printOptions horizontalCentered="1"/>
  <pageMargins left="0.70866141732283472" right="0.70866141732283472" top="0.74803149606299213" bottom="0.74803149606299213" header="0.31496062992125984" footer="0.31496062992125984"/>
  <pageSetup paperSize="9" scale="64" fitToWidth="0" orientation="portrait" r:id="rId1"/>
  <rowBreaks count="8" manualBreakCount="8">
    <brk id="50" max="9" man="1"/>
    <brk id="84" max="9" man="1"/>
    <brk id="118" max="9" man="1"/>
    <brk id="152" max="9" man="1"/>
    <brk id="186" max="9" man="1"/>
    <brk id="220" max="16383" man="1"/>
    <brk id="231" max="9" man="1"/>
    <brk id="274" max="16383"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AB592FA5-A029-4DCC-B551-8618F1833941}">
          <x14:formula1>
            <xm:f>通所介護費!$C$2:$C$7</xm:f>
          </x14:formula1>
          <xm:sqref>G21:G40 G191:G210 G45:G49 G181:G185 G157:G176 G147:G151 G123:G142 G113:G117 G89:G108 G79:G83 G55:G74 G215:G219</xm:sqref>
        </x14:dataValidation>
        <x14:dataValidation type="list" allowBlank="1" showInputMessage="1" showErrorMessage="1" xr:uid="{8B46287C-696D-4DB7-B37D-2B9753188757}">
          <x14:formula1>
            <xm:f>対象地域一覧!$A$2:$A$45</xm:f>
          </x14:formula1>
          <xm:sqref>D21:D40 D191:D210 D45:D49 D181:D185 D157:D176 D147:D151 D123:D142 D113:D117 D89:D108 D79:D83 D55:D74 D215:D219</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EAB88A-9211-4321-B03D-1892C21959AF}">
  <sheetPr>
    <tabColor theme="7" tint="0.59999389629810485"/>
  </sheetPr>
  <dimension ref="A1:AH278"/>
  <sheetViews>
    <sheetView view="pageBreakPreview" zoomScale="85" zoomScaleNormal="100" zoomScaleSheetLayoutView="85" workbookViewId="0">
      <selection activeCell="C14" sqref="C14:I14"/>
    </sheetView>
  </sheetViews>
  <sheetFormatPr defaultColWidth="8.75" defaultRowHeight="24.95" customHeight="1" x14ac:dyDescent="0.4"/>
  <cols>
    <col min="1" max="1" width="5.625" style="27" customWidth="1"/>
    <col min="2" max="2" width="14.625" style="27" bestFit="1" customWidth="1"/>
    <col min="3" max="3" width="14.125" style="27" bestFit="1" customWidth="1"/>
    <col min="4" max="4" width="9.875" style="27" bestFit="1" customWidth="1"/>
    <col min="5" max="6" width="16.375" style="27" bestFit="1" customWidth="1"/>
    <col min="7" max="7" width="9.875" style="27" bestFit="1" customWidth="1"/>
    <col min="8" max="9" width="12.125" style="27" bestFit="1" customWidth="1"/>
    <col min="10" max="10" width="12" style="27" customWidth="1"/>
    <col min="11" max="32" width="8.75" style="27"/>
    <col min="33" max="33" width="8.75" style="28"/>
    <col min="34" max="34" width="9" style="28" bestFit="1" customWidth="1"/>
    <col min="35" max="16384" width="8.75" style="27"/>
  </cols>
  <sheetData>
    <row r="1" spans="1:34" ht="24.95" customHeight="1" x14ac:dyDescent="0.4">
      <c r="A1" s="27" t="s">
        <v>131</v>
      </c>
      <c r="H1" s="108" t="s">
        <v>26</v>
      </c>
      <c r="I1" s="108"/>
      <c r="J1" s="108"/>
      <c r="U1" s="27" t="s">
        <v>112</v>
      </c>
      <c r="W1" s="27" t="s">
        <v>113</v>
      </c>
      <c r="Y1" s="27" t="s">
        <v>114</v>
      </c>
      <c r="AA1" s="27" t="s">
        <v>115</v>
      </c>
      <c r="AC1" s="27" t="s">
        <v>116</v>
      </c>
      <c r="AE1" s="27" t="s">
        <v>117</v>
      </c>
      <c r="AG1" s="28" t="s">
        <v>40</v>
      </c>
    </row>
    <row r="2" spans="1:34" ht="24.95" customHeight="1" x14ac:dyDescent="0.4">
      <c r="A2" s="29" t="s">
        <v>177</v>
      </c>
      <c r="T2" s="30"/>
      <c r="U2" s="31" t="s">
        <v>79</v>
      </c>
      <c r="V2" s="31" t="s">
        <v>50</v>
      </c>
      <c r="W2" s="31" t="s">
        <v>79</v>
      </c>
      <c r="X2" s="31" t="s">
        <v>50</v>
      </c>
      <c r="Y2" s="31" t="s">
        <v>79</v>
      </c>
      <c r="Z2" s="31" t="s">
        <v>50</v>
      </c>
      <c r="AA2" s="31" t="s">
        <v>79</v>
      </c>
      <c r="AB2" s="31" t="s">
        <v>50</v>
      </c>
      <c r="AC2" s="31" t="s">
        <v>79</v>
      </c>
      <c r="AD2" s="31" t="s">
        <v>50</v>
      </c>
      <c r="AE2" s="31" t="s">
        <v>79</v>
      </c>
      <c r="AF2" s="31" t="s">
        <v>50</v>
      </c>
      <c r="AG2" s="31" t="s">
        <v>79</v>
      </c>
      <c r="AH2" s="31" t="s">
        <v>50</v>
      </c>
    </row>
    <row r="3" spans="1:34" ht="15" customHeight="1" x14ac:dyDescent="0.4">
      <c r="T3" s="30" t="str">
        <f>対象地域一覧!A3</f>
        <v>広面</v>
      </c>
      <c r="U3" s="32">
        <f>COUNTIF($D$21:$D$40,$T3)+COUNTIF($D$45:$D$49,$T3)</f>
        <v>0</v>
      </c>
      <c r="V3" s="32">
        <f>SUMIF($D$21:$D$40,$T3,$H$21:$H$40)+SUMIF($D$45:$D$49,$T3,$H$45:$H$49)</f>
        <v>0</v>
      </c>
      <c r="W3" s="32">
        <f>COUNTIF($D$55:$D$74,$T3)+COUNTIF($D$79:$D$83,$T3)</f>
        <v>0</v>
      </c>
      <c r="X3" s="32">
        <f>SUMIF($D$55:$D$74,$T3,$H$55:$H$74)+SUMIF($D$79:$D$83,$T3,$H$79:$H$83)</f>
        <v>0</v>
      </c>
      <c r="Y3" s="32">
        <f>COUNTIF($D$89:$D$108,$T3)+COUNTIF($D$113:$D$117,$T3)</f>
        <v>0</v>
      </c>
      <c r="Z3" s="32">
        <f>SUMIF($D$89:$D$108,$T3,$H$89:$H$108)+SUMIF($D$113:$D$117,$T3,$H$113:$H$117)</f>
        <v>0</v>
      </c>
      <c r="AA3" s="32">
        <f>COUNTIF($D$123:$D$142,$T3)+COUNTIF($D$147:$D$151,$T3)</f>
        <v>0</v>
      </c>
      <c r="AB3" s="32">
        <f>SUMIF($D$123:$D$142,$T3,$H$123:$H$142)+SUMIF($D$147:$D$151,$T3,$H$147:$H$151)</f>
        <v>0</v>
      </c>
      <c r="AC3" s="32">
        <f>COUNTIF($D$157:$D$176,$T3)+COUNTIF($D$181:$D$185,$T3)</f>
        <v>0</v>
      </c>
      <c r="AD3" s="32">
        <f>SUMIF($D$157:$D$176,$T3,$H$157:$H$176)+SUMIF($D$181:$D$185,$T3,$H$181:$H$185)</f>
        <v>0</v>
      </c>
      <c r="AE3" s="32">
        <f>COUNTIF($D$191:$D$210,$T3)+COUNTIF($D$215:$D$219,$T3)</f>
        <v>0</v>
      </c>
      <c r="AF3" s="32">
        <f>SUMIF($D$191:$D$210,$T3,$H$191:$H$210)+SUMIF($D$215:$D$219,$T3,$H$215:$H$219)</f>
        <v>0</v>
      </c>
      <c r="AG3" s="32">
        <f>SUM(U3,W3,Y3,AA3,AC3,AE3)</f>
        <v>0</v>
      </c>
      <c r="AH3" s="32">
        <f>SUM(V3,X3,Z3,AB3,AD3,AF3)</f>
        <v>0</v>
      </c>
    </row>
    <row r="4" spans="1:34" ht="24.95" customHeight="1" x14ac:dyDescent="0.4">
      <c r="A4" s="106" t="s">
        <v>147</v>
      </c>
      <c r="B4" s="106"/>
      <c r="C4" s="106"/>
      <c r="D4" s="106"/>
      <c r="E4" s="106"/>
      <c r="F4" s="106"/>
      <c r="G4" s="106"/>
      <c r="H4" s="106"/>
      <c r="I4" s="106"/>
      <c r="J4" s="106"/>
      <c r="T4" s="30" t="str">
        <f>対象地域一覧!A4</f>
        <v>上加茂</v>
      </c>
      <c r="U4" s="32">
        <f t="shared" ref="U4:U45" si="0">COUNTIF($D$21:$D$40,$T4)+COUNTIF($D$45:$D$49,$T4)</f>
        <v>0</v>
      </c>
      <c r="V4" s="32">
        <f t="shared" ref="V4:V45" si="1">SUMIF($D$21:$D$40,$T4,$H$21:$H$40)+SUMIF($D$45:$D$49,$T4,$H$45:$H$49)</f>
        <v>0</v>
      </c>
      <c r="W4" s="32">
        <f t="shared" ref="W4:W45" si="2">COUNTIF($D$55:$D$74,$T4)+COUNTIF($D$79:$D$83,$T4)</f>
        <v>0</v>
      </c>
      <c r="X4" s="32">
        <f t="shared" ref="X4:X45" si="3">SUMIF($D$55:$D$74,$T4,$H$55:$H$74)+SUMIF($D$79:$D$83,$T4,$H$79:$H$83)</f>
        <v>0</v>
      </c>
      <c r="Y4" s="32">
        <f t="shared" ref="Y4:Y45" si="4">COUNTIF($D$89:$D$108,$T4)+COUNTIF($D$113:$D$117,$T4)</f>
        <v>0</v>
      </c>
      <c r="Z4" s="32">
        <f t="shared" ref="Z4:Z45" si="5">SUMIF($D$89:$D$108,$T4,$H$89:$H$108)+SUMIF($D$113:$D$117,$T4,$H$113:$H$117)</f>
        <v>0</v>
      </c>
      <c r="AA4" s="32">
        <f t="shared" ref="AA4:AA45" si="6">COUNTIF($D$123:$D$142,$T4)+COUNTIF($D$147:$D$151,$T4)</f>
        <v>0</v>
      </c>
      <c r="AB4" s="32">
        <f t="shared" ref="AB4:AB45" si="7">SUMIF($D$123:$D$142,$T4,$H$123:$H$142)+SUMIF($D$147:$D$151,$T4,$H$147:$H$151)</f>
        <v>0</v>
      </c>
      <c r="AC4" s="32">
        <f t="shared" ref="AC4:AC45" si="8">COUNTIF($D$157:$D$176,$T4)+COUNTIF($D$181:$D$185,$T4)</f>
        <v>0</v>
      </c>
      <c r="AD4" s="32">
        <f t="shared" ref="AD4:AD45" si="9">SUMIF($D$157:$D$176,$T4,$H$157:$H$176)+SUMIF($D$181:$D$185,$T4,$H$181:$H$185)</f>
        <v>0</v>
      </c>
      <c r="AE4" s="32">
        <f t="shared" ref="AE4:AE45" si="10">COUNTIF($D$191:$D$210,$T4)+COUNTIF($D$215:$D$219,$T4)</f>
        <v>0</v>
      </c>
      <c r="AF4" s="32">
        <f t="shared" ref="AF4:AF45" si="11">SUMIF($D$191:$D$210,$T4,$H$191:$H$210)+SUMIF($D$215:$D$219,$T4,$H$215:$H$219)</f>
        <v>0</v>
      </c>
      <c r="AG4" s="32">
        <f t="shared" ref="AG4:AH45" si="12">SUM(U4,W4,Y4,AA4,AC4,AE4)</f>
        <v>0</v>
      </c>
      <c r="AH4" s="32">
        <f t="shared" si="12"/>
        <v>0</v>
      </c>
    </row>
    <row r="5" spans="1:34" ht="15" customHeight="1" x14ac:dyDescent="0.4">
      <c r="T5" s="30" t="str">
        <f>対象地域一覧!A5</f>
        <v>下加茂</v>
      </c>
      <c r="U5" s="32">
        <f t="shared" si="0"/>
        <v>0</v>
      </c>
      <c r="V5" s="32">
        <f t="shared" si="1"/>
        <v>0</v>
      </c>
      <c r="W5" s="32">
        <f t="shared" si="2"/>
        <v>0</v>
      </c>
      <c r="X5" s="32">
        <f t="shared" si="3"/>
        <v>0</v>
      </c>
      <c r="Y5" s="32">
        <f t="shared" si="4"/>
        <v>0</v>
      </c>
      <c r="Z5" s="32">
        <f t="shared" si="5"/>
        <v>0</v>
      </c>
      <c r="AA5" s="32">
        <f t="shared" si="6"/>
        <v>0</v>
      </c>
      <c r="AB5" s="32">
        <f t="shared" si="7"/>
        <v>0</v>
      </c>
      <c r="AC5" s="32">
        <f t="shared" si="8"/>
        <v>0</v>
      </c>
      <c r="AD5" s="32">
        <f t="shared" si="9"/>
        <v>0</v>
      </c>
      <c r="AE5" s="32">
        <f t="shared" si="10"/>
        <v>0</v>
      </c>
      <c r="AF5" s="32">
        <f t="shared" si="11"/>
        <v>0</v>
      </c>
      <c r="AG5" s="32">
        <f t="shared" si="12"/>
        <v>0</v>
      </c>
      <c r="AH5" s="32">
        <f t="shared" si="12"/>
        <v>0</v>
      </c>
    </row>
    <row r="6" spans="1:34" ht="24.95" customHeight="1" x14ac:dyDescent="0.4">
      <c r="A6" s="33" t="s">
        <v>27</v>
      </c>
      <c r="T6" s="30" t="str">
        <f>対象地域一覧!A6</f>
        <v>美原</v>
      </c>
      <c r="U6" s="32">
        <f t="shared" si="0"/>
        <v>0</v>
      </c>
      <c r="V6" s="32">
        <f t="shared" si="1"/>
        <v>0</v>
      </c>
      <c r="W6" s="32">
        <f t="shared" si="2"/>
        <v>0</v>
      </c>
      <c r="X6" s="32">
        <f t="shared" si="3"/>
        <v>0</v>
      </c>
      <c r="Y6" s="32">
        <f t="shared" si="4"/>
        <v>0</v>
      </c>
      <c r="Z6" s="32">
        <f t="shared" si="5"/>
        <v>0</v>
      </c>
      <c r="AA6" s="32">
        <f t="shared" si="6"/>
        <v>0</v>
      </c>
      <c r="AB6" s="32">
        <f t="shared" si="7"/>
        <v>0</v>
      </c>
      <c r="AC6" s="32">
        <f t="shared" si="8"/>
        <v>0</v>
      </c>
      <c r="AD6" s="32">
        <f t="shared" si="9"/>
        <v>0</v>
      </c>
      <c r="AE6" s="32">
        <f t="shared" si="10"/>
        <v>0</v>
      </c>
      <c r="AF6" s="32">
        <f t="shared" si="11"/>
        <v>0</v>
      </c>
      <c r="AG6" s="32">
        <f t="shared" si="12"/>
        <v>0</v>
      </c>
      <c r="AH6" s="32">
        <f t="shared" si="12"/>
        <v>0</v>
      </c>
    </row>
    <row r="7" spans="1:34" ht="24.95" customHeight="1" x14ac:dyDescent="0.4">
      <c r="A7" s="57" t="s">
        <v>19</v>
      </c>
      <c r="B7" s="57"/>
      <c r="C7" s="65" t="str">
        <f>IF(基本情報入力シート!V8="","",基本情報入力シート!V8)</f>
        <v/>
      </c>
      <c r="D7" s="66"/>
      <c r="E7" s="66"/>
      <c r="F7" s="66"/>
      <c r="G7" s="66"/>
      <c r="H7" s="66"/>
      <c r="I7" s="67"/>
      <c r="T7" s="30" t="str">
        <f>対象地域一覧!A7</f>
        <v>加茂市場</v>
      </c>
      <c r="U7" s="32">
        <f t="shared" si="0"/>
        <v>0</v>
      </c>
      <c r="V7" s="32">
        <f t="shared" si="1"/>
        <v>0</v>
      </c>
      <c r="W7" s="32">
        <f t="shared" si="2"/>
        <v>0</v>
      </c>
      <c r="X7" s="32">
        <f t="shared" si="3"/>
        <v>0</v>
      </c>
      <c r="Y7" s="32">
        <f t="shared" si="4"/>
        <v>0</v>
      </c>
      <c r="Z7" s="32">
        <f t="shared" si="5"/>
        <v>0</v>
      </c>
      <c r="AA7" s="32">
        <f t="shared" si="6"/>
        <v>0</v>
      </c>
      <c r="AB7" s="32">
        <f t="shared" si="7"/>
        <v>0</v>
      </c>
      <c r="AC7" s="32">
        <f t="shared" si="8"/>
        <v>0</v>
      </c>
      <c r="AD7" s="32">
        <f t="shared" si="9"/>
        <v>0</v>
      </c>
      <c r="AE7" s="32">
        <f t="shared" si="10"/>
        <v>0</v>
      </c>
      <c r="AF7" s="32">
        <f t="shared" si="11"/>
        <v>0</v>
      </c>
      <c r="AG7" s="32">
        <f t="shared" si="12"/>
        <v>0</v>
      </c>
      <c r="AH7" s="32">
        <f t="shared" si="12"/>
        <v>0</v>
      </c>
    </row>
    <row r="8" spans="1:34" ht="24.95" customHeight="1" x14ac:dyDescent="0.4">
      <c r="A8" s="57" t="s">
        <v>19</v>
      </c>
      <c r="B8" s="57"/>
      <c r="C8" s="65" t="str">
        <f>IF(基本情報入力シート!V19="","",基本情報入力シート!V19)</f>
        <v/>
      </c>
      <c r="D8" s="66"/>
      <c r="E8" s="66"/>
      <c r="F8" s="66"/>
      <c r="G8" s="66"/>
      <c r="H8" s="66"/>
      <c r="I8" s="67"/>
      <c r="T8" s="30" t="str">
        <f>対象地域一覧!A8</f>
        <v>高谷</v>
      </c>
      <c r="U8" s="32">
        <f t="shared" si="0"/>
        <v>0</v>
      </c>
      <c r="V8" s="32">
        <f t="shared" si="1"/>
        <v>0</v>
      </c>
      <c r="W8" s="32">
        <f t="shared" si="2"/>
        <v>0</v>
      </c>
      <c r="X8" s="32">
        <f t="shared" si="3"/>
        <v>0</v>
      </c>
      <c r="Y8" s="32">
        <f t="shared" si="4"/>
        <v>0</v>
      </c>
      <c r="Z8" s="32">
        <f t="shared" si="5"/>
        <v>0</v>
      </c>
      <c r="AA8" s="32">
        <f t="shared" si="6"/>
        <v>0</v>
      </c>
      <c r="AB8" s="32">
        <f t="shared" si="7"/>
        <v>0</v>
      </c>
      <c r="AC8" s="32">
        <f t="shared" si="8"/>
        <v>0</v>
      </c>
      <c r="AD8" s="32">
        <f t="shared" si="9"/>
        <v>0</v>
      </c>
      <c r="AE8" s="32">
        <f t="shared" si="10"/>
        <v>0</v>
      </c>
      <c r="AF8" s="32">
        <f t="shared" si="11"/>
        <v>0</v>
      </c>
      <c r="AG8" s="32">
        <f t="shared" si="12"/>
        <v>0</v>
      </c>
      <c r="AH8" s="32">
        <f t="shared" si="12"/>
        <v>0</v>
      </c>
    </row>
    <row r="9" spans="1:34" ht="24.95" customHeight="1" x14ac:dyDescent="0.4">
      <c r="A9" s="57" t="s">
        <v>20</v>
      </c>
      <c r="B9" s="57"/>
      <c r="C9" s="65" t="str">
        <f>IF(基本情報入力シート!V20="","",基本情報入力シート!V20)</f>
        <v/>
      </c>
      <c r="D9" s="66"/>
      <c r="E9" s="66"/>
      <c r="F9" s="66"/>
      <c r="G9" s="66"/>
      <c r="H9" s="66"/>
      <c r="I9" s="67"/>
      <c r="T9" s="30" t="str">
        <f>対象地域一覧!A9</f>
        <v>平岡</v>
      </c>
      <c r="U9" s="32">
        <f t="shared" si="0"/>
        <v>0</v>
      </c>
      <c r="V9" s="32">
        <f t="shared" si="1"/>
        <v>0</v>
      </c>
      <c r="W9" s="32">
        <f t="shared" si="2"/>
        <v>0</v>
      </c>
      <c r="X9" s="32">
        <f t="shared" si="3"/>
        <v>0</v>
      </c>
      <c r="Y9" s="32">
        <f t="shared" si="4"/>
        <v>0</v>
      </c>
      <c r="Z9" s="32">
        <f t="shared" si="5"/>
        <v>0</v>
      </c>
      <c r="AA9" s="32">
        <f t="shared" si="6"/>
        <v>0</v>
      </c>
      <c r="AB9" s="32">
        <f t="shared" si="7"/>
        <v>0</v>
      </c>
      <c r="AC9" s="32">
        <f t="shared" si="8"/>
        <v>0</v>
      </c>
      <c r="AD9" s="32">
        <f t="shared" si="9"/>
        <v>0</v>
      </c>
      <c r="AE9" s="32">
        <f t="shared" si="10"/>
        <v>0</v>
      </c>
      <c r="AF9" s="32">
        <f t="shared" si="11"/>
        <v>0</v>
      </c>
      <c r="AG9" s="32">
        <f t="shared" si="12"/>
        <v>0</v>
      </c>
      <c r="AH9" s="32">
        <f t="shared" si="12"/>
        <v>0</v>
      </c>
    </row>
    <row r="10" spans="1:34" ht="42.95" customHeight="1" x14ac:dyDescent="0.4">
      <c r="A10" s="57" t="s">
        <v>21</v>
      </c>
      <c r="B10" s="57"/>
      <c r="C10" s="65" t="str">
        <f>IF(基本情報入力シート!V21="","",基本情報入力シート!V21)</f>
        <v>通所介護</v>
      </c>
      <c r="D10" s="66"/>
      <c r="E10" s="66"/>
      <c r="F10" s="66"/>
      <c r="G10" s="66"/>
      <c r="H10" s="66"/>
      <c r="I10" s="67"/>
      <c r="T10" s="30" t="str">
        <f>対象地域一覧!A10</f>
        <v>上野</v>
      </c>
      <c r="U10" s="32">
        <f t="shared" si="0"/>
        <v>0</v>
      </c>
      <c r="V10" s="32">
        <f t="shared" si="1"/>
        <v>0</v>
      </c>
      <c r="W10" s="32">
        <f t="shared" si="2"/>
        <v>0</v>
      </c>
      <c r="X10" s="32">
        <f t="shared" si="3"/>
        <v>0</v>
      </c>
      <c r="Y10" s="32">
        <f t="shared" si="4"/>
        <v>0</v>
      </c>
      <c r="Z10" s="32">
        <f t="shared" si="5"/>
        <v>0</v>
      </c>
      <c r="AA10" s="32">
        <f t="shared" si="6"/>
        <v>0</v>
      </c>
      <c r="AB10" s="32">
        <f t="shared" si="7"/>
        <v>0</v>
      </c>
      <c r="AC10" s="32">
        <f t="shared" si="8"/>
        <v>0</v>
      </c>
      <c r="AD10" s="32">
        <f t="shared" si="9"/>
        <v>0</v>
      </c>
      <c r="AE10" s="32">
        <f t="shared" si="10"/>
        <v>0</v>
      </c>
      <c r="AF10" s="32">
        <f t="shared" si="11"/>
        <v>0</v>
      </c>
      <c r="AG10" s="32">
        <f t="shared" si="12"/>
        <v>0</v>
      </c>
      <c r="AH10" s="32">
        <f t="shared" si="12"/>
        <v>0</v>
      </c>
    </row>
    <row r="11" spans="1:34" ht="24.95" customHeight="1" x14ac:dyDescent="0.4">
      <c r="A11" s="57" t="s">
        <v>110</v>
      </c>
      <c r="B11" s="57"/>
      <c r="C11" s="161" t="str">
        <f>IF(基本情報入力シート!V22="","",基本情報入力シート!V22)</f>
        <v>別表第1の1　区分1　移動に片道20分以上の時間を要するサービス（特別地域加算対象地域内に居住する利用者を対象に行う場合）</v>
      </c>
      <c r="D11" s="162"/>
      <c r="E11" s="162"/>
      <c r="F11" s="162"/>
      <c r="G11" s="162"/>
      <c r="H11" s="162"/>
      <c r="I11" s="163"/>
      <c r="T11" s="30" t="str">
        <f>対象地域一覧!A11</f>
        <v>竹部</v>
      </c>
      <c r="U11" s="32">
        <f t="shared" si="0"/>
        <v>0</v>
      </c>
      <c r="V11" s="32">
        <f t="shared" si="1"/>
        <v>0</v>
      </c>
      <c r="W11" s="32">
        <f t="shared" si="2"/>
        <v>0</v>
      </c>
      <c r="X11" s="32">
        <f t="shared" si="3"/>
        <v>0</v>
      </c>
      <c r="Y11" s="32">
        <f t="shared" si="4"/>
        <v>0</v>
      </c>
      <c r="Z11" s="32">
        <f t="shared" si="5"/>
        <v>0</v>
      </c>
      <c r="AA11" s="32">
        <f t="shared" si="6"/>
        <v>0</v>
      </c>
      <c r="AB11" s="32">
        <f t="shared" si="7"/>
        <v>0</v>
      </c>
      <c r="AC11" s="32">
        <f t="shared" si="8"/>
        <v>0</v>
      </c>
      <c r="AD11" s="32">
        <f t="shared" si="9"/>
        <v>0</v>
      </c>
      <c r="AE11" s="32">
        <f t="shared" si="10"/>
        <v>0</v>
      </c>
      <c r="AF11" s="32">
        <f t="shared" si="11"/>
        <v>0</v>
      </c>
      <c r="AG11" s="32">
        <f t="shared" si="12"/>
        <v>0</v>
      </c>
      <c r="AH11" s="32">
        <f t="shared" si="12"/>
        <v>0</v>
      </c>
    </row>
    <row r="12" spans="1:34" ht="24.95" customHeight="1" x14ac:dyDescent="0.4">
      <c r="A12" s="57" t="s">
        <v>28</v>
      </c>
      <c r="B12" s="57"/>
      <c r="C12" s="65" t="s">
        <v>29</v>
      </c>
      <c r="D12" s="66"/>
      <c r="E12" s="66"/>
      <c r="F12" s="66"/>
      <c r="G12" s="66"/>
      <c r="H12" s="66"/>
      <c r="I12" s="67"/>
      <c r="T12" s="30" t="str">
        <f>対象地域一覧!A12</f>
        <v>上田東</v>
      </c>
      <c r="U12" s="32">
        <f t="shared" si="0"/>
        <v>0</v>
      </c>
      <c r="V12" s="32">
        <f t="shared" si="1"/>
        <v>0</v>
      </c>
      <c r="W12" s="32">
        <f t="shared" si="2"/>
        <v>0</v>
      </c>
      <c r="X12" s="32">
        <f t="shared" si="3"/>
        <v>0</v>
      </c>
      <c r="Y12" s="32">
        <f t="shared" si="4"/>
        <v>0</v>
      </c>
      <c r="Z12" s="32">
        <f t="shared" si="5"/>
        <v>0</v>
      </c>
      <c r="AA12" s="32">
        <f t="shared" si="6"/>
        <v>0</v>
      </c>
      <c r="AB12" s="32">
        <f t="shared" si="7"/>
        <v>0</v>
      </c>
      <c r="AC12" s="32">
        <f t="shared" si="8"/>
        <v>0</v>
      </c>
      <c r="AD12" s="32">
        <f t="shared" si="9"/>
        <v>0</v>
      </c>
      <c r="AE12" s="32">
        <f t="shared" si="10"/>
        <v>0</v>
      </c>
      <c r="AF12" s="32">
        <f t="shared" si="11"/>
        <v>0</v>
      </c>
      <c r="AG12" s="32">
        <f t="shared" si="12"/>
        <v>0</v>
      </c>
      <c r="AH12" s="32">
        <f t="shared" si="12"/>
        <v>0</v>
      </c>
    </row>
    <row r="13" spans="1:34" ht="36" customHeight="1" x14ac:dyDescent="0.4">
      <c r="A13" s="107"/>
      <c r="B13" s="107"/>
      <c r="C13" s="107"/>
      <c r="D13" s="107"/>
      <c r="E13" s="107"/>
      <c r="F13" s="107"/>
      <c r="G13" s="107"/>
      <c r="H13" s="107"/>
      <c r="I13" s="107"/>
      <c r="J13" s="55"/>
      <c r="T13" s="30" t="str">
        <f>対象地域一覧!A13</f>
        <v>細田</v>
      </c>
      <c r="U13" s="32">
        <f t="shared" si="0"/>
        <v>0</v>
      </c>
      <c r="V13" s="32">
        <f t="shared" si="1"/>
        <v>0</v>
      </c>
      <c r="W13" s="32">
        <f t="shared" si="2"/>
        <v>0</v>
      </c>
      <c r="X13" s="32">
        <f t="shared" si="3"/>
        <v>0</v>
      </c>
      <c r="Y13" s="32">
        <f t="shared" si="4"/>
        <v>0</v>
      </c>
      <c r="Z13" s="32">
        <f t="shared" si="5"/>
        <v>0</v>
      </c>
      <c r="AA13" s="32">
        <f t="shared" si="6"/>
        <v>0</v>
      </c>
      <c r="AB13" s="32">
        <f t="shared" si="7"/>
        <v>0</v>
      </c>
      <c r="AC13" s="32">
        <f t="shared" si="8"/>
        <v>0</v>
      </c>
      <c r="AD13" s="32">
        <f t="shared" si="9"/>
        <v>0</v>
      </c>
      <c r="AE13" s="32">
        <f t="shared" si="10"/>
        <v>0</v>
      </c>
      <c r="AF13" s="32">
        <f t="shared" si="11"/>
        <v>0</v>
      </c>
      <c r="AG13" s="32">
        <f t="shared" si="12"/>
        <v>0</v>
      </c>
      <c r="AH13" s="32">
        <f t="shared" si="12"/>
        <v>0</v>
      </c>
    </row>
    <row r="14" spans="1:34" ht="36" customHeight="1" x14ac:dyDescent="0.4">
      <c r="A14" s="166"/>
      <c r="B14" s="166"/>
      <c r="C14" s="105"/>
      <c r="D14" s="105"/>
      <c r="E14" s="105"/>
      <c r="F14" s="105"/>
      <c r="G14" s="105"/>
      <c r="H14" s="105"/>
      <c r="I14" s="105"/>
      <c r="J14" s="55"/>
      <c r="T14" s="30" t="str">
        <f>対象地域一覧!A14</f>
        <v>三納谷</v>
      </c>
      <c r="U14" s="32">
        <f t="shared" si="0"/>
        <v>0</v>
      </c>
      <c r="V14" s="32">
        <f t="shared" si="1"/>
        <v>0</v>
      </c>
      <c r="W14" s="32">
        <f t="shared" si="2"/>
        <v>0</v>
      </c>
      <c r="X14" s="32">
        <f t="shared" si="3"/>
        <v>0</v>
      </c>
      <c r="Y14" s="32">
        <f t="shared" si="4"/>
        <v>0</v>
      </c>
      <c r="Z14" s="32">
        <f t="shared" si="5"/>
        <v>0</v>
      </c>
      <c r="AA14" s="32">
        <f t="shared" si="6"/>
        <v>0</v>
      </c>
      <c r="AB14" s="32">
        <f t="shared" si="7"/>
        <v>0</v>
      </c>
      <c r="AC14" s="32">
        <f t="shared" si="8"/>
        <v>0</v>
      </c>
      <c r="AD14" s="32">
        <f t="shared" si="9"/>
        <v>0</v>
      </c>
      <c r="AE14" s="32">
        <f t="shared" si="10"/>
        <v>0</v>
      </c>
      <c r="AF14" s="32">
        <f t="shared" si="11"/>
        <v>0</v>
      </c>
      <c r="AG14" s="32">
        <f t="shared" si="12"/>
        <v>0</v>
      </c>
      <c r="AH14" s="32">
        <f t="shared" si="12"/>
        <v>0</v>
      </c>
    </row>
    <row r="15" spans="1:34" ht="36" customHeight="1" x14ac:dyDescent="0.4">
      <c r="A15" s="166"/>
      <c r="B15" s="166"/>
      <c r="C15" s="105"/>
      <c r="D15" s="105"/>
      <c r="E15" s="105"/>
      <c r="F15" s="105"/>
      <c r="G15" s="105"/>
      <c r="H15" s="105"/>
      <c r="I15" s="105"/>
      <c r="J15" s="55"/>
      <c r="T15" s="30" t="str">
        <f>対象地域一覧!A15</f>
        <v>上田西</v>
      </c>
      <c r="U15" s="32">
        <f t="shared" si="0"/>
        <v>0</v>
      </c>
      <c r="V15" s="32">
        <f t="shared" si="1"/>
        <v>0</v>
      </c>
      <c r="W15" s="32">
        <f t="shared" si="2"/>
        <v>0</v>
      </c>
      <c r="X15" s="32">
        <f t="shared" si="3"/>
        <v>0</v>
      </c>
      <c r="Y15" s="32">
        <f t="shared" si="4"/>
        <v>0</v>
      </c>
      <c r="Z15" s="32">
        <f t="shared" si="5"/>
        <v>0</v>
      </c>
      <c r="AA15" s="32">
        <f t="shared" si="6"/>
        <v>0</v>
      </c>
      <c r="AB15" s="32">
        <f t="shared" si="7"/>
        <v>0</v>
      </c>
      <c r="AC15" s="32">
        <f t="shared" si="8"/>
        <v>0</v>
      </c>
      <c r="AD15" s="32">
        <f t="shared" si="9"/>
        <v>0</v>
      </c>
      <c r="AE15" s="32">
        <f t="shared" si="10"/>
        <v>0</v>
      </c>
      <c r="AF15" s="32">
        <f t="shared" si="11"/>
        <v>0</v>
      </c>
      <c r="AG15" s="32">
        <f t="shared" si="12"/>
        <v>0</v>
      </c>
      <c r="AH15" s="32">
        <f t="shared" si="12"/>
        <v>0</v>
      </c>
    </row>
    <row r="16" spans="1:34" ht="20.100000000000001" customHeight="1" x14ac:dyDescent="0.4">
      <c r="T16" s="30" t="str">
        <f>対象地域一覧!A16</f>
        <v>円城</v>
      </c>
      <c r="U16" s="32">
        <f t="shared" si="0"/>
        <v>0</v>
      </c>
      <c r="V16" s="32">
        <f t="shared" si="1"/>
        <v>0</v>
      </c>
      <c r="W16" s="32">
        <f t="shared" si="2"/>
        <v>0</v>
      </c>
      <c r="X16" s="32">
        <f t="shared" si="3"/>
        <v>0</v>
      </c>
      <c r="Y16" s="32">
        <f t="shared" si="4"/>
        <v>0</v>
      </c>
      <c r="Z16" s="32">
        <f t="shared" si="5"/>
        <v>0</v>
      </c>
      <c r="AA16" s="32">
        <f t="shared" si="6"/>
        <v>0</v>
      </c>
      <c r="AB16" s="32">
        <f t="shared" si="7"/>
        <v>0</v>
      </c>
      <c r="AC16" s="32">
        <f t="shared" si="8"/>
        <v>0</v>
      </c>
      <c r="AD16" s="32">
        <f t="shared" si="9"/>
        <v>0</v>
      </c>
      <c r="AE16" s="32">
        <f t="shared" si="10"/>
        <v>0</v>
      </c>
      <c r="AF16" s="32">
        <f t="shared" si="11"/>
        <v>0</v>
      </c>
      <c r="AG16" s="32">
        <f t="shared" si="12"/>
        <v>0</v>
      </c>
      <c r="AH16" s="32">
        <f t="shared" si="12"/>
        <v>0</v>
      </c>
    </row>
    <row r="17" spans="1:34" ht="20.100000000000001" customHeight="1" x14ac:dyDescent="0.4">
      <c r="A17" s="34" t="s">
        <v>88</v>
      </c>
      <c r="T17" s="30" t="str">
        <f>対象地域一覧!A17</f>
        <v>案田</v>
      </c>
      <c r="U17" s="32">
        <f t="shared" si="0"/>
        <v>0</v>
      </c>
      <c r="V17" s="32">
        <f t="shared" si="1"/>
        <v>0</v>
      </c>
      <c r="W17" s="32">
        <f t="shared" si="2"/>
        <v>0</v>
      </c>
      <c r="X17" s="32">
        <f t="shared" si="3"/>
        <v>0</v>
      </c>
      <c r="Y17" s="32">
        <f t="shared" si="4"/>
        <v>0</v>
      </c>
      <c r="Z17" s="32">
        <f t="shared" si="5"/>
        <v>0</v>
      </c>
      <c r="AA17" s="32">
        <f t="shared" si="6"/>
        <v>0</v>
      </c>
      <c r="AB17" s="32">
        <f t="shared" si="7"/>
        <v>0</v>
      </c>
      <c r="AC17" s="32">
        <f t="shared" si="8"/>
        <v>0</v>
      </c>
      <c r="AD17" s="32">
        <f t="shared" si="9"/>
        <v>0</v>
      </c>
      <c r="AE17" s="32">
        <f t="shared" si="10"/>
        <v>0</v>
      </c>
      <c r="AF17" s="32">
        <f t="shared" si="11"/>
        <v>0</v>
      </c>
      <c r="AG17" s="32">
        <f t="shared" si="12"/>
        <v>0</v>
      </c>
      <c r="AH17" s="32">
        <f t="shared" si="12"/>
        <v>0</v>
      </c>
    </row>
    <row r="18" spans="1:34" ht="20.100000000000001" customHeight="1" x14ac:dyDescent="0.4">
      <c r="A18" s="34" t="s">
        <v>67</v>
      </c>
      <c r="T18" s="30" t="str">
        <f>対象地域一覧!A18</f>
        <v>高富</v>
      </c>
      <c r="U18" s="32">
        <f t="shared" si="0"/>
        <v>0</v>
      </c>
      <c r="V18" s="32">
        <f t="shared" si="1"/>
        <v>0</v>
      </c>
      <c r="W18" s="32">
        <f t="shared" si="2"/>
        <v>0</v>
      </c>
      <c r="X18" s="32">
        <f t="shared" si="3"/>
        <v>0</v>
      </c>
      <c r="Y18" s="32">
        <f t="shared" si="4"/>
        <v>0</v>
      </c>
      <c r="Z18" s="32">
        <f t="shared" si="5"/>
        <v>0</v>
      </c>
      <c r="AA18" s="32">
        <f t="shared" si="6"/>
        <v>0</v>
      </c>
      <c r="AB18" s="32">
        <f t="shared" si="7"/>
        <v>0</v>
      </c>
      <c r="AC18" s="32">
        <f t="shared" si="8"/>
        <v>0</v>
      </c>
      <c r="AD18" s="32">
        <f t="shared" si="9"/>
        <v>0</v>
      </c>
      <c r="AE18" s="32">
        <f t="shared" si="10"/>
        <v>0</v>
      </c>
      <c r="AF18" s="32">
        <f t="shared" si="11"/>
        <v>0</v>
      </c>
      <c r="AG18" s="32">
        <f t="shared" si="12"/>
        <v>0</v>
      </c>
      <c r="AH18" s="32">
        <f t="shared" si="12"/>
        <v>0</v>
      </c>
    </row>
    <row r="19" spans="1:34" ht="20.100000000000001" customHeight="1" x14ac:dyDescent="0.4">
      <c r="A19" s="50" t="s">
        <v>90</v>
      </c>
      <c r="T19" s="30" t="str">
        <f>対象地域一覧!A19</f>
        <v>神瀬</v>
      </c>
      <c r="U19" s="32">
        <f t="shared" si="0"/>
        <v>0</v>
      </c>
      <c r="V19" s="32">
        <f t="shared" si="1"/>
        <v>0</v>
      </c>
      <c r="W19" s="32">
        <f t="shared" si="2"/>
        <v>0</v>
      </c>
      <c r="X19" s="32">
        <f t="shared" si="3"/>
        <v>0</v>
      </c>
      <c r="Y19" s="32">
        <f t="shared" si="4"/>
        <v>0</v>
      </c>
      <c r="Z19" s="32">
        <f t="shared" si="5"/>
        <v>0</v>
      </c>
      <c r="AA19" s="32">
        <f t="shared" si="6"/>
        <v>0</v>
      </c>
      <c r="AB19" s="32">
        <f t="shared" si="7"/>
        <v>0</v>
      </c>
      <c r="AC19" s="32">
        <f t="shared" si="8"/>
        <v>0</v>
      </c>
      <c r="AD19" s="32">
        <f t="shared" si="9"/>
        <v>0</v>
      </c>
      <c r="AE19" s="32">
        <f t="shared" si="10"/>
        <v>0</v>
      </c>
      <c r="AF19" s="32">
        <f t="shared" si="11"/>
        <v>0</v>
      </c>
      <c r="AG19" s="32">
        <f t="shared" si="12"/>
        <v>0</v>
      </c>
      <c r="AH19" s="32">
        <f t="shared" si="12"/>
        <v>0</v>
      </c>
    </row>
    <row r="20" spans="1:34" ht="42.95" customHeight="1" x14ac:dyDescent="0.4">
      <c r="A20" s="155" t="s">
        <v>132</v>
      </c>
      <c r="B20" s="35" t="s">
        <v>49</v>
      </c>
      <c r="C20" s="35" t="s">
        <v>119</v>
      </c>
      <c r="D20" s="35" t="s">
        <v>34</v>
      </c>
      <c r="E20" s="36" t="s">
        <v>173</v>
      </c>
      <c r="F20" s="36" t="s">
        <v>174</v>
      </c>
      <c r="G20" s="35" t="s">
        <v>35</v>
      </c>
      <c r="H20" s="36" t="s">
        <v>51</v>
      </c>
      <c r="I20" s="36" t="s">
        <v>37</v>
      </c>
      <c r="J20" s="36" t="s">
        <v>120</v>
      </c>
      <c r="T20" s="30" t="str">
        <f>対象地域一覧!A20</f>
        <v>小森</v>
      </c>
      <c r="U20" s="32">
        <f t="shared" si="0"/>
        <v>0</v>
      </c>
      <c r="V20" s="32">
        <f t="shared" si="1"/>
        <v>0</v>
      </c>
      <c r="W20" s="32">
        <f t="shared" si="2"/>
        <v>0</v>
      </c>
      <c r="X20" s="32">
        <f t="shared" si="3"/>
        <v>0</v>
      </c>
      <c r="Y20" s="32">
        <f t="shared" si="4"/>
        <v>0</v>
      </c>
      <c r="Z20" s="32">
        <f t="shared" si="5"/>
        <v>0</v>
      </c>
      <c r="AA20" s="32">
        <f t="shared" si="6"/>
        <v>0</v>
      </c>
      <c r="AB20" s="32">
        <f t="shared" si="7"/>
        <v>0</v>
      </c>
      <c r="AC20" s="32">
        <f t="shared" si="8"/>
        <v>0</v>
      </c>
      <c r="AD20" s="32">
        <f t="shared" si="9"/>
        <v>0</v>
      </c>
      <c r="AE20" s="32">
        <f t="shared" si="10"/>
        <v>0</v>
      </c>
      <c r="AF20" s="32">
        <f t="shared" si="11"/>
        <v>0</v>
      </c>
      <c r="AG20" s="32">
        <f t="shared" si="12"/>
        <v>0</v>
      </c>
      <c r="AH20" s="32">
        <f t="shared" si="12"/>
        <v>0</v>
      </c>
    </row>
    <row r="21" spans="1:34" ht="18" customHeight="1" x14ac:dyDescent="0.4">
      <c r="A21" s="156"/>
      <c r="B21" s="45"/>
      <c r="C21" s="45"/>
      <c r="D21" s="45"/>
      <c r="E21" s="45"/>
      <c r="F21" s="45"/>
      <c r="G21" s="45"/>
      <c r="H21" s="46"/>
      <c r="I21" s="37">
        <f>IF(AND(B21&lt;&gt;"",C21&lt;&gt;"",D21&lt;&gt;"",E21&lt;&gt;"",F21&lt;&gt;"",G21&lt;&gt;"",H21&lt;&gt;""),VLOOKUP(G21,通所介護費!$A$20:$B$24,2,0),0)</f>
        <v>0</v>
      </c>
      <c r="J21" s="37">
        <f t="shared" ref="J21:J25" si="13">(I21*H21)*0.1*10</f>
        <v>0</v>
      </c>
      <c r="T21" s="30" t="str">
        <f>対象地域一覧!A21</f>
        <v>尾原</v>
      </c>
      <c r="U21" s="32">
        <f t="shared" si="0"/>
        <v>0</v>
      </c>
      <c r="V21" s="32">
        <f t="shared" si="1"/>
        <v>0</v>
      </c>
      <c r="W21" s="32">
        <f t="shared" si="2"/>
        <v>0</v>
      </c>
      <c r="X21" s="32">
        <f t="shared" si="3"/>
        <v>0</v>
      </c>
      <c r="Y21" s="32">
        <f t="shared" si="4"/>
        <v>0</v>
      </c>
      <c r="Z21" s="32">
        <f t="shared" si="5"/>
        <v>0</v>
      </c>
      <c r="AA21" s="32">
        <f t="shared" si="6"/>
        <v>0</v>
      </c>
      <c r="AB21" s="32">
        <f t="shared" si="7"/>
        <v>0</v>
      </c>
      <c r="AC21" s="32">
        <f t="shared" si="8"/>
        <v>0</v>
      </c>
      <c r="AD21" s="32">
        <f t="shared" si="9"/>
        <v>0</v>
      </c>
      <c r="AE21" s="32">
        <f t="shared" si="10"/>
        <v>0</v>
      </c>
      <c r="AF21" s="32">
        <f t="shared" si="11"/>
        <v>0</v>
      </c>
      <c r="AG21" s="32">
        <f t="shared" si="12"/>
        <v>0</v>
      </c>
      <c r="AH21" s="32">
        <f t="shared" si="12"/>
        <v>0</v>
      </c>
    </row>
    <row r="22" spans="1:34" ht="18" customHeight="1" x14ac:dyDescent="0.4">
      <c r="A22" s="156"/>
      <c r="B22" s="45"/>
      <c r="C22" s="45"/>
      <c r="D22" s="45"/>
      <c r="E22" s="45"/>
      <c r="F22" s="45"/>
      <c r="G22" s="45"/>
      <c r="H22" s="46"/>
      <c r="I22" s="37">
        <f>IF(AND(B22&lt;&gt;"",C22&lt;&gt;"",D22&lt;&gt;"",E22&lt;&gt;"",F22&lt;&gt;"",G22&lt;&gt;"",H22&lt;&gt;""),VLOOKUP(G22,通所介護費!$A$20:$B$24,2,0),0)</f>
        <v>0</v>
      </c>
      <c r="J22" s="37">
        <f t="shared" si="13"/>
        <v>0</v>
      </c>
      <c r="T22" s="30" t="str">
        <f>対象地域一覧!A22</f>
        <v>笹目</v>
      </c>
      <c r="U22" s="32">
        <f t="shared" si="0"/>
        <v>0</v>
      </c>
      <c r="V22" s="32">
        <f t="shared" si="1"/>
        <v>0</v>
      </c>
      <c r="W22" s="32">
        <f t="shared" si="2"/>
        <v>0</v>
      </c>
      <c r="X22" s="32">
        <f t="shared" si="3"/>
        <v>0</v>
      </c>
      <c r="Y22" s="32">
        <f t="shared" si="4"/>
        <v>0</v>
      </c>
      <c r="Z22" s="32">
        <f t="shared" si="5"/>
        <v>0</v>
      </c>
      <c r="AA22" s="32">
        <f t="shared" si="6"/>
        <v>0</v>
      </c>
      <c r="AB22" s="32">
        <f t="shared" si="7"/>
        <v>0</v>
      </c>
      <c r="AC22" s="32">
        <f t="shared" si="8"/>
        <v>0</v>
      </c>
      <c r="AD22" s="32">
        <f t="shared" si="9"/>
        <v>0</v>
      </c>
      <c r="AE22" s="32">
        <f t="shared" si="10"/>
        <v>0</v>
      </c>
      <c r="AF22" s="32">
        <f t="shared" si="11"/>
        <v>0</v>
      </c>
      <c r="AG22" s="32">
        <f t="shared" si="12"/>
        <v>0</v>
      </c>
      <c r="AH22" s="32">
        <f t="shared" si="12"/>
        <v>0</v>
      </c>
    </row>
    <row r="23" spans="1:34" ht="18" customHeight="1" x14ac:dyDescent="0.4">
      <c r="A23" s="156"/>
      <c r="B23" s="45"/>
      <c r="C23" s="45"/>
      <c r="D23" s="45"/>
      <c r="E23" s="45"/>
      <c r="F23" s="45"/>
      <c r="G23" s="45"/>
      <c r="H23" s="46"/>
      <c r="I23" s="37">
        <f>IF(AND(B23&lt;&gt;"",C23&lt;&gt;"",D23&lt;&gt;"",E23&lt;&gt;"",F23&lt;&gt;"",G23&lt;&gt;"",H23&lt;&gt;""),VLOOKUP(G23,通所介護費!$A$20:$B$24,2,0),0)</f>
        <v>0</v>
      </c>
      <c r="J23" s="37">
        <f t="shared" si="13"/>
        <v>0</v>
      </c>
      <c r="T23" s="30" t="str">
        <f>対象地域一覧!A23</f>
        <v>福沢</v>
      </c>
      <c r="U23" s="32">
        <f t="shared" si="0"/>
        <v>0</v>
      </c>
      <c r="V23" s="32">
        <f t="shared" si="1"/>
        <v>0</v>
      </c>
      <c r="W23" s="32">
        <f t="shared" si="2"/>
        <v>0</v>
      </c>
      <c r="X23" s="32">
        <f t="shared" si="3"/>
        <v>0</v>
      </c>
      <c r="Y23" s="32">
        <f t="shared" si="4"/>
        <v>0</v>
      </c>
      <c r="Z23" s="32">
        <f t="shared" si="5"/>
        <v>0</v>
      </c>
      <c r="AA23" s="32">
        <f t="shared" si="6"/>
        <v>0</v>
      </c>
      <c r="AB23" s="32">
        <f t="shared" si="7"/>
        <v>0</v>
      </c>
      <c r="AC23" s="32">
        <f t="shared" si="8"/>
        <v>0</v>
      </c>
      <c r="AD23" s="32">
        <f t="shared" si="9"/>
        <v>0</v>
      </c>
      <c r="AE23" s="32">
        <f t="shared" si="10"/>
        <v>0</v>
      </c>
      <c r="AF23" s="32">
        <f t="shared" si="11"/>
        <v>0</v>
      </c>
      <c r="AG23" s="32">
        <f t="shared" si="12"/>
        <v>0</v>
      </c>
      <c r="AH23" s="32">
        <f t="shared" si="12"/>
        <v>0</v>
      </c>
    </row>
    <row r="24" spans="1:34" ht="18" customHeight="1" x14ac:dyDescent="0.4">
      <c r="A24" s="156"/>
      <c r="B24" s="45"/>
      <c r="C24" s="45"/>
      <c r="D24" s="45"/>
      <c r="E24" s="45"/>
      <c r="F24" s="45"/>
      <c r="G24" s="45"/>
      <c r="H24" s="46"/>
      <c r="I24" s="37">
        <f>IF(AND(B24&lt;&gt;"",C24&lt;&gt;"",D24&lt;&gt;"",E24&lt;&gt;"",F24&lt;&gt;"",G24&lt;&gt;"",H24&lt;&gt;""),VLOOKUP(G24,通所介護費!$A$20:$B$24,2,0),0)</f>
        <v>0</v>
      </c>
      <c r="J24" s="37">
        <f t="shared" si="13"/>
        <v>0</v>
      </c>
      <c r="T24" s="30" t="str">
        <f>対象地域一覧!A24</f>
        <v>溝部</v>
      </c>
      <c r="U24" s="32">
        <f t="shared" si="0"/>
        <v>0</v>
      </c>
      <c r="V24" s="32">
        <f t="shared" si="1"/>
        <v>0</v>
      </c>
      <c r="W24" s="32">
        <f t="shared" si="2"/>
        <v>0</v>
      </c>
      <c r="X24" s="32">
        <f t="shared" si="3"/>
        <v>0</v>
      </c>
      <c r="Y24" s="32">
        <f t="shared" si="4"/>
        <v>0</v>
      </c>
      <c r="Z24" s="32">
        <f t="shared" si="5"/>
        <v>0</v>
      </c>
      <c r="AA24" s="32">
        <f t="shared" si="6"/>
        <v>0</v>
      </c>
      <c r="AB24" s="32">
        <f t="shared" si="7"/>
        <v>0</v>
      </c>
      <c r="AC24" s="32">
        <f t="shared" si="8"/>
        <v>0</v>
      </c>
      <c r="AD24" s="32">
        <f t="shared" si="9"/>
        <v>0</v>
      </c>
      <c r="AE24" s="32">
        <f t="shared" si="10"/>
        <v>0</v>
      </c>
      <c r="AF24" s="32">
        <f t="shared" si="11"/>
        <v>0</v>
      </c>
      <c r="AG24" s="32">
        <f t="shared" si="12"/>
        <v>0</v>
      </c>
      <c r="AH24" s="32">
        <f t="shared" si="12"/>
        <v>0</v>
      </c>
    </row>
    <row r="25" spans="1:34" ht="18" customHeight="1" x14ac:dyDescent="0.4">
      <c r="A25" s="156"/>
      <c r="B25" s="45"/>
      <c r="C25" s="45"/>
      <c r="D25" s="45"/>
      <c r="E25" s="45"/>
      <c r="F25" s="45"/>
      <c r="G25" s="45"/>
      <c r="H25" s="46"/>
      <c r="I25" s="37">
        <f>IF(AND(B25&lt;&gt;"",C25&lt;&gt;"",D25&lt;&gt;"",E25&lt;&gt;"",F25&lt;&gt;"",G25&lt;&gt;"",H25&lt;&gt;""),VLOOKUP(G25,通所介護費!$A$20:$B$24,2,0),0)</f>
        <v>0</v>
      </c>
      <c r="J25" s="37">
        <f t="shared" si="13"/>
        <v>0</v>
      </c>
      <c r="T25" s="30">
        <f>対象地域一覧!A25</f>
        <v>0</v>
      </c>
      <c r="U25" s="32">
        <f t="shared" si="0"/>
        <v>0</v>
      </c>
      <c r="V25" s="32">
        <f t="shared" si="1"/>
        <v>0</v>
      </c>
      <c r="W25" s="32">
        <f t="shared" si="2"/>
        <v>0</v>
      </c>
      <c r="X25" s="32">
        <f t="shared" si="3"/>
        <v>0</v>
      </c>
      <c r="Y25" s="32">
        <f t="shared" si="4"/>
        <v>0</v>
      </c>
      <c r="Z25" s="32">
        <f t="shared" si="5"/>
        <v>0</v>
      </c>
      <c r="AA25" s="32">
        <f t="shared" si="6"/>
        <v>0</v>
      </c>
      <c r="AB25" s="32">
        <f t="shared" si="7"/>
        <v>0</v>
      </c>
      <c r="AC25" s="32">
        <f t="shared" si="8"/>
        <v>0</v>
      </c>
      <c r="AD25" s="32">
        <f t="shared" si="9"/>
        <v>0</v>
      </c>
      <c r="AE25" s="32">
        <f t="shared" si="10"/>
        <v>0</v>
      </c>
      <c r="AF25" s="32">
        <f t="shared" si="11"/>
        <v>0</v>
      </c>
      <c r="AG25" s="32">
        <f t="shared" si="12"/>
        <v>0</v>
      </c>
      <c r="AH25" s="32">
        <f t="shared" si="12"/>
        <v>0</v>
      </c>
    </row>
    <row r="26" spans="1:34" ht="18" customHeight="1" x14ac:dyDescent="0.4">
      <c r="A26" s="156"/>
      <c r="B26" s="45"/>
      <c r="C26" s="45"/>
      <c r="D26" s="45"/>
      <c r="E26" s="45"/>
      <c r="F26" s="45"/>
      <c r="G26" s="45"/>
      <c r="H26" s="46"/>
      <c r="I26" s="37">
        <f>IF(AND(B26&lt;&gt;"",C26&lt;&gt;"",D26&lt;&gt;"",E26&lt;&gt;"",F26&lt;&gt;"",G26&lt;&gt;"",H26&lt;&gt;""),VLOOKUP(G26,通所介護費!$A$20:$B$24,2,0),0)</f>
        <v>0</v>
      </c>
      <c r="J26" s="37">
        <f t="shared" ref="J26:J40" si="14">(I26*H26)*0.1*10</f>
        <v>0</v>
      </c>
      <c r="T26" s="30">
        <f>対象地域一覧!A26</f>
        <v>0</v>
      </c>
      <c r="U26" s="32">
        <f t="shared" si="0"/>
        <v>0</v>
      </c>
      <c r="V26" s="32">
        <f t="shared" si="1"/>
        <v>0</v>
      </c>
      <c r="W26" s="32">
        <f t="shared" si="2"/>
        <v>0</v>
      </c>
      <c r="X26" s="32">
        <f t="shared" si="3"/>
        <v>0</v>
      </c>
      <c r="Y26" s="32">
        <f t="shared" si="4"/>
        <v>0</v>
      </c>
      <c r="Z26" s="32">
        <f t="shared" si="5"/>
        <v>0</v>
      </c>
      <c r="AA26" s="32">
        <f t="shared" si="6"/>
        <v>0</v>
      </c>
      <c r="AB26" s="32">
        <f t="shared" si="7"/>
        <v>0</v>
      </c>
      <c r="AC26" s="32">
        <f t="shared" si="8"/>
        <v>0</v>
      </c>
      <c r="AD26" s="32">
        <f t="shared" si="9"/>
        <v>0</v>
      </c>
      <c r="AE26" s="32">
        <f t="shared" si="10"/>
        <v>0</v>
      </c>
      <c r="AF26" s="32">
        <f t="shared" si="11"/>
        <v>0</v>
      </c>
      <c r="AG26" s="32">
        <f t="shared" si="12"/>
        <v>0</v>
      </c>
      <c r="AH26" s="32">
        <f t="shared" si="12"/>
        <v>0</v>
      </c>
    </row>
    <row r="27" spans="1:34" ht="18" customHeight="1" x14ac:dyDescent="0.4">
      <c r="A27" s="156"/>
      <c r="B27" s="45"/>
      <c r="C27" s="45"/>
      <c r="D27" s="45"/>
      <c r="E27" s="45"/>
      <c r="F27" s="45"/>
      <c r="G27" s="45"/>
      <c r="H27" s="46"/>
      <c r="I27" s="37">
        <f>IF(AND(B27&lt;&gt;"",C27&lt;&gt;"",D27&lt;&gt;"",E27&lt;&gt;"",F27&lt;&gt;"",G27&lt;&gt;"",H27&lt;&gt;""),VLOOKUP(G27,通所介護費!$A$20:$B$24,2,0),0)</f>
        <v>0</v>
      </c>
      <c r="J27" s="37">
        <f t="shared" si="14"/>
        <v>0</v>
      </c>
      <c r="T27" s="30">
        <f>対象地域一覧!A27</f>
        <v>0</v>
      </c>
      <c r="U27" s="32">
        <f t="shared" si="0"/>
        <v>0</v>
      </c>
      <c r="V27" s="32">
        <f t="shared" si="1"/>
        <v>0</v>
      </c>
      <c r="W27" s="32">
        <f t="shared" si="2"/>
        <v>0</v>
      </c>
      <c r="X27" s="32">
        <f t="shared" si="3"/>
        <v>0</v>
      </c>
      <c r="Y27" s="32">
        <f t="shared" si="4"/>
        <v>0</v>
      </c>
      <c r="Z27" s="32">
        <f t="shared" si="5"/>
        <v>0</v>
      </c>
      <c r="AA27" s="32">
        <f t="shared" si="6"/>
        <v>0</v>
      </c>
      <c r="AB27" s="32">
        <f t="shared" si="7"/>
        <v>0</v>
      </c>
      <c r="AC27" s="32">
        <f t="shared" si="8"/>
        <v>0</v>
      </c>
      <c r="AD27" s="32">
        <f t="shared" si="9"/>
        <v>0</v>
      </c>
      <c r="AE27" s="32">
        <f t="shared" si="10"/>
        <v>0</v>
      </c>
      <c r="AF27" s="32">
        <f t="shared" si="11"/>
        <v>0</v>
      </c>
      <c r="AG27" s="32">
        <f t="shared" si="12"/>
        <v>0</v>
      </c>
      <c r="AH27" s="32">
        <f t="shared" si="12"/>
        <v>0</v>
      </c>
    </row>
    <row r="28" spans="1:34" ht="18" customHeight="1" x14ac:dyDescent="0.4">
      <c r="A28" s="156"/>
      <c r="B28" s="45"/>
      <c r="C28" s="45"/>
      <c r="D28" s="45"/>
      <c r="E28" s="45"/>
      <c r="F28" s="45"/>
      <c r="G28" s="45"/>
      <c r="H28" s="46"/>
      <c r="I28" s="37">
        <f>IF(AND(B28&lt;&gt;"",C28&lt;&gt;"",D28&lt;&gt;"",E28&lt;&gt;"",F28&lt;&gt;"",G28&lt;&gt;"",H28&lt;&gt;""),VLOOKUP(G28,通所介護費!$A$20:$B$24,2,0),0)</f>
        <v>0</v>
      </c>
      <c r="J28" s="37">
        <f t="shared" si="14"/>
        <v>0</v>
      </c>
      <c r="T28" s="30">
        <f>対象地域一覧!A28</f>
        <v>0</v>
      </c>
      <c r="U28" s="32">
        <f t="shared" si="0"/>
        <v>0</v>
      </c>
      <c r="V28" s="32">
        <f t="shared" si="1"/>
        <v>0</v>
      </c>
      <c r="W28" s="32">
        <f t="shared" si="2"/>
        <v>0</v>
      </c>
      <c r="X28" s="32">
        <f t="shared" si="3"/>
        <v>0</v>
      </c>
      <c r="Y28" s="32">
        <f t="shared" si="4"/>
        <v>0</v>
      </c>
      <c r="Z28" s="32">
        <f t="shared" si="5"/>
        <v>0</v>
      </c>
      <c r="AA28" s="32">
        <f t="shared" si="6"/>
        <v>0</v>
      </c>
      <c r="AB28" s="32">
        <f t="shared" si="7"/>
        <v>0</v>
      </c>
      <c r="AC28" s="32">
        <f t="shared" si="8"/>
        <v>0</v>
      </c>
      <c r="AD28" s="32">
        <f t="shared" si="9"/>
        <v>0</v>
      </c>
      <c r="AE28" s="32">
        <f t="shared" si="10"/>
        <v>0</v>
      </c>
      <c r="AF28" s="32">
        <f t="shared" si="11"/>
        <v>0</v>
      </c>
      <c r="AG28" s="32">
        <f t="shared" si="12"/>
        <v>0</v>
      </c>
      <c r="AH28" s="32">
        <f t="shared" si="12"/>
        <v>0</v>
      </c>
    </row>
    <row r="29" spans="1:34" ht="18" customHeight="1" x14ac:dyDescent="0.4">
      <c r="A29" s="156"/>
      <c r="B29" s="45"/>
      <c r="C29" s="45"/>
      <c r="D29" s="45"/>
      <c r="E29" s="45"/>
      <c r="F29" s="45"/>
      <c r="G29" s="45"/>
      <c r="H29" s="46"/>
      <c r="I29" s="37">
        <f>IF(AND(B29&lt;&gt;"",C29&lt;&gt;"",D29&lt;&gt;"",E29&lt;&gt;"",F29&lt;&gt;"",G29&lt;&gt;"",H29&lt;&gt;""),VLOOKUP(G29,通所介護費!$A$20:$B$24,2,0),0)</f>
        <v>0</v>
      </c>
      <c r="J29" s="37">
        <f t="shared" si="14"/>
        <v>0</v>
      </c>
      <c r="T29" s="30">
        <f>対象地域一覧!A29</f>
        <v>0</v>
      </c>
      <c r="U29" s="32">
        <f t="shared" si="0"/>
        <v>0</v>
      </c>
      <c r="V29" s="32">
        <f t="shared" si="1"/>
        <v>0</v>
      </c>
      <c r="W29" s="32">
        <f t="shared" si="2"/>
        <v>0</v>
      </c>
      <c r="X29" s="32">
        <f t="shared" si="3"/>
        <v>0</v>
      </c>
      <c r="Y29" s="32">
        <f t="shared" si="4"/>
        <v>0</v>
      </c>
      <c r="Z29" s="32">
        <f t="shared" si="5"/>
        <v>0</v>
      </c>
      <c r="AA29" s="32">
        <f t="shared" si="6"/>
        <v>0</v>
      </c>
      <c r="AB29" s="32">
        <f t="shared" si="7"/>
        <v>0</v>
      </c>
      <c r="AC29" s="32">
        <f t="shared" si="8"/>
        <v>0</v>
      </c>
      <c r="AD29" s="32">
        <f t="shared" si="9"/>
        <v>0</v>
      </c>
      <c r="AE29" s="32">
        <f t="shared" si="10"/>
        <v>0</v>
      </c>
      <c r="AF29" s="32">
        <f t="shared" si="11"/>
        <v>0</v>
      </c>
      <c r="AG29" s="32">
        <f t="shared" si="12"/>
        <v>0</v>
      </c>
      <c r="AH29" s="32">
        <f t="shared" si="12"/>
        <v>0</v>
      </c>
    </row>
    <row r="30" spans="1:34" ht="18" customHeight="1" x14ac:dyDescent="0.4">
      <c r="A30" s="156"/>
      <c r="B30" s="45"/>
      <c r="C30" s="45"/>
      <c r="D30" s="45"/>
      <c r="E30" s="45"/>
      <c r="F30" s="45"/>
      <c r="G30" s="45"/>
      <c r="H30" s="46"/>
      <c r="I30" s="37">
        <f>IF(AND(B30&lt;&gt;"",C30&lt;&gt;"",D30&lt;&gt;"",E30&lt;&gt;"",F30&lt;&gt;"",G30&lt;&gt;"",H30&lt;&gt;""),VLOOKUP(G30,通所介護費!$A$20:$B$24,2,0),0)</f>
        <v>0</v>
      </c>
      <c r="J30" s="37">
        <f t="shared" si="14"/>
        <v>0</v>
      </c>
      <c r="T30" s="30">
        <f>対象地域一覧!A30</f>
        <v>0</v>
      </c>
      <c r="U30" s="32">
        <f t="shared" si="0"/>
        <v>0</v>
      </c>
      <c r="V30" s="32">
        <f t="shared" si="1"/>
        <v>0</v>
      </c>
      <c r="W30" s="32">
        <f t="shared" si="2"/>
        <v>0</v>
      </c>
      <c r="X30" s="32">
        <f t="shared" si="3"/>
        <v>0</v>
      </c>
      <c r="Y30" s="32">
        <f t="shared" si="4"/>
        <v>0</v>
      </c>
      <c r="Z30" s="32">
        <f t="shared" si="5"/>
        <v>0</v>
      </c>
      <c r="AA30" s="32">
        <f t="shared" si="6"/>
        <v>0</v>
      </c>
      <c r="AB30" s="32">
        <f t="shared" si="7"/>
        <v>0</v>
      </c>
      <c r="AC30" s="32">
        <f t="shared" si="8"/>
        <v>0</v>
      </c>
      <c r="AD30" s="32">
        <f t="shared" si="9"/>
        <v>0</v>
      </c>
      <c r="AE30" s="32">
        <f t="shared" si="10"/>
        <v>0</v>
      </c>
      <c r="AF30" s="32">
        <f t="shared" si="11"/>
        <v>0</v>
      </c>
      <c r="AG30" s="32">
        <f t="shared" si="12"/>
        <v>0</v>
      </c>
      <c r="AH30" s="32">
        <f t="shared" si="12"/>
        <v>0</v>
      </c>
    </row>
    <row r="31" spans="1:34" ht="18" customHeight="1" x14ac:dyDescent="0.4">
      <c r="A31" s="156"/>
      <c r="B31" s="45"/>
      <c r="C31" s="45"/>
      <c r="D31" s="45"/>
      <c r="E31" s="45"/>
      <c r="F31" s="45"/>
      <c r="G31" s="45"/>
      <c r="H31" s="46"/>
      <c r="I31" s="37">
        <f>IF(AND(B31&lt;&gt;"",C31&lt;&gt;"",D31&lt;&gt;"",E31&lt;&gt;"",F31&lt;&gt;"",G31&lt;&gt;"",H31&lt;&gt;""),VLOOKUP(G31,通所介護費!$A$20:$B$24,2,0),0)</f>
        <v>0</v>
      </c>
      <c r="J31" s="37">
        <f t="shared" si="14"/>
        <v>0</v>
      </c>
      <c r="T31" s="30">
        <f>対象地域一覧!A31</f>
        <v>0</v>
      </c>
      <c r="U31" s="32">
        <f t="shared" si="0"/>
        <v>0</v>
      </c>
      <c r="V31" s="32">
        <f t="shared" si="1"/>
        <v>0</v>
      </c>
      <c r="W31" s="32">
        <f t="shared" si="2"/>
        <v>0</v>
      </c>
      <c r="X31" s="32">
        <f t="shared" si="3"/>
        <v>0</v>
      </c>
      <c r="Y31" s="32">
        <f t="shared" si="4"/>
        <v>0</v>
      </c>
      <c r="Z31" s="32">
        <f t="shared" si="5"/>
        <v>0</v>
      </c>
      <c r="AA31" s="32">
        <f t="shared" si="6"/>
        <v>0</v>
      </c>
      <c r="AB31" s="32">
        <f t="shared" si="7"/>
        <v>0</v>
      </c>
      <c r="AC31" s="32">
        <f t="shared" si="8"/>
        <v>0</v>
      </c>
      <c r="AD31" s="32">
        <f t="shared" si="9"/>
        <v>0</v>
      </c>
      <c r="AE31" s="32">
        <f t="shared" si="10"/>
        <v>0</v>
      </c>
      <c r="AF31" s="32">
        <f t="shared" si="11"/>
        <v>0</v>
      </c>
      <c r="AG31" s="32">
        <f t="shared" si="12"/>
        <v>0</v>
      </c>
      <c r="AH31" s="32">
        <f t="shared" si="12"/>
        <v>0</v>
      </c>
    </row>
    <row r="32" spans="1:34" ht="18" customHeight="1" x14ac:dyDescent="0.4">
      <c r="A32" s="156"/>
      <c r="B32" s="45"/>
      <c r="C32" s="45"/>
      <c r="D32" s="45"/>
      <c r="E32" s="45"/>
      <c r="F32" s="45"/>
      <c r="G32" s="45"/>
      <c r="H32" s="46"/>
      <c r="I32" s="37">
        <f>IF(AND(B32&lt;&gt;"",C32&lt;&gt;"",D32&lt;&gt;"",E32&lt;&gt;"",F32&lt;&gt;"",G32&lt;&gt;"",H32&lt;&gt;""),VLOOKUP(G32,通所介護費!$A$20:$B$24,2,0),0)</f>
        <v>0</v>
      </c>
      <c r="J32" s="37">
        <f t="shared" si="14"/>
        <v>0</v>
      </c>
      <c r="T32" s="30">
        <f>対象地域一覧!A32</f>
        <v>0</v>
      </c>
      <c r="U32" s="32">
        <f t="shared" si="0"/>
        <v>0</v>
      </c>
      <c r="V32" s="32">
        <f t="shared" si="1"/>
        <v>0</v>
      </c>
      <c r="W32" s="32">
        <f t="shared" si="2"/>
        <v>0</v>
      </c>
      <c r="X32" s="32">
        <f t="shared" si="3"/>
        <v>0</v>
      </c>
      <c r="Y32" s="32">
        <f t="shared" si="4"/>
        <v>0</v>
      </c>
      <c r="Z32" s="32">
        <f t="shared" si="5"/>
        <v>0</v>
      </c>
      <c r="AA32" s="32">
        <f t="shared" si="6"/>
        <v>0</v>
      </c>
      <c r="AB32" s="32">
        <f t="shared" si="7"/>
        <v>0</v>
      </c>
      <c r="AC32" s="32">
        <f t="shared" si="8"/>
        <v>0</v>
      </c>
      <c r="AD32" s="32">
        <f t="shared" si="9"/>
        <v>0</v>
      </c>
      <c r="AE32" s="32">
        <f t="shared" si="10"/>
        <v>0</v>
      </c>
      <c r="AF32" s="32">
        <f t="shared" si="11"/>
        <v>0</v>
      </c>
      <c r="AG32" s="32">
        <f t="shared" si="12"/>
        <v>0</v>
      </c>
      <c r="AH32" s="32">
        <f t="shared" si="12"/>
        <v>0</v>
      </c>
    </row>
    <row r="33" spans="1:34" ht="18" customHeight="1" x14ac:dyDescent="0.4">
      <c r="A33" s="156"/>
      <c r="B33" s="45"/>
      <c r="C33" s="45"/>
      <c r="D33" s="45"/>
      <c r="E33" s="45"/>
      <c r="F33" s="45"/>
      <c r="G33" s="45"/>
      <c r="H33" s="46"/>
      <c r="I33" s="37">
        <f>IF(AND(B33&lt;&gt;"",C33&lt;&gt;"",D33&lt;&gt;"",E33&lt;&gt;"",F33&lt;&gt;"",G33&lt;&gt;"",H33&lt;&gt;""),VLOOKUP(G33,通所介護費!$A$20:$B$24,2,0),0)</f>
        <v>0</v>
      </c>
      <c r="J33" s="37">
        <f t="shared" si="14"/>
        <v>0</v>
      </c>
      <c r="T33" s="30">
        <f>対象地域一覧!A33</f>
        <v>0</v>
      </c>
      <c r="U33" s="32">
        <f t="shared" si="0"/>
        <v>0</v>
      </c>
      <c r="V33" s="32">
        <f t="shared" si="1"/>
        <v>0</v>
      </c>
      <c r="W33" s="32">
        <f t="shared" si="2"/>
        <v>0</v>
      </c>
      <c r="X33" s="32">
        <f t="shared" si="3"/>
        <v>0</v>
      </c>
      <c r="Y33" s="32">
        <f t="shared" si="4"/>
        <v>0</v>
      </c>
      <c r="Z33" s="32">
        <f t="shared" si="5"/>
        <v>0</v>
      </c>
      <c r="AA33" s="32">
        <f t="shared" si="6"/>
        <v>0</v>
      </c>
      <c r="AB33" s="32">
        <f t="shared" si="7"/>
        <v>0</v>
      </c>
      <c r="AC33" s="32">
        <f t="shared" si="8"/>
        <v>0</v>
      </c>
      <c r="AD33" s="32">
        <f t="shared" si="9"/>
        <v>0</v>
      </c>
      <c r="AE33" s="32">
        <f t="shared" si="10"/>
        <v>0</v>
      </c>
      <c r="AF33" s="32">
        <f t="shared" si="11"/>
        <v>0</v>
      </c>
      <c r="AG33" s="32">
        <f t="shared" si="12"/>
        <v>0</v>
      </c>
      <c r="AH33" s="32">
        <f t="shared" si="12"/>
        <v>0</v>
      </c>
    </row>
    <row r="34" spans="1:34" ht="18" customHeight="1" x14ac:dyDescent="0.4">
      <c r="A34" s="156"/>
      <c r="B34" s="45"/>
      <c r="C34" s="45"/>
      <c r="D34" s="45"/>
      <c r="E34" s="45"/>
      <c r="F34" s="45"/>
      <c r="G34" s="45"/>
      <c r="H34" s="46"/>
      <c r="I34" s="37">
        <f>IF(AND(B34&lt;&gt;"",C34&lt;&gt;"",D34&lt;&gt;"",E34&lt;&gt;"",F34&lt;&gt;"",G34&lt;&gt;"",H34&lt;&gt;""),VLOOKUP(G34,通所介護費!$A$20:$B$24,2,0),0)</f>
        <v>0</v>
      </c>
      <c r="J34" s="37">
        <f t="shared" si="14"/>
        <v>0</v>
      </c>
      <c r="T34" s="30">
        <f>対象地域一覧!A34</f>
        <v>0</v>
      </c>
      <c r="U34" s="32">
        <f t="shared" si="0"/>
        <v>0</v>
      </c>
      <c r="V34" s="32">
        <f t="shared" si="1"/>
        <v>0</v>
      </c>
      <c r="W34" s="32">
        <f t="shared" si="2"/>
        <v>0</v>
      </c>
      <c r="X34" s="32">
        <f t="shared" si="3"/>
        <v>0</v>
      </c>
      <c r="Y34" s="32">
        <f t="shared" si="4"/>
        <v>0</v>
      </c>
      <c r="Z34" s="32">
        <f t="shared" si="5"/>
        <v>0</v>
      </c>
      <c r="AA34" s="32">
        <f t="shared" si="6"/>
        <v>0</v>
      </c>
      <c r="AB34" s="32">
        <f t="shared" si="7"/>
        <v>0</v>
      </c>
      <c r="AC34" s="32">
        <f t="shared" si="8"/>
        <v>0</v>
      </c>
      <c r="AD34" s="32">
        <f t="shared" si="9"/>
        <v>0</v>
      </c>
      <c r="AE34" s="32">
        <f t="shared" si="10"/>
        <v>0</v>
      </c>
      <c r="AF34" s="32">
        <f t="shared" si="11"/>
        <v>0</v>
      </c>
      <c r="AG34" s="32">
        <f t="shared" si="12"/>
        <v>0</v>
      </c>
      <c r="AH34" s="32">
        <f t="shared" si="12"/>
        <v>0</v>
      </c>
    </row>
    <row r="35" spans="1:34" ht="18" customHeight="1" x14ac:dyDescent="0.4">
      <c r="A35" s="156"/>
      <c r="B35" s="45"/>
      <c r="C35" s="45"/>
      <c r="D35" s="45"/>
      <c r="E35" s="45"/>
      <c r="F35" s="45"/>
      <c r="G35" s="45"/>
      <c r="H35" s="46"/>
      <c r="I35" s="37">
        <f>IF(AND(B35&lt;&gt;"",C35&lt;&gt;"",D35&lt;&gt;"",E35&lt;&gt;"",F35&lt;&gt;"",G35&lt;&gt;"",H35&lt;&gt;""),VLOOKUP(G35,通所介護費!$A$20:$B$24,2,0),0)</f>
        <v>0</v>
      </c>
      <c r="J35" s="37">
        <f t="shared" si="14"/>
        <v>0</v>
      </c>
      <c r="T35" s="30">
        <f>対象地域一覧!A35</f>
        <v>0</v>
      </c>
      <c r="U35" s="32">
        <f t="shared" si="0"/>
        <v>0</v>
      </c>
      <c r="V35" s="32">
        <f t="shared" si="1"/>
        <v>0</v>
      </c>
      <c r="W35" s="32">
        <f t="shared" si="2"/>
        <v>0</v>
      </c>
      <c r="X35" s="32">
        <f t="shared" si="3"/>
        <v>0</v>
      </c>
      <c r="Y35" s="32">
        <f t="shared" si="4"/>
        <v>0</v>
      </c>
      <c r="Z35" s="32">
        <f t="shared" si="5"/>
        <v>0</v>
      </c>
      <c r="AA35" s="32">
        <f t="shared" si="6"/>
        <v>0</v>
      </c>
      <c r="AB35" s="32">
        <f t="shared" si="7"/>
        <v>0</v>
      </c>
      <c r="AC35" s="32">
        <f t="shared" si="8"/>
        <v>0</v>
      </c>
      <c r="AD35" s="32">
        <f t="shared" si="9"/>
        <v>0</v>
      </c>
      <c r="AE35" s="32">
        <f t="shared" si="10"/>
        <v>0</v>
      </c>
      <c r="AF35" s="32">
        <f t="shared" si="11"/>
        <v>0</v>
      </c>
      <c r="AG35" s="32">
        <f t="shared" si="12"/>
        <v>0</v>
      </c>
      <c r="AH35" s="32">
        <f t="shared" si="12"/>
        <v>0</v>
      </c>
    </row>
    <row r="36" spans="1:34" ht="18" customHeight="1" x14ac:dyDescent="0.4">
      <c r="A36" s="156"/>
      <c r="B36" s="45"/>
      <c r="C36" s="45"/>
      <c r="D36" s="45"/>
      <c r="E36" s="45"/>
      <c r="F36" s="45"/>
      <c r="G36" s="45"/>
      <c r="H36" s="46"/>
      <c r="I36" s="37">
        <f>IF(AND(B36&lt;&gt;"",C36&lt;&gt;"",D36&lt;&gt;"",E36&lt;&gt;"",F36&lt;&gt;"",G36&lt;&gt;"",H36&lt;&gt;""),VLOOKUP(G36,通所介護費!$A$20:$B$24,2,0),0)</f>
        <v>0</v>
      </c>
      <c r="J36" s="37">
        <f t="shared" si="14"/>
        <v>0</v>
      </c>
      <c r="T36" s="30">
        <f>対象地域一覧!A36</f>
        <v>0</v>
      </c>
      <c r="U36" s="32">
        <f t="shared" si="0"/>
        <v>0</v>
      </c>
      <c r="V36" s="32">
        <f t="shared" si="1"/>
        <v>0</v>
      </c>
      <c r="W36" s="32">
        <f t="shared" si="2"/>
        <v>0</v>
      </c>
      <c r="X36" s="32">
        <f t="shared" si="3"/>
        <v>0</v>
      </c>
      <c r="Y36" s="32">
        <f t="shared" si="4"/>
        <v>0</v>
      </c>
      <c r="Z36" s="32">
        <f t="shared" si="5"/>
        <v>0</v>
      </c>
      <c r="AA36" s="32">
        <f t="shared" si="6"/>
        <v>0</v>
      </c>
      <c r="AB36" s="32">
        <f t="shared" si="7"/>
        <v>0</v>
      </c>
      <c r="AC36" s="32">
        <f t="shared" si="8"/>
        <v>0</v>
      </c>
      <c r="AD36" s="32">
        <f t="shared" si="9"/>
        <v>0</v>
      </c>
      <c r="AE36" s="32">
        <f t="shared" si="10"/>
        <v>0</v>
      </c>
      <c r="AF36" s="32">
        <f t="shared" si="11"/>
        <v>0</v>
      </c>
      <c r="AG36" s="32">
        <f t="shared" si="12"/>
        <v>0</v>
      </c>
      <c r="AH36" s="32">
        <f t="shared" si="12"/>
        <v>0</v>
      </c>
    </row>
    <row r="37" spans="1:34" ht="18" customHeight="1" x14ac:dyDescent="0.4">
      <c r="A37" s="156"/>
      <c r="B37" s="45"/>
      <c r="C37" s="45"/>
      <c r="D37" s="45"/>
      <c r="E37" s="45"/>
      <c r="F37" s="45"/>
      <c r="G37" s="45"/>
      <c r="H37" s="46"/>
      <c r="I37" s="37">
        <f>IF(AND(B37&lt;&gt;"",C37&lt;&gt;"",D37&lt;&gt;"",E37&lt;&gt;"",F37&lt;&gt;"",G37&lt;&gt;"",H37&lt;&gt;""),VLOOKUP(G37,通所介護費!$A$20:$B$24,2,0),0)</f>
        <v>0</v>
      </c>
      <c r="J37" s="37">
        <f t="shared" si="14"/>
        <v>0</v>
      </c>
      <c r="T37" s="30">
        <f>対象地域一覧!A37</f>
        <v>0</v>
      </c>
      <c r="U37" s="32">
        <f t="shared" si="0"/>
        <v>0</v>
      </c>
      <c r="V37" s="32">
        <f t="shared" si="1"/>
        <v>0</v>
      </c>
      <c r="W37" s="32">
        <f t="shared" si="2"/>
        <v>0</v>
      </c>
      <c r="X37" s="32">
        <f t="shared" si="3"/>
        <v>0</v>
      </c>
      <c r="Y37" s="32">
        <f t="shared" si="4"/>
        <v>0</v>
      </c>
      <c r="Z37" s="32">
        <f t="shared" si="5"/>
        <v>0</v>
      </c>
      <c r="AA37" s="32">
        <f t="shared" si="6"/>
        <v>0</v>
      </c>
      <c r="AB37" s="32">
        <f t="shared" si="7"/>
        <v>0</v>
      </c>
      <c r="AC37" s="32">
        <f t="shared" si="8"/>
        <v>0</v>
      </c>
      <c r="AD37" s="32">
        <f t="shared" si="9"/>
        <v>0</v>
      </c>
      <c r="AE37" s="32">
        <f t="shared" si="10"/>
        <v>0</v>
      </c>
      <c r="AF37" s="32">
        <f t="shared" si="11"/>
        <v>0</v>
      </c>
      <c r="AG37" s="32">
        <f t="shared" si="12"/>
        <v>0</v>
      </c>
      <c r="AH37" s="32">
        <f t="shared" si="12"/>
        <v>0</v>
      </c>
    </row>
    <row r="38" spans="1:34" ht="18" customHeight="1" x14ac:dyDescent="0.4">
      <c r="A38" s="156"/>
      <c r="B38" s="45"/>
      <c r="C38" s="45"/>
      <c r="D38" s="45"/>
      <c r="E38" s="45"/>
      <c r="F38" s="45"/>
      <c r="G38" s="45"/>
      <c r="H38" s="46"/>
      <c r="I38" s="37">
        <f>IF(AND(B38&lt;&gt;"",C38&lt;&gt;"",D38&lt;&gt;"",E38&lt;&gt;"",F38&lt;&gt;"",G38&lt;&gt;"",H38&lt;&gt;""),VLOOKUP(G38,通所介護費!$A$20:$B$24,2,0),0)</f>
        <v>0</v>
      </c>
      <c r="J38" s="37">
        <f t="shared" si="14"/>
        <v>0</v>
      </c>
      <c r="T38" s="30"/>
      <c r="U38" s="32">
        <f t="shared" si="0"/>
        <v>0</v>
      </c>
      <c r="V38" s="32">
        <f t="shared" si="1"/>
        <v>0</v>
      </c>
      <c r="W38" s="32">
        <f t="shared" si="2"/>
        <v>0</v>
      </c>
      <c r="X38" s="32">
        <f t="shared" si="3"/>
        <v>0</v>
      </c>
      <c r="Y38" s="32">
        <f t="shared" si="4"/>
        <v>0</v>
      </c>
      <c r="Z38" s="32">
        <f t="shared" si="5"/>
        <v>0</v>
      </c>
      <c r="AA38" s="32">
        <f t="shared" si="6"/>
        <v>0</v>
      </c>
      <c r="AB38" s="32">
        <f t="shared" si="7"/>
        <v>0</v>
      </c>
      <c r="AC38" s="32">
        <f t="shared" si="8"/>
        <v>0</v>
      </c>
      <c r="AD38" s="32">
        <f t="shared" si="9"/>
        <v>0</v>
      </c>
      <c r="AE38" s="32">
        <f t="shared" si="10"/>
        <v>0</v>
      </c>
      <c r="AF38" s="32">
        <f t="shared" si="11"/>
        <v>0</v>
      </c>
      <c r="AG38" s="32">
        <f t="shared" si="12"/>
        <v>0</v>
      </c>
      <c r="AH38" s="32">
        <f t="shared" si="12"/>
        <v>0</v>
      </c>
    </row>
    <row r="39" spans="1:34" ht="18" customHeight="1" x14ac:dyDescent="0.4">
      <c r="A39" s="156"/>
      <c r="B39" s="45"/>
      <c r="C39" s="45"/>
      <c r="D39" s="45"/>
      <c r="E39" s="45"/>
      <c r="F39" s="45"/>
      <c r="G39" s="45"/>
      <c r="H39" s="46"/>
      <c r="I39" s="37">
        <f>IF(AND(B39&lt;&gt;"",C39&lt;&gt;"",D39&lt;&gt;"",E39&lt;&gt;"",F39&lt;&gt;"",G39&lt;&gt;"",H39&lt;&gt;""),VLOOKUP(G39,通所介護費!$A$20:$B$24,2,0),0)</f>
        <v>0</v>
      </c>
      <c r="J39" s="37">
        <f t="shared" si="14"/>
        <v>0</v>
      </c>
      <c r="T39" s="30"/>
      <c r="U39" s="32">
        <f t="shared" si="0"/>
        <v>0</v>
      </c>
      <c r="V39" s="32">
        <f t="shared" si="1"/>
        <v>0</v>
      </c>
      <c r="W39" s="32">
        <f t="shared" si="2"/>
        <v>0</v>
      </c>
      <c r="X39" s="32">
        <f t="shared" si="3"/>
        <v>0</v>
      </c>
      <c r="Y39" s="32">
        <f t="shared" si="4"/>
        <v>0</v>
      </c>
      <c r="Z39" s="32">
        <f t="shared" si="5"/>
        <v>0</v>
      </c>
      <c r="AA39" s="32">
        <f t="shared" si="6"/>
        <v>0</v>
      </c>
      <c r="AB39" s="32">
        <f t="shared" si="7"/>
        <v>0</v>
      </c>
      <c r="AC39" s="32">
        <f t="shared" si="8"/>
        <v>0</v>
      </c>
      <c r="AD39" s="32">
        <f t="shared" si="9"/>
        <v>0</v>
      </c>
      <c r="AE39" s="32">
        <f t="shared" si="10"/>
        <v>0</v>
      </c>
      <c r="AF39" s="32">
        <f t="shared" si="11"/>
        <v>0</v>
      </c>
      <c r="AG39" s="32">
        <f t="shared" si="12"/>
        <v>0</v>
      </c>
      <c r="AH39" s="32">
        <f t="shared" si="12"/>
        <v>0</v>
      </c>
    </row>
    <row r="40" spans="1:34" ht="18" customHeight="1" x14ac:dyDescent="0.4">
      <c r="A40" s="157"/>
      <c r="B40" s="45"/>
      <c r="C40" s="45"/>
      <c r="D40" s="45"/>
      <c r="E40" s="45"/>
      <c r="F40" s="45"/>
      <c r="G40" s="45"/>
      <c r="H40" s="46"/>
      <c r="I40" s="37">
        <f>IF(AND(B40&lt;&gt;"",C40&lt;&gt;"",D40&lt;&gt;"",E40&lt;&gt;"",F40&lt;&gt;"",G40&lt;&gt;"",H40&lt;&gt;""),VLOOKUP(G40,通所介護費!$A$20:$B$24,2,0),0)</f>
        <v>0</v>
      </c>
      <c r="J40" s="37">
        <f t="shared" si="14"/>
        <v>0</v>
      </c>
      <c r="T40" s="30"/>
      <c r="U40" s="32">
        <f t="shared" si="0"/>
        <v>0</v>
      </c>
      <c r="V40" s="32">
        <f t="shared" si="1"/>
        <v>0</v>
      </c>
      <c r="W40" s="32">
        <f t="shared" si="2"/>
        <v>0</v>
      </c>
      <c r="X40" s="32">
        <f t="shared" si="3"/>
        <v>0</v>
      </c>
      <c r="Y40" s="32">
        <f t="shared" si="4"/>
        <v>0</v>
      </c>
      <c r="Z40" s="32">
        <f t="shared" si="5"/>
        <v>0</v>
      </c>
      <c r="AA40" s="32">
        <f t="shared" si="6"/>
        <v>0</v>
      </c>
      <c r="AB40" s="32">
        <f t="shared" si="7"/>
        <v>0</v>
      </c>
      <c r="AC40" s="32">
        <f t="shared" si="8"/>
        <v>0</v>
      </c>
      <c r="AD40" s="32">
        <f t="shared" si="9"/>
        <v>0</v>
      </c>
      <c r="AE40" s="32">
        <f t="shared" si="10"/>
        <v>0</v>
      </c>
      <c r="AF40" s="32">
        <f t="shared" si="11"/>
        <v>0</v>
      </c>
      <c r="AG40" s="32">
        <f t="shared" si="12"/>
        <v>0</v>
      </c>
      <c r="AH40" s="32">
        <f t="shared" si="12"/>
        <v>0</v>
      </c>
    </row>
    <row r="41" spans="1:34" ht="22.15" customHeight="1" x14ac:dyDescent="0.4">
      <c r="A41" s="101" t="s">
        <v>40</v>
      </c>
      <c r="B41" s="102"/>
      <c r="C41" s="102"/>
      <c r="D41" s="102"/>
      <c r="E41" s="102"/>
      <c r="F41" s="102"/>
      <c r="G41" s="103"/>
      <c r="H41" s="39">
        <f>SUMIF(H21:H40,"&lt;&gt;#N/A")</f>
        <v>0</v>
      </c>
      <c r="I41" s="39">
        <f>SUMIF(I21:I40,"&lt;&gt;#N/A")</f>
        <v>0</v>
      </c>
      <c r="J41" s="39">
        <f>SUMIF(J21:J40,"&lt;&gt;#N/A")</f>
        <v>0</v>
      </c>
      <c r="T41" s="30"/>
      <c r="U41" s="32">
        <f t="shared" si="0"/>
        <v>0</v>
      </c>
      <c r="V41" s="32">
        <f t="shared" si="1"/>
        <v>0</v>
      </c>
      <c r="W41" s="32">
        <f t="shared" si="2"/>
        <v>0</v>
      </c>
      <c r="X41" s="32">
        <f t="shared" si="3"/>
        <v>0</v>
      </c>
      <c r="Y41" s="32">
        <f t="shared" si="4"/>
        <v>0</v>
      </c>
      <c r="Z41" s="32">
        <f t="shared" si="5"/>
        <v>0</v>
      </c>
      <c r="AA41" s="32">
        <f t="shared" si="6"/>
        <v>0</v>
      </c>
      <c r="AB41" s="32">
        <f t="shared" si="7"/>
        <v>0</v>
      </c>
      <c r="AC41" s="32">
        <f t="shared" si="8"/>
        <v>0</v>
      </c>
      <c r="AD41" s="32">
        <f t="shared" si="9"/>
        <v>0</v>
      </c>
      <c r="AE41" s="32">
        <f t="shared" si="10"/>
        <v>0</v>
      </c>
      <c r="AF41" s="32">
        <f t="shared" si="11"/>
        <v>0</v>
      </c>
      <c r="AG41" s="32">
        <f t="shared" si="12"/>
        <v>0</v>
      </c>
      <c r="AH41" s="32">
        <f t="shared" si="12"/>
        <v>0</v>
      </c>
    </row>
    <row r="42" spans="1:34" ht="15" customHeight="1" x14ac:dyDescent="0.4">
      <c r="A42" s="24"/>
      <c r="B42" s="24"/>
      <c r="C42" s="24"/>
      <c r="D42" s="24"/>
      <c r="E42" s="24"/>
      <c r="F42" s="24"/>
      <c r="G42" s="44"/>
      <c r="H42" s="44"/>
      <c r="I42" s="44"/>
      <c r="T42" s="30"/>
      <c r="U42" s="32">
        <f t="shared" si="0"/>
        <v>0</v>
      </c>
      <c r="V42" s="32">
        <f t="shared" si="1"/>
        <v>0</v>
      </c>
      <c r="W42" s="32">
        <f t="shared" si="2"/>
        <v>0</v>
      </c>
      <c r="X42" s="32">
        <f t="shared" si="3"/>
        <v>0</v>
      </c>
      <c r="Y42" s="32">
        <f t="shared" si="4"/>
        <v>0</v>
      </c>
      <c r="Z42" s="32">
        <f t="shared" si="5"/>
        <v>0</v>
      </c>
      <c r="AA42" s="32">
        <f t="shared" si="6"/>
        <v>0</v>
      </c>
      <c r="AB42" s="32">
        <f t="shared" si="7"/>
        <v>0</v>
      </c>
      <c r="AC42" s="32">
        <f t="shared" si="8"/>
        <v>0</v>
      </c>
      <c r="AD42" s="32">
        <f t="shared" si="9"/>
        <v>0</v>
      </c>
      <c r="AE42" s="32">
        <f t="shared" si="10"/>
        <v>0</v>
      </c>
      <c r="AF42" s="32">
        <f t="shared" si="11"/>
        <v>0</v>
      </c>
      <c r="AG42" s="32">
        <f t="shared" si="12"/>
        <v>0</v>
      </c>
      <c r="AH42" s="32">
        <f t="shared" si="12"/>
        <v>0</v>
      </c>
    </row>
    <row r="43" spans="1:34" ht="22.15" customHeight="1" x14ac:dyDescent="0.4">
      <c r="A43" s="51" t="s">
        <v>89</v>
      </c>
      <c r="B43" s="24"/>
      <c r="C43" s="24"/>
      <c r="D43" s="24"/>
      <c r="E43" s="24"/>
      <c r="F43" s="24"/>
      <c r="G43" s="44"/>
      <c r="H43" s="44"/>
      <c r="I43" s="44"/>
      <c r="T43" s="30"/>
      <c r="U43" s="32">
        <f t="shared" si="0"/>
        <v>0</v>
      </c>
      <c r="V43" s="32">
        <f t="shared" si="1"/>
        <v>0</v>
      </c>
      <c r="W43" s="32">
        <f t="shared" si="2"/>
        <v>0</v>
      </c>
      <c r="X43" s="32">
        <f t="shared" si="3"/>
        <v>0</v>
      </c>
      <c r="Y43" s="32">
        <f t="shared" si="4"/>
        <v>0</v>
      </c>
      <c r="Z43" s="32">
        <f t="shared" si="5"/>
        <v>0</v>
      </c>
      <c r="AA43" s="32">
        <f t="shared" si="6"/>
        <v>0</v>
      </c>
      <c r="AB43" s="32">
        <f t="shared" si="7"/>
        <v>0</v>
      </c>
      <c r="AC43" s="32">
        <f t="shared" si="8"/>
        <v>0</v>
      </c>
      <c r="AD43" s="32">
        <f t="shared" si="9"/>
        <v>0</v>
      </c>
      <c r="AE43" s="32">
        <f t="shared" si="10"/>
        <v>0</v>
      </c>
      <c r="AF43" s="32">
        <f t="shared" si="11"/>
        <v>0</v>
      </c>
      <c r="AG43" s="32">
        <f t="shared" si="12"/>
        <v>0</v>
      </c>
      <c r="AH43" s="32">
        <f t="shared" si="12"/>
        <v>0</v>
      </c>
    </row>
    <row r="44" spans="1:34" ht="42.95" customHeight="1" x14ac:dyDescent="0.4">
      <c r="A44" s="158" t="s">
        <v>132</v>
      </c>
      <c r="B44" s="35" t="s">
        <v>49</v>
      </c>
      <c r="C44" s="35" t="s">
        <v>133</v>
      </c>
      <c r="D44" s="35" t="s">
        <v>34</v>
      </c>
      <c r="E44" s="36" t="s">
        <v>173</v>
      </c>
      <c r="F44" s="36" t="s">
        <v>174</v>
      </c>
      <c r="G44" s="35" t="s">
        <v>35</v>
      </c>
      <c r="H44" s="36" t="s">
        <v>134</v>
      </c>
      <c r="I44" s="36" t="s">
        <v>37</v>
      </c>
      <c r="J44" s="36" t="s">
        <v>120</v>
      </c>
      <c r="T44" s="30"/>
      <c r="U44" s="32">
        <f t="shared" si="0"/>
        <v>0</v>
      </c>
      <c r="V44" s="32">
        <f t="shared" si="1"/>
        <v>0</v>
      </c>
      <c r="W44" s="32">
        <f t="shared" si="2"/>
        <v>0</v>
      </c>
      <c r="X44" s="32">
        <f t="shared" si="3"/>
        <v>0</v>
      </c>
      <c r="Y44" s="32">
        <f t="shared" si="4"/>
        <v>0</v>
      </c>
      <c r="Z44" s="32">
        <f t="shared" si="5"/>
        <v>0</v>
      </c>
      <c r="AA44" s="32">
        <f t="shared" si="6"/>
        <v>0</v>
      </c>
      <c r="AB44" s="32">
        <f t="shared" si="7"/>
        <v>0</v>
      </c>
      <c r="AC44" s="32">
        <f t="shared" si="8"/>
        <v>0</v>
      </c>
      <c r="AD44" s="32">
        <f t="shared" si="9"/>
        <v>0</v>
      </c>
      <c r="AE44" s="32">
        <f t="shared" si="10"/>
        <v>0</v>
      </c>
      <c r="AF44" s="32">
        <f t="shared" si="11"/>
        <v>0</v>
      </c>
      <c r="AG44" s="32">
        <f t="shared" si="12"/>
        <v>0</v>
      </c>
      <c r="AH44" s="32">
        <f t="shared" si="12"/>
        <v>0</v>
      </c>
    </row>
    <row r="45" spans="1:34" ht="18" customHeight="1" x14ac:dyDescent="0.4">
      <c r="A45" s="159"/>
      <c r="B45" s="45"/>
      <c r="C45" s="45"/>
      <c r="D45" s="45"/>
      <c r="E45" s="45"/>
      <c r="F45" s="45"/>
      <c r="G45" s="45"/>
      <c r="H45" s="46"/>
      <c r="I45" s="37">
        <f>IF(AND(B45&lt;&gt;"",C45&lt;&gt;"",D45&lt;&gt;"",F45&lt;&gt;"",E45&lt;&gt;"",G45&lt;&gt;"",H45&lt;&gt;""),VLOOKUP(G45,通所介護費!$A$20:$B$24,2,0),0)</f>
        <v>0</v>
      </c>
      <c r="J45" s="37">
        <f>((I45*H45)*0.1*10)/2</f>
        <v>0</v>
      </c>
      <c r="T45" s="30"/>
      <c r="U45" s="32">
        <f t="shared" si="0"/>
        <v>0</v>
      </c>
      <c r="V45" s="32">
        <f t="shared" si="1"/>
        <v>0</v>
      </c>
      <c r="W45" s="32">
        <f t="shared" si="2"/>
        <v>0</v>
      </c>
      <c r="X45" s="32">
        <f t="shared" si="3"/>
        <v>0</v>
      </c>
      <c r="Y45" s="32">
        <f t="shared" si="4"/>
        <v>0</v>
      </c>
      <c r="Z45" s="32">
        <f t="shared" si="5"/>
        <v>0</v>
      </c>
      <c r="AA45" s="32">
        <f t="shared" si="6"/>
        <v>0</v>
      </c>
      <c r="AB45" s="32">
        <f t="shared" si="7"/>
        <v>0</v>
      </c>
      <c r="AC45" s="32">
        <f t="shared" si="8"/>
        <v>0</v>
      </c>
      <c r="AD45" s="32">
        <f t="shared" si="9"/>
        <v>0</v>
      </c>
      <c r="AE45" s="32">
        <f t="shared" si="10"/>
        <v>0</v>
      </c>
      <c r="AF45" s="32">
        <f t="shared" si="11"/>
        <v>0</v>
      </c>
      <c r="AG45" s="32">
        <f t="shared" si="12"/>
        <v>0</v>
      </c>
      <c r="AH45" s="32">
        <f t="shared" si="12"/>
        <v>0</v>
      </c>
    </row>
    <row r="46" spans="1:34" ht="18" customHeight="1" x14ac:dyDescent="0.4">
      <c r="A46" s="159"/>
      <c r="B46" s="45"/>
      <c r="C46" s="45"/>
      <c r="D46" s="45"/>
      <c r="E46" s="45"/>
      <c r="F46" s="45"/>
      <c r="G46" s="45"/>
      <c r="H46" s="46"/>
      <c r="I46" s="37">
        <f>IF(AND(B46&lt;&gt;"",C46&lt;&gt;"",D46&lt;&gt;"",F46&lt;&gt;"",E46&lt;&gt;"",G46&lt;&gt;"",H46&lt;&gt;""),VLOOKUP(G46,通所介護費!$A$20:$B$24,2,0),0)</f>
        <v>0</v>
      </c>
      <c r="J46" s="37">
        <f>((I46*H46)*0.1*10)/2</f>
        <v>0</v>
      </c>
      <c r="AG46" s="28">
        <f>SUM(AG3:AG45)</f>
        <v>0</v>
      </c>
      <c r="AH46" s="28">
        <f>SUM(AH3:AH45)</f>
        <v>0</v>
      </c>
    </row>
    <row r="47" spans="1:34" ht="18" customHeight="1" x14ac:dyDescent="0.4">
      <c r="A47" s="159"/>
      <c r="B47" s="45"/>
      <c r="C47" s="45"/>
      <c r="D47" s="45"/>
      <c r="E47" s="45"/>
      <c r="F47" s="45"/>
      <c r="G47" s="45"/>
      <c r="H47" s="46"/>
      <c r="I47" s="37">
        <f>IF(AND(B47&lt;&gt;"",C47&lt;&gt;"",D47&lt;&gt;"",F47&lt;&gt;"",E47&lt;&gt;"",G47&lt;&gt;"",H47&lt;&gt;""),VLOOKUP(G47,通所介護費!$A$20:$B$24,2,0),0)</f>
        <v>0</v>
      </c>
      <c r="J47" s="37">
        <f>((I47*H47)*0.1*10)/2</f>
        <v>0</v>
      </c>
    </row>
    <row r="48" spans="1:34" ht="18" customHeight="1" x14ac:dyDescent="0.4">
      <c r="A48" s="159"/>
      <c r="B48" s="45"/>
      <c r="C48" s="45"/>
      <c r="D48" s="45"/>
      <c r="E48" s="45"/>
      <c r="F48" s="45"/>
      <c r="G48" s="45"/>
      <c r="H48" s="46"/>
      <c r="I48" s="37">
        <f>IF(AND(B48&lt;&gt;"",C48&lt;&gt;"",D48&lt;&gt;"",F48&lt;&gt;"",E48&lt;&gt;"",G48&lt;&gt;"",H48&lt;&gt;""),VLOOKUP(G48,通所介護費!$A$20:$B$24,2,0),0)</f>
        <v>0</v>
      </c>
      <c r="J48" s="37">
        <f>((I48*H48)*0.1*10)/2</f>
        <v>0</v>
      </c>
    </row>
    <row r="49" spans="1:10" ht="18" customHeight="1" x14ac:dyDescent="0.4">
      <c r="A49" s="160"/>
      <c r="B49" s="45"/>
      <c r="C49" s="45"/>
      <c r="D49" s="45"/>
      <c r="E49" s="45"/>
      <c r="F49" s="45"/>
      <c r="G49" s="45"/>
      <c r="H49" s="46"/>
      <c r="I49" s="37">
        <f>IF(AND(B49&lt;&gt;"",C49&lt;&gt;"",D49&lt;&gt;"",F49&lt;&gt;"",E49&lt;&gt;"",G49&lt;&gt;"",H49&lt;&gt;""),VLOOKUP(G49,通所介護費!$A$20:$B$24,2,0),0)</f>
        <v>0</v>
      </c>
      <c r="J49" s="37">
        <f>((I49*H49)*0.1*10)/2</f>
        <v>0</v>
      </c>
    </row>
    <row r="50" spans="1:10" ht="22.15" customHeight="1" x14ac:dyDescent="0.4">
      <c r="A50" s="101" t="s">
        <v>40</v>
      </c>
      <c r="B50" s="102"/>
      <c r="C50" s="102"/>
      <c r="D50" s="102"/>
      <c r="E50" s="102"/>
      <c r="F50" s="102"/>
      <c r="G50" s="103"/>
      <c r="H50" s="32">
        <f>SUMIF(H45:H49,"&lt;&gt;#N/A")</f>
        <v>0</v>
      </c>
      <c r="I50" s="37">
        <f>SUMIF(I45:I49,"&lt;&gt;#N/A")</f>
        <v>0</v>
      </c>
      <c r="J50" s="37">
        <f t="shared" ref="J50" si="15">SUMIF(J45:J49,"&lt;&gt;#N/A")</f>
        <v>0</v>
      </c>
    </row>
    <row r="51" spans="1:10" ht="22.15" customHeight="1" x14ac:dyDescent="0.4"/>
    <row r="52" spans="1:10" ht="22.15" customHeight="1" x14ac:dyDescent="0.4">
      <c r="A52" s="34" t="s">
        <v>135</v>
      </c>
    </row>
    <row r="53" spans="1:10" ht="22.15" customHeight="1" x14ac:dyDescent="0.4">
      <c r="A53" s="50" t="s">
        <v>90</v>
      </c>
    </row>
    <row r="54" spans="1:10" ht="42.95" customHeight="1" x14ac:dyDescent="0.4">
      <c r="A54" s="155" t="s">
        <v>136</v>
      </c>
      <c r="B54" s="35" t="s">
        <v>49</v>
      </c>
      <c r="C54" s="35" t="s">
        <v>119</v>
      </c>
      <c r="D54" s="35" t="s">
        <v>34</v>
      </c>
      <c r="E54" s="36" t="s">
        <v>173</v>
      </c>
      <c r="F54" s="36" t="s">
        <v>174</v>
      </c>
      <c r="G54" s="35" t="s">
        <v>35</v>
      </c>
      <c r="H54" s="36" t="s">
        <v>51</v>
      </c>
      <c r="I54" s="36" t="s">
        <v>37</v>
      </c>
      <c r="J54" s="36" t="s">
        <v>120</v>
      </c>
    </row>
    <row r="55" spans="1:10" ht="18" customHeight="1" x14ac:dyDescent="0.4">
      <c r="A55" s="156"/>
      <c r="B55" s="45"/>
      <c r="C55" s="45"/>
      <c r="D55" s="45"/>
      <c r="E55" s="45"/>
      <c r="F55" s="45"/>
      <c r="G55" s="45"/>
      <c r="H55" s="46"/>
      <c r="I55" s="37">
        <f>IF(AND(B55&lt;&gt;"",C55&lt;&gt;"",D55&lt;&gt;"",E55&lt;&gt;"",F55&lt;&gt;"",G55&lt;&gt;"",H55&lt;&gt;""),VLOOKUP(G55,通所介護費!$A$27:$B$31,2,0),0)</f>
        <v>0</v>
      </c>
      <c r="J55" s="37">
        <f t="shared" ref="J55:J59" si="16">(I55*H55)*0.1*10</f>
        <v>0</v>
      </c>
    </row>
    <row r="56" spans="1:10" ht="18" customHeight="1" x14ac:dyDescent="0.4">
      <c r="A56" s="156"/>
      <c r="B56" s="45"/>
      <c r="C56" s="45"/>
      <c r="D56" s="45"/>
      <c r="E56" s="45"/>
      <c r="F56" s="45"/>
      <c r="G56" s="45"/>
      <c r="H56" s="46"/>
      <c r="I56" s="37">
        <f>IF(AND(B56&lt;&gt;"",C56&lt;&gt;"",D56&lt;&gt;"",E56&lt;&gt;"",F56&lt;&gt;"",G56&lt;&gt;"",H56&lt;&gt;""),VLOOKUP(G56,通所介護費!$A$27:$B$31,2,0),0)</f>
        <v>0</v>
      </c>
      <c r="J56" s="37">
        <f t="shared" si="16"/>
        <v>0</v>
      </c>
    </row>
    <row r="57" spans="1:10" ht="18" customHeight="1" x14ac:dyDescent="0.4">
      <c r="A57" s="156"/>
      <c r="B57" s="45"/>
      <c r="C57" s="45"/>
      <c r="D57" s="45"/>
      <c r="E57" s="45"/>
      <c r="F57" s="45"/>
      <c r="G57" s="45"/>
      <c r="H57" s="46"/>
      <c r="I57" s="37">
        <f>IF(AND(B57&lt;&gt;"",C57&lt;&gt;"",D57&lt;&gt;"",E57&lt;&gt;"",F57&lt;&gt;"",G57&lt;&gt;"",H57&lt;&gt;""),VLOOKUP(G57,通所介護費!$A$27:$B$31,2,0),0)</f>
        <v>0</v>
      </c>
      <c r="J57" s="37">
        <f t="shared" si="16"/>
        <v>0</v>
      </c>
    </row>
    <row r="58" spans="1:10" ht="18" customHeight="1" x14ac:dyDescent="0.4">
      <c r="A58" s="156"/>
      <c r="B58" s="45"/>
      <c r="C58" s="45"/>
      <c r="D58" s="45"/>
      <c r="E58" s="45"/>
      <c r="F58" s="45"/>
      <c r="G58" s="45"/>
      <c r="H58" s="46"/>
      <c r="I58" s="37">
        <f>IF(AND(B58&lt;&gt;"",C58&lt;&gt;"",D58&lt;&gt;"",E58&lt;&gt;"",F58&lt;&gt;"",G58&lt;&gt;"",H58&lt;&gt;""),VLOOKUP(G58,通所介護費!$A$27:$B$31,2,0),0)</f>
        <v>0</v>
      </c>
      <c r="J58" s="37">
        <f t="shared" si="16"/>
        <v>0</v>
      </c>
    </row>
    <row r="59" spans="1:10" ht="18" customHeight="1" x14ac:dyDescent="0.4">
      <c r="A59" s="156"/>
      <c r="B59" s="45"/>
      <c r="C59" s="45"/>
      <c r="D59" s="45"/>
      <c r="E59" s="45"/>
      <c r="F59" s="45"/>
      <c r="G59" s="45"/>
      <c r="H59" s="46"/>
      <c r="I59" s="37">
        <f>IF(AND(B59&lt;&gt;"",C59&lt;&gt;"",D59&lt;&gt;"",E59&lt;&gt;"",F59&lt;&gt;"",G59&lt;&gt;"",H59&lt;&gt;""),VLOOKUP(G59,通所介護費!$A$27:$B$31,2,0),0)</f>
        <v>0</v>
      </c>
      <c r="J59" s="37">
        <f t="shared" si="16"/>
        <v>0</v>
      </c>
    </row>
    <row r="60" spans="1:10" ht="18" customHeight="1" x14ac:dyDescent="0.4">
      <c r="A60" s="156"/>
      <c r="B60" s="45"/>
      <c r="C60" s="45"/>
      <c r="D60" s="45"/>
      <c r="E60" s="45"/>
      <c r="F60" s="45"/>
      <c r="G60" s="45"/>
      <c r="H60" s="46"/>
      <c r="I60" s="37">
        <f>IF(AND(B60&lt;&gt;"",C60&lt;&gt;"",D60&lt;&gt;"",E60&lt;&gt;"",F60&lt;&gt;"",G60&lt;&gt;"",H60&lt;&gt;""),VLOOKUP(G60,通所介護費!$A$27:$B$31,2,0),0)</f>
        <v>0</v>
      </c>
      <c r="J60" s="37">
        <f t="shared" ref="J60:J74" si="17">(I60*H60)*0.1*10</f>
        <v>0</v>
      </c>
    </row>
    <row r="61" spans="1:10" ht="18" customHeight="1" x14ac:dyDescent="0.4">
      <c r="A61" s="156"/>
      <c r="B61" s="45"/>
      <c r="C61" s="45"/>
      <c r="D61" s="45"/>
      <c r="E61" s="45"/>
      <c r="F61" s="45"/>
      <c r="G61" s="45"/>
      <c r="H61" s="46"/>
      <c r="I61" s="37">
        <f>IF(AND(B61&lt;&gt;"",C61&lt;&gt;"",D61&lt;&gt;"",E61&lt;&gt;"",F61&lt;&gt;"",G61&lt;&gt;"",H61&lt;&gt;""),VLOOKUP(G61,通所介護費!$A$27:$B$31,2,0),0)</f>
        <v>0</v>
      </c>
      <c r="J61" s="37">
        <f t="shared" si="17"/>
        <v>0</v>
      </c>
    </row>
    <row r="62" spans="1:10" ht="18" customHeight="1" x14ac:dyDescent="0.4">
      <c r="A62" s="156"/>
      <c r="B62" s="45"/>
      <c r="C62" s="45"/>
      <c r="D62" s="45"/>
      <c r="E62" s="45"/>
      <c r="F62" s="45"/>
      <c r="G62" s="45"/>
      <c r="H62" s="46"/>
      <c r="I62" s="37">
        <f>IF(AND(B62&lt;&gt;"",C62&lt;&gt;"",D62&lt;&gt;"",E62&lt;&gt;"",F62&lt;&gt;"",G62&lt;&gt;"",H62&lt;&gt;""),VLOOKUP(G62,通所介護費!$A$27:$B$31,2,0),0)</f>
        <v>0</v>
      </c>
      <c r="J62" s="37">
        <f t="shared" si="17"/>
        <v>0</v>
      </c>
    </row>
    <row r="63" spans="1:10" ht="18" customHeight="1" x14ac:dyDescent="0.4">
      <c r="A63" s="156"/>
      <c r="B63" s="45"/>
      <c r="C63" s="45"/>
      <c r="D63" s="45"/>
      <c r="E63" s="45"/>
      <c r="F63" s="45"/>
      <c r="G63" s="45"/>
      <c r="H63" s="46"/>
      <c r="I63" s="37">
        <f>IF(AND(B63&lt;&gt;"",C63&lt;&gt;"",D63&lt;&gt;"",E63&lt;&gt;"",F63&lt;&gt;"",G63&lt;&gt;"",H63&lt;&gt;""),VLOOKUP(G63,通所介護費!$A$27:$B$31,2,0),0)</f>
        <v>0</v>
      </c>
      <c r="J63" s="37">
        <f t="shared" si="17"/>
        <v>0</v>
      </c>
    </row>
    <row r="64" spans="1:10" ht="18" customHeight="1" x14ac:dyDescent="0.4">
      <c r="A64" s="156"/>
      <c r="B64" s="45"/>
      <c r="C64" s="45"/>
      <c r="D64" s="45"/>
      <c r="E64" s="45"/>
      <c r="F64" s="45"/>
      <c r="G64" s="45"/>
      <c r="H64" s="46"/>
      <c r="I64" s="37">
        <f>IF(AND(B64&lt;&gt;"",C64&lt;&gt;"",D64&lt;&gt;"",E64&lt;&gt;"",F64&lt;&gt;"",G64&lt;&gt;"",H64&lt;&gt;""),VLOOKUP(G64,通所介護費!$A$27:$B$31,2,0),0)</f>
        <v>0</v>
      </c>
      <c r="J64" s="37">
        <f t="shared" si="17"/>
        <v>0</v>
      </c>
    </row>
    <row r="65" spans="1:10" ht="18" customHeight="1" x14ac:dyDescent="0.4">
      <c r="A65" s="156"/>
      <c r="B65" s="45"/>
      <c r="C65" s="45"/>
      <c r="D65" s="45"/>
      <c r="E65" s="45"/>
      <c r="F65" s="45"/>
      <c r="G65" s="45"/>
      <c r="H65" s="46"/>
      <c r="I65" s="37">
        <f>IF(AND(B65&lt;&gt;"",C65&lt;&gt;"",D65&lt;&gt;"",E65&lt;&gt;"",F65&lt;&gt;"",G65&lt;&gt;"",H65&lt;&gt;""),VLOOKUP(G65,通所介護費!$A$27:$B$31,2,0),0)</f>
        <v>0</v>
      </c>
      <c r="J65" s="37">
        <f t="shared" si="17"/>
        <v>0</v>
      </c>
    </row>
    <row r="66" spans="1:10" ht="18" customHeight="1" x14ac:dyDescent="0.4">
      <c r="A66" s="156"/>
      <c r="B66" s="45"/>
      <c r="C66" s="45"/>
      <c r="D66" s="45"/>
      <c r="E66" s="45"/>
      <c r="F66" s="45"/>
      <c r="G66" s="45"/>
      <c r="H66" s="46"/>
      <c r="I66" s="37">
        <f>IF(AND(B66&lt;&gt;"",C66&lt;&gt;"",D66&lt;&gt;"",E66&lt;&gt;"",F66&lt;&gt;"",G66&lt;&gt;"",H66&lt;&gt;""),VLOOKUP(G66,通所介護費!$A$27:$B$31,2,0),0)</f>
        <v>0</v>
      </c>
      <c r="J66" s="37">
        <f t="shared" si="17"/>
        <v>0</v>
      </c>
    </row>
    <row r="67" spans="1:10" ht="18" customHeight="1" x14ac:dyDescent="0.4">
      <c r="A67" s="156"/>
      <c r="B67" s="45"/>
      <c r="C67" s="45"/>
      <c r="D67" s="45"/>
      <c r="E67" s="45"/>
      <c r="F67" s="45"/>
      <c r="G67" s="45"/>
      <c r="H67" s="46"/>
      <c r="I67" s="37">
        <f>IF(AND(B67&lt;&gt;"",C67&lt;&gt;"",D67&lt;&gt;"",E67&lt;&gt;"",F67&lt;&gt;"",G67&lt;&gt;"",H67&lt;&gt;""),VLOOKUP(G67,通所介護費!$A$27:$B$31,2,0),0)</f>
        <v>0</v>
      </c>
      <c r="J67" s="37">
        <f t="shared" si="17"/>
        <v>0</v>
      </c>
    </row>
    <row r="68" spans="1:10" ht="18" customHeight="1" x14ac:dyDescent="0.4">
      <c r="A68" s="156"/>
      <c r="B68" s="45"/>
      <c r="C68" s="45"/>
      <c r="D68" s="45"/>
      <c r="E68" s="45"/>
      <c r="F68" s="45"/>
      <c r="G68" s="45"/>
      <c r="H68" s="46"/>
      <c r="I68" s="37">
        <f>IF(AND(B68&lt;&gt;"",C68&lt;&gt;"",D68&lt;&gt;"",E68&lt;&gt;"",F68&lt;&gt;"",G68&lt;&gt;"",H68&lt;&gt;""),VLOOKUP(G68,通所介護費!$A$27:$B$31,2,0),0)</f>
        <v>0</v>
      </c>
      <c r="J68" s="37">
        <f t="shared" si="17"/>
        <v>0</v>
      </c>
    </row>
    <row r="69" spans="1:10" ht="18" customHeight="1" x14ac:dyDescent="0.4">
      <c r="A69" s="156"/>
      <c r="B69" s="45"/>
      <c r="C69" s="45"/>
      <c r="D69" s="45"/>
      <c r="E69" s="45"/>
      <c r="F69" s="45"/>
      <c r="G69" s="45"/>
      <c r="H69" s="46"/>
      <c r="I69" s="37">
        <f>IF(AND(B69&lt;&gt;"",C69&lt;&gt;"",D69&lt;&gt;"",E69&lt;&gt;"",F69&lt;&gt;"",G69&lt;&gt;"",H69&lt;&gt;""),VLOOKUP(G69,通所介護費!$A$27:$B$31,2,0),0)</f>
        <v>0</v>
      </c>
      <c r="J69" s="37">
        <f t="shared" si="17"/>
        <v>0</v>
      </c>
    </row>
    <row r="70" spans="1:10" ht="18" customHeight="1" x14ac:dyDescent="0.4">
      <c r="A70" s="156"/>
      <c r="B70" s="45"/>
      <c r="C70" s="45"/>
      <c r="D70" s="45"/>
      <c r="E70" s="45"/>
      <c r="F70" s="45"/>
      <c r="G70" s="45"/>
      <c r="H70" s="46"/>
      <c r="I70" s="37">
        <f>IF(AND(B70&lt;&gt;"",C70&lt;&gt;"",D70&lt;&gt;"",E70&lt;&gt;"",F70&lt;&gt;"",G70&lt;&gt;"",H70&lt;&gt;""),VLOOKUP(G70,通所介護費!$A$27:$B$31,2,0),0)</f>
        <v>0</v>
      </c>
      <c r="J70" s="37">
        <f t="shared" si="17"/>
        <v>0</v>
      </c>
    </row>
    <row r="71" spans="1:10" ht="18" customHeight="1" x14ac:dyDescent="0.4">
      <c r="A71" s="156"/>
      <c r="B71" s="45"/>
      <c r="C71" s="45"/>
      <c r="D71" s="45"/>
      <c r="E71" s="45"/>
      <c r="F71" s="45"/>
      <c r="G71" s="45"/>
      <c r="H71" s="46"/>
      <c r="I71" s="37">
        <f>IF(AND(B71&lt;&gt;"",C71&lt;&gt;"",D71&lt;&gt;"",E71&lt;&gt;"",F71&lt;&gt;"",G71&lt;&gt;"",H71&lt;&gt;""),VLOOKUP(G71,通所介護費!$A$27:$B$31,2,0),0)</f>
        <v>0</v>
      </c>
      <c r="J71" s="37">
        <f t="shared" si="17"/>
        <v>0</v>
      </c>
    </row>
    <row r="72" spans="1:10" ht="18" customHeight="1" x14ac:dyDescent="0.4">
      <c r="A72" s="156"/>
      <c r="B72" s="45"/>
      <c r="C72" s="45"/>
      <c r="D72" s="45"/>
      <c r="E72" s="45"/>
      <c r="F72" s="45"/>
      <c r="G72" s="45"/>
      <c r="H72" s="46"/>
      <c r="I72" s="37">
        <f>IF(AND(B72&lt;&gt;"",C72&lt;&gt;"",D72&lt;&gt;"",E72&lt;&gt;"",F72&lt;&gt;"",G72&lt;&gt;"",H72&lt;&gt;""),VLOOKUP(G72,通所介護費!$A$27:$B$31,2,0),0)</f>
        <v>0</v>
      </c>
      <c r="J72" s="37">
        <f t="shared" si="17"/>
        <v>0</v>
      </c>
    </row>
    <row r="73" spans="1:10" ht="18" customHeight="1" x14ac:dyDescent="0.4">
      <c r="A73" s="156"/>
      <c r="B73" s="45"/>
      <c r="C73" s="45"/>
      <c r="D73" s="45"/>
      <c r="E73" s="45"/>
      <c r="F73" s="45"/>
      <c r="G73" s="45"/>
      <c r="H73" s="46"/>
      <c r="I73" s="37">
        <f>IF(AND(B73&lt;&gt;"",C73&lt;&gt;"",D73&lt;&gt;"",E73&lt;&gt;"",F73&lt;&gt;"",G73&lt;&gt;"",H73&lt;&gt;""),VLOOKUP(G73,通所介護費!$A$27:$B$31,2,0),0)</f>
        <v>0</v>
      </c>
      <c r="J73" s="37">
        <f t="shared" si="17"/>
        <v>0</v>
      </c>
    </row>
    <row r="74" spans="1:10" ht="18" customHeight="1" x14ac:dyDescent="0.4">
      <c r="A74" s="157"/>
      <c r="B74" s="45"/>
      <c r="C74" s="45"/>
      <c r="D74" s="45"/>
      <c r="E74" s="45"/>
      <c r="F74" s="45"/>
      <c r="G74" s="45"/>
      <c r="H74" s="46"/>
      <c r="I74" s="37">
        <f>IF(AND(B74&lt;&gt;"",C74&lt;&gt;"",D74&lt;&gt;"",E74&lt;&gt;"",F74&lt;&gt;"",G74&lt;&gt;"",H74&lt;&gt;""),VLOOKUP(G74,通所介護費!$A$27:$B$31,2,0),0)</f>
        <v>0</v>
      </c>
      <c r="J74" s="37">
        <f t="shared" si="17"/>
        <v>0</v>
      </c>
    </row>
    <row r="75" spans="1:10" ht="22.15" customHeight="1" x14ac:dyDescent="0.4">
      <c r="A75" s="101" t="s">
        <v>40</v>
      </c>
      <c r="B75" s="102"/>
      <c r="C75" s="102"/>
      <c r="D75" s="102"/>
      <c r="E75" s="102"/>
      <c r="F75" s="102"/>
      <c r="G75" s="103"/>
      <c r="H75" s="39">
        <f>SUMIF(H55:H74,"&lt;&gt;#N/A")</f>
        <v>0</v>
      </c>
      <c r="I75" s="39">
        <f>SUMIF(I55:I74,"&lt;&gt;#N/A")</f>
        <v>0</v>
      </c>
      <c r="J75" s="39">
        <f>SUMIF(J55:J74,"&lt;&gt;#N/A")</f>
        <v>0</v>
      </c>
    </row>
    <row r="76" spans="1:10" ht="15" customHeight="1" x14ac:dyDescent="0.4">
      <c r="A76" s="24"/>
      <c r="B76" s="24"/>
      <c r="C76" s="24"/>
      <c r="D76" s="24"/>
      <c r="E76" s="24"/>
      <c r="F76" s="24"/>
      <c r="G76" s="44"/>
      <c r="H76" s="44"/>
      <c r="I76" s="44"/>
    </row>
    <row r="77" spans="1:10" ht="22.15" customHeight="1" x14ac:dyDescent="0.4">
      <c r="A77" s="51" t="s">
        <v>89</v>
      </c>
      <c r="B77" s="24"/>
      <c r="C77" s="24"/>
      <c r="D77" s="24"/>
      <c r="E77" s="24"/>
      <c r="F77" s="24"/>
      <c r="G77" s="44"/>
      <c r="H77" s="44"/>
      <c r="I77" s="44"/>
    </row>
    <row r="78" spans="1:10" ht="42.95" customHeight="1" x14ac:dyDescent="0.4">
      <c r="A78" s="158" t="s">
        <v>137</v>
      </c>
      <c r="B78" s="35" t="s">
        <v>49</v>
      </c>
      <c r="C78" s="35" t="s">
        <v>119</v>
      </c>
      <c r="D78" s="35" t="s">
        <v>34</v>
      </c>
      <c r="E78" s="36" t="s">
        <v>173</v>
      </c>
      <c r="F78" s="36" t="s">
        <v>174</v>
      </c>
      <c r="G78" s="35" t="s">
        <v>35</v>
      </c>
      <c r="H78" s="36" t="s">
        <v>134</v>
      </c>
      <c r="I78" s="36" t="s">
        <v>37</v>
      </c>
      <c r="J78" s="36" t="s">
        <v>120</v>
      </c>
    </row>
    <row r="79" spans="1:10" ht="18" customHeight="1" x14ac:dyDescent="0.4">
      <c r="A79" s="159"/>
      <c r="B79" s="45"/>
      <c r="C79" s="45"/>
      <c r="D79" s="45"/>
      <c r="E79" s="45"/>
      <c r="F79" s="45"/>
      <c r="G79" s="45"/>
      <c r="H79" s="46"/>
      <c r="I79" s="37">
        <f>IF(AND(B79&lt;&gt;"",C79&lt;&gt;"",D79&lt;&gt;"",E79&lt;&gt;"",F79&lt;&gt;"",G79&lt;&gt;"",H79&lt;&gt;""),VLOOKUP(G79,通所介護費!$A$27:$B$31,2,0),0)</f>
        <v>0</v>
      </c>
      <c r="J79" s="37">
        <f>((I79*H79)*0.1*10)/2</f>
        <v>0</v>
      </c>
    </row>
    <row r="80" spans="1:10" ht="18" customHeight="1" x14ac:dyDescent="0.4">
      <c r="A80" s="159"/>
      <c r="B80" s="45"/>
      <c r="C80" s="45"/>
      <c r="D80" s="45"/>
      <c r="E80" s="45"/>
      <c r="F80" s="45"/>
      <c r="G80" s="45"/>
      <c r="H80" s="46"/>
      <c r="I80" s="37">
        <f>IF(AND(B80&lt;&gt;"",C80&lt;&gt;"",D80&lt;&gt;"",E80&lt;&gt;"",F80&lt;&gt;"",G80&lt;&gt;"",H80&lt;&gt;""),VLOOKUP(G80,通所介護費!$A$27:$B$31,2,0),0)</f>
        <v>0</v>
      </c>
      <c r="J80" s="37">
        <f>((I80*H80)*0.1*10)/2</f>
        <v>0</v>
      </c>
    </row>
    <row r="81" spans="1:10" ht="18" customHeight="1" x14ac:dyDescent="0.4">
      <c r="A81" s="159"/>
      <c r="B81" s="45"/>
      <c r="C81" s="45"/>
      <c r="D81" s="45"/>
      <c r="E81" s="45"/>
      <c r="F81" s="45"/>
      <c r="G81" s="45"/>
      <c r="H81" s="46"/>
      <c r="I81" s="37">
        <f>IF(AND(B81&lt;&gt;"",C81&lt;&gt;"",D81&lt;&gt;"",E81&lt;&gt;"",F81&lt;&gt;"",G81&lt;&gt;"",H81&lt;&gt;""),VLOOKUP(G81,通所介護費!$A$27:$B$31,2,0),0)</f>
        <v>0</v>
      </c>
      <c r="J81" s="37">
        <f>((I81*H81)*0.1*10)/2</f>
        <v>0</v>
      </c>
    </row>
    <row r="82" spans="1:10" ht="18" customHeight="1" x14ac:dyDescent="0.4">
      <c r="A82" s="159"/>
      <c r="B82" s="45"/>
      <c r="C82" s="45"/>
      <c r="D82" s="45"/>
      <c r="E82" s="45"/>
      <c r="F82" s="45"/>
      <c r="G82" s="45"/>
      <c r="H82" s="46"/>
      <c r="I82" s="37">
        <f>IF(AND(B82&lt;&gt;"",C82&lt;&gt;"",D82&lt;&gt;"",E82&lt;&gt;"",F82&lt;&gt;"",G82&lt;&gt;"",H82&lt;&gt;""),VLOOKUP(G82,通所介護費!$A$27:$B$31,2,0),0)</f>
        <v>0</v>
      </c>
      <c r="J82" s="37">
        <f>((I82*H82)*0.1*10)/2</f>
        <v>0</v>
      </c>
    </row>
    <row r="83" spans="1:10" ht="18" customHeight="1" x14ac:dyDescent="0.4">
      <c r="A83" s="160"/>
      <c r="B83" s="45"/>
      <c r="C83" s="45"/>
      <c r="D83" s="45"/>
      <c r="E83" s="45"/>
      <c r="F83" s="45"/>
      <c r="G83" s="45"/>
      <c r="H83" s="46"/>
      <c r="I83" s="37">
        <f>IF(AND(B83&lt;&gt;"",C83&lt;&gt;"",D83&lt;&gt;"",E83&lt;&gt;"",F83&lt;&gt;"",G83&lt;&gt;"",H83&lt;&gt;""),VLOOKUP(G83,通所介護費!$A$27:$B$31,2,0),0)</f>
        <v>0</v>
      </c>
      <c r="J83" s="37">
        <f>((I83*H83)*0.1*10)/2</f>
        <v>0</v>
      </c>
    </row>
    <row r="84" spans="1:10" ht="22.15" customHeight="1" x14ac:dyDescent="0.4">
      <c r="A84" s="101" t="s">
        <v>40</v>
      </c>
      <c r="B84" s="102"/>
      <c r="C84" s="102"/>
      <c r="D84" s="102"/>
      <c r="E84" s="102"/>
      <c r="F84" s="102"/>
      <c r="G84" s="103"/>
      <c r="H84" s="39">
        <f>SUMIF(H79:H83,"&lt;&gt;#N/A")</f>
        <v>0</v>
      </c>
      <c r="I84" s="39">
        <f>SUMIF(I79:I83,"&lt;&gt;#N/A")</f>
        <v>0</v>
      </c>
      <c r="J84" s="39">
        <f>SUMIF(J79:J83,"&lt;&gt;#N/A")</f>
        <v>0</v>
      </c>
    </row>
    <row r="85" spans="1:10" ht="22.15" customHeight="1" x14ac:dyDescent="0.4"/>
    <row r="86" spans="1:10" ht="22.15" customHeight="1" x14ac:dyDescent="0.4">
      <c r="A86" s="34" t="s">
        <v>138</v>
      </c>
    </row>
    <row r="87" spans="1:10" ht="22.15" customHeight="1" x14ac:dyDescent="0.4">
      <c r="A87" s="50" t="s">
        <v>90</v>
      </c>
    </row>
    <row r="88" spans="1:10" ht="42.95" customHeight="1" x14ac:dyDescent="0.4">
      <c r="A88" s="155" t="s">
        <v>139</v>
      </c>
      <c r="B88" s="35" t="s">
        <v>49</v>
      </c>
      <c r="C88" s="35" t="s">
        <v>119</v>
      </c>
      <c r="D88" s="35" t="s">
        <v>34</v>
      </c>
      <c r="E88" s="36" t="s">
        <v>173</v>
      </c>
      <c r="F88" s="36" t="s">
        <v>174</v>
      </c>
      <c r="G88" s="35" t="s">
        <v>35</v>
      </c>
      <c r="H88" s="36" t="s">
        <v>51</v>
      </c>
      <c r="I88" s="36" t="s">
        <v>37</v>
      </c>
      <c r="J88" s="36" t="s">
        <v>120</v>
      </c>
    </row>
    <row r="89" spans="1:10" ht="18" customHeight="1" x14ac:dyDescent="0.4">
      <c r="A89" s="156"/>
      <c r="B89" s="45"/>
      <c r="C89" s="45"/>
      <c r="D89" s="45"/>
      <c r="E89" s="45"/>
      <c r="F89" s="45"/>
      <c r="G89" s="45"/>
      <c r="H89" s="46"/>
      <c r="I89" s="37">
        <f>IF(AND(B89&lt;&gt;"",C89&lt;&gt;"",D89&lt;&gt;"",E89&lt;&gt;"",F89&lt;&gt;"",G89&lt;&gt;"",H89&lt;&gt;""),VLOOKUP(G89,通所介護費!$A$34:$B$38,2,0),0)</f>
        <v>0</v>
      </c>
      <c r="J89" s="37">
        <f t="shared" ref="J89:J93" si="18">(I89*H89)*0.1*10</f>
        <v>0</v>
      </c>
    </row>
    <row r="90" spans="1:10" ht="18" customHeight="1" x14ac:dyDescent="0.4">
      <c r="A90" s="156"/>
      <c r="B90" s="45"/>
      <c r="C90" s="45"/>
      <c r="D90" s="45"/>
      <c r="E90" s="45"/>
      <c r="F90" s="45"/>
      <c r="G90" s="45"/>
      <c r="H90" s="46"/>
      <c r="I90" s="37">
        <f>IF(AND(B90&lt;&gt;"",C90&lt;&gt;"",D90&lt;&gt;"",E90&lt;&gt;"",F90&lt;&gt;"",G90&lt;&gt;"",H90&lt;&gt;""),VLOOKUP(G90,通所介護費!$A$34:$B$38,2,0),0)</f>
        <v>0</v>
      </c>
      <c r="J90" s="37">
        <f t="shared" si="18"/>
        <v>0</v>
      </c>
    </row>
    <row r="91" spans="1:10" ht="18" customHeight="1" x14ac:dyDescent="0.4">
      <c r="A91" s="156"/>
      <c r="B91" s="45"/>
      <c r="C91" s="45"/>
      <c r="D91" s="45"/>
      <c r="E91" s="45"/>
      <c r="F91" s="45"/>
      <c r="G91" s="45"/>
      <c r="H91" s="46"/>
      <c r="I91" s="37">
        <f>IF(AND(B91&lt;&gt;"",C91&lt;&gt;"",D91&lt;&gt;"",E91&lt;&gt;"",F91&lt;&gt;"",G91&lt;&gt;"",H91&lt;&gt;""),VLOOKUP(G91,通所介護費!$A$34:$B$38,2,0),0)</f>
        <v>0</v>
      </c>
      <c r="J91" s="37">
        <f t="shared" si="18"/>
        <v>0</v>
      </c>
    </row>
    <row r="92" spans="1:10" ht="18" customHeight="1" x14ac:dyDescent="0.4">
      <c r="A92" s="156"/>
      <c r="B92" s="45"/>
      <c r="C92" s="45"/>
      <c r="D92" s="45"/>
      <c r="E92" s="45"/>
      <c r="F92" s="45"/>
      <c r="G92" s="45"/>
      <c r="H92" s="46"/>
      <c r="I92" s="37">
        <f>IF(AND(B92&lt;&gt;"",C92&lt;&gt;"",D92&lt;&gt;"",E92&lt;&gt;"",F92&lt;&gt;"",G92&lt;&gt;"",H92&lt;&gt;""),VLOOKUP(G92,通所介護費!$A$34:$B$38,2,0),0)</f>
        <v>0</v>
      </c>
      <c r="J92" s="37">
        <f t="shared" si="18"/>
        <v>0</v>
      </c>
    </row>
    <row r="93" spans="1:10" ht="18" customHeight="1" x14ac:dyDescent="0.4">
      <c r="A93" s="156"/>
      <c r="B93" s="45"/>
      <c r="C93" s="45"/>
      <c r="D93" s="45"/>
      <c r="E93" s="45"/>
      <c r="F93" s="45"/>
      <c r="G93" s="45"/>
      <c r="H93" s="46"/>
      <c r="I93" s="37">
        <f>IF(AND(B93&lt;&gt;"",C93&lt;&gt;"",D93&lt;&gt;"",E93&lt;&gt;"",F93&lt;&gt;"",G93&lt;&gt;"",H93&lt;&gt;""),VLOOKUP(G93,通所介護費!$A$34:$B$38,2,0),0)</f>
        <v>0</v>
      </c>
      <c r="J93" s="37">
        <f t="shared" si="18"/>
        <v>0</v>
      </c>
    </row>
    <row r="94" spans="1:10" ht="18" customHeight="1" x14ac:dyDescent="0.4">
      <c r="A94" s="156"/>
      <c r="B94" s="45"/>
      <c r="C94" s="45"/>
      <c r="D94" s="45"/>
      <c r="E94" s="45"/>
      <c r="F94" s="45"/>
      <c r="G94" s="45"/>
      <c r="H94" s="46"/>
      <c r="I94" s="37">
        <f>IF(AND(B94&lt;&gt;"",C94&lt;&gt;"",D94&lt;&gt;"",E94&lt;&gt;"",F94&lt;&gt;"",G94&lt;&gt;"",H94&lt;&gt;""),VLOOKUP(G94,通所介護費!$A$34:$B$38,2,0),0)</f>
        <v>0</v>
      </c>
      <c r="J94" s="37">
        <f t="shared" ref="J94:J108" si="19">(I94*H94)*0.1*10</f>
        <v>0</v>
      </c>
    </row>
    <row r="95" spans="1:10" ht="18" customHeight="1" x14ac:dyDescent="0.4">
      <c r="A95" s="156"/>
      <c r="B95" s="45"/>
      <c r="C95" s="45"/>
      <c r="D95" s="45"/>
      <c r="E95" s="45"/>
      <c r="F95" s="45"/>
      <c r="G95" s="45"/>
      <c r="H95" s="46"/>
      <c r="I95" s="37">
        <f>IF(AND(B95&lt;&gt;"",C95&lt;&gt;"",D95&lt;&gt;"",E95&lt;&gt;"",F95&lt;&gt;"",G95&lt;&gt;"",H95&lt;&gt;""),VLOOKUP(G95,通所介護費!$A$34:$B$38,2,0),0)</f>
        <v>0</v>
      </c>
      <c r="J95" s="37">
        <f t="shared" si="19"/>
        <v>0</v>
      </c>
    </row>
    <row r="96" spans="1:10" ht="18" customHeight="1" x14ac:dyDescent="0.4">
      <c r="A96" s="156"/>
      <c r="B96" s="45"/>
      <c r="C96" s="45"/>
      <c r="D96" s="45"/>
      <c r="E96" s="45"/>
      <c r="F96" s="45"/>
      <c r="G96" s="45"/>
      <c r="H96" s="46"/>
      <c r="I96" s="37">
        <f>IF(AND(B96&lt;&gt;"",C96&lt;&gt;"",D96&lt;&gt;"",E96&lt;&gt;"",F96&lt;&gt;"",G96&lt;&gt;"",H96&lt;&gt;""),VLOOKUP(G96,通所介護費!$A$34:$B$38,2,0),0)</f>
        <v>0</v>
      </c>
      <c r="J96" s="37">
        <f t="shared" si="19"/>
        <v>0</v>
      </c>
    </row>
    <row r="97" spans="1:10" ht="18" customHeight="1" x14ac:dyDescent="0.4">
      <c r="A97" s="156"/>
      <c r="B97" s="45"/>
      <c r="C97" s="45"/>
      <c r="D97" s="45"/>
      <c r="E97" s="45"/>
      <c r="F97" s="45"/>
      <c r="G97" s="45"/>
      <c r="H97" s="46"/>
      <c r="I97" s="37">
        <f>IF(AND(B97&lt;&gt;"",C97&lt;&gt;"",D97&lt;&gt;"",E97&lt;&gt;"",F97&lt;&gt;"",G97&lt;&gt;"",H97&lt;&gt;""),VLOOKUP(G97,通所介護費!$A$34:$B$38,2,0),0)</f>
        <v>0</v>
      </c>
      <c r="J97" s="37">
        <f t="shared" si="19"/>
        <v>0</v>
      </c>
    </row>
    <row r="98" spans="1:10" ht="18" customHeight="1" x14ac:dyDescent="0.4">
      <c r="A98" s="156"/>
      <c r="B98" s="45"/>
      <c r="C98" s="45"/>
      <c r="D98" s="45"/>
      <c r="E98" s="45"/>
      <c r="F98" s="45"/>
      <c r="G98" s="45"/>
      <c r="H98" s="46"/>
      <c r="I98" s="37">
        <f>IF(AND(B98&lt;&gt;"",C98&lt;&gt;"",D98&lt;&gt;"",E98&lt;&gt;"",F98&lt;&gt;"",G98&lt;&gt;"",H98&lt;&gt;""),VLOOKUP(G98,通所介護費!$A$34:$B$38,2,0),0)</f>
        <v>0</v>
      </c>
      <c r="J98" s="37">
        <f t="shared" si="19"/>
        <v>0</v>
      </c>
    </row>
    <row r="99" spans="1:10" ht="18" customHeight="1" x14ac:dyDescent="0.4">
      <c r="A99" s="156"/>
      <c r="B99" s="45"/>
      <c r="C99" s="45"/>
      <c r="D99" s="45"/>
      <c r="E99" s="45"/>
      <c r="F99" s="45"/>
      <c r="G99" s="45"/>
      <c r="H99" s="46"/>
      <c r="I99" s="37">
        <f>IF(AND(B99&lt;&gt;"",C99&lt;&gt;"",D99&lt;&gt;"",E99&lt;&gt;"",F99&lt;&gt;"",G99&lt;&gt;"",H99&lt;&gt;""),VLOOKUP(G99,通所介護費!$A$34:$B$38,2,0),0)</f>
        <v>0</v>
      </c>
      <c r="J99" s="37">
        <f t="shared" si="19"/>
        <v>0</v>
      </c>
    </row>
    <row r="100" spans="1:10" ht="18" customHeight="1" x14ac:dyDescent="0.4">
      <c r="A100" s="156"/>
      <c r="B100" s="45"/>
      <c r="C100" s="45"/>
      <c r="D100" s="45"/>
      <c r="E100" s="45"/>
      <c r="F100" s="45"/>
      <c r="G100" s="45"/>
      <c r="H100" s="46"/>
      <c r="I100" s="37">
        <f>IF(AND(B100&lt;&gt;"",C100&lt;&gt;"",D100&lt;&gt;"",E100&lt;&gt;"",F100&lt;&gt;"",G100&lt;&gt;"",H100&lt;&gt;""),VLOOKUP(G100,通所介護費!$A$34:$B$38,2,0),0)</f>
        <v>0</v>
      </c>
      <c r="J100" s="37">
        <f t="shared" si="19"/>
        <v>0</v>
      </c>
    </row>
    <row r="101" spans="1:10" ht="18" customHeight="1" x14ac:dyDescent="0.4">
      <c r="A101" s="156"/>
      <c r="B101" s="45"/>
      <c r="C101" s="45"/>
      <c r="D101" s="45"/>
      <c r="E101" s="45"/>
      <c r="F101" s="45"/>
      <c r="G101" s="45"/>
      <c r="H101" s="46"/>
      <c r="I101" s="37">
        <f>IF(AND(B101&lt;&gt;"",C101&lt;&gt;"",D101&lt;&gt;"",E101&lt;&gt;"",F101&lt;&gt;"",G101&lt;&gt;"",H101&lt;&gt;""),VLOOKUP(G101,通所介護費!$A$34:$B$38,2,0),0)</f>
        <v>0</v>
      </c>
      <c r="J101" s="37">
        <f t="shared" si="19"/>
        <v>0</v>
      </c>
    </row>
    <row r="102" spans="1:10" ht="18" customHeight="1" x14ac:dyDescent="0.4">
      <c r="A102" s="156"/>
      <c r="B102" s="45"/>
      <c r="C102" s="45"/>
      <c r="D102" s="45"/>
      <c r="E102" s="45"/>
      <c r="F102" s="45"/>
      <c r="G102" s="45"/>
      <c r="H102" s="46"/>
      <c r="I102" s="37">
        <f>IF(AND(B102&lt;&gt;"",C102&lt;&gt;"",D102&lt;&gt;"",E102&lt;&gt;"",F102&lt;&gt;"",G102&lt;&gt;"",H102&lt;&gt;""),VLOOKUP(G102,通所介護費!$A$34:$B$38,2,0),0)</f>
        <v>0</v>
      </c>
      <c r="J102" s="37">
        <f t="shared" si="19"/>
        <v>0</v>
      </c>
    </row>
    <row r="103" spans="1:10" ht="18" customHeight="1" x14ac:dyDescent="0.4">
      <c r="A103" s="156"/>
      <c r="B103" s="45"/>
      <c r="C103" s="45"/>
      <c r="D103" s="45"/>
      <c r="E103" s="45"/>
      <c r="F103" s="45"/>
      <c r="G103" s="45"/>
      <c r="H103" s="46"/>
      <c r="I103" s="37">
        <f>IF(AND(B103&lt;&gt;"",C103&lt;&gt;"",D103&lt;&gt;"",E103&lt;&gt;"",F103&lt;&gt;"",G103&lt;&gt;"",H103&lt;&gt;""),VLOOKUP(G103,通所介護費!$A$34:$B$38,2,0),0)</f>
        <v>0</v>
      </c>
      <c r="J103" s="37">
        <f t="shared" si="19"/>
        <v>0</v>
      </c>
    </row>
    <row r="104" spans="1:10" ht="18" customHeight="1" x14ac:dyDescent="0.4">
      <c r="A104" s="156"/>
      <c r="B104" s="45"/>
      <c r="C104" s="45"/>
      <c r="D104" s="45"/>
      <c r="E104" s="45"/>
      <c r="F104" s="45"/>
      <c r="G104" s="45"/>
      <c r="H104" s="46"/>
      <c r="I104" s="37">
        <f>IF(AND(B104&lt;&gt;"",C104&lt;&gt;"",D104&lt;&gt;"",E104&lt;&gt;"",F104&lt;&gt;"",G104&lt;&gt;"",H104&lt;&gt;""),VLOOKUP(G104,通所介護費!$A$34:$B$38,2,0),0)</f>
        <v>0</v>
      </c>
      <c r="J104" s="37">
        <f t="shared" si="19"/>
        <v>0</v>
      </c>
    </row>
    <row r="105" spans="1:10" ht="18" customHeight="1" x14ac:dyDescent="0.4">
      <c r="A105" s="156"/>
      <c r="B105" s="45"/>
      <c r="C105" s="45"/>
      <c r="D105" s="45"/>
      <c r="E105" s="45"/>
      <c r="F105" s="45"/>
      <c r="G105" s="45"/>
      <c r="H105" s="46"/>
      <c r="I105" s="37">
        <f>IF(AND(B105&lt;&gt;"",C105&lt;&gt;"",D105&lt;&gt;"",E105&lt;&gt;"",F105&lt;&gt;"",G105&lt;&gt;"",H105&lt;&gt;""),VLOOKUP(G105,通所介護費!$A$34:$B$38,2,0),0)</f>
        <v>0</v>
      </c>
      <c r="J105" s="37">
        <f t="shared" si="19"/>
        <v>0</v>
      </c>
    </row>
    <row r="106" spans="1:10" ht="18" customHeight="1" x14ac:dyDescent="0.4">
      <c r="A106" s="156"/>
      <c r="B106" s="45"/>
      <c r="C106" s="45"/>
      <c r="D106" s="45"/>
      <c r="E106" s="45"/>
      <c r="F106" s="45"/>
      <c r="G106" s="45"/>
      <c r="H106" s="46"/>
      <c r="I106" s="37">
        <f>IF(AND(B106&lt;&gt;"",C106&lt;&gt;"",D106&lt;&gt;"",E106&lt;&gt;"",F106&lt;&gt;"",G106&lt;&gt;"",H106&lt;&gt;""),VLOOKUP(G106,通所介護費!$A$34:$B$38,2,0),0)</f>
        <v>0</v>
      </c>
      <c r="J106" s="37">
        <f t="shared" si="19"/>
        <v>0</v>
      </c>
    </row>
    <row r="107" spans="1:10" ht="18" customHeight="1" x14ac:dyDescent="0.4">
      <c r="A107" s="156"/>
      <c r="B107" s="45"/>
      <c r="C107" s="45"/>
      <c r="D107" s="45"/>
      <c r="E107" s="45"/>
      <c r="F107" s="45"/>
      <c r="G107" s="45"/>
      <c r="H107" s="46"/>
      <c r="I107" s="37">
        <f>IF(AND(B107&lt;&gt;"",C107&lt;&gt;"",D107&lt;&gt;"",E107&lt;&gt;"",F107&lt;&gt;"",G107&lt;&gt;"",H107&lt;&gt;""),VLOOKUP(G107,通所介護費!$A$34:$B$38,2,0),0)</f>
        <v>0</v>
      </c>
      <c r="J107" s="37">
        <f t="shared" si="19"/>
        <v>0</v>
      </c>
    </row>
    <row r="108" spans="1:10" ht="18" customHeight="1" x14ac:dyDescent="0.4">
      <c r="A108" s="157"/>
      <c r="B108" s="45"/>
      <c r="C108" s="45"/>
      <c r="D108" s="45"/>
      <c r="E108" s="45"/>
      <c r="F108" s="45"/>
      <c r="G108" s="45"/>
      <c r="H108" s="46"/>
      <c r="I108" s="37">
        <f>IF(AND(B108&lt;&gt;"",C108&lt;&gt;"",D108&lt;&gt;"",E108&lt;&gt;"",F108&lt;&gt;"",G108&lt;&gt;"",H108&lt;&gt;""),VLOOKUP(G108,通所介護費!$A$34:$B$38,2,0),0)</f>
        <v>0</v>
      </c>
      <c r="J108" s="37">
        <f t="shared" si="19"/>
        <v>0</v>
      </c>
    </row>
    <row r="109" spans="1:10" ht="22.15" customHeight="1" x14ac:dyDescent="0.4">
      <c r="A109" s="101" t="s">
        <v>40</v>
      </c>
      <c r="B109" s="102"/>
      <c r="C109" s="102"/>
      <c r="D109" s="102"/>
      <c r="E109" s="102"/>
      <c r="F109" s="102"/>
      <c r="G109" s="103"/>
      <c r="H109" s="39">
        <f>SUMIF(H89:H108,"&lt;&gt;#N/A")</f>
        <v>0</v>
      </c>
      <c r="I109" s="39">
        <f>SUMIF(I89:I108,"&lt;&gt;#N/A")</f>
        <v>0</v>
      </c>
      <c r="J109" s="39">
        <f>SUMIF(J89:J108,"&lt;&gt;#N/A")</f>
        <v>0</v>
      </c>
    </row>
    <row r="110" spans="1:10" ht="15" customHeight="1" x14ac:dyDescent="0.4">
      <c r="A110" s="24"/>
      <c r="B110" s="24"/>
      <c r="C110" s="24"/>
      <c r="D110" s="24"/>
      <c r="E110" s="24"/>
      <c r="F110" s="24"/>
      <c r="G110" s="44"/>
      <c r="H110" s="44"/>
      <c r="I110" s="44"/>
    </row>
    <row r="111" spans="1:10" ht="22.15" customHeight="1" x14ac:dyDescent="0.4">
      <c r="A111" s="51" t="s">
        <v>89</v>
      </c>
      <c r="B111" s="24"/>
      <c r="C111" s="24"/>
      <c r="D111" s="24"/>
      <c r="E111" s="24"/>
      <c r="F111" s="24"/>
      <c r="G111" s="44"/>
      <c r="H111" s="44"/>
      <c r="I111" s="44"/>
    </row>
    <row r="112" spans="1:10" ht="42.95" customHeight="1" x14ac:dyDescent="0.4">
      <c r="A112" s="158" t="s">
        <v>140</v>
      </c>
      <c r="B112" s="35" t="s">
        <v>49</v>
      </c>
      <c r="C112" s="35" t="s">
        <v>119</v>
      </c>
      <c r="D112" s="35" t="s">
        <v>34</v>
      </c>
      <c r="E112" s="36" t="s">
        <v>173</v>
      </c>
      <c r="F112" s="36" t="s">
        <v>174</v>
      </c>
      <c r="G112" s="35" t="s">
        <v>35</v>
      </c>
      <c r="H112" s="36" t="s">
        <v>134</v>
      </c>
      <c r="I112" s="36" t="s">
        <v>37</v>
      </c>
      <c r="J112" s="36" t="s">
        <v>120</v>
      </c>
    </row>
    <row r="113" spans="1:10" ht="18" customHeight="1" x14ac:dyDescent="0.4">
      <c r="A113" s="159"/>
      <c r="B113" s="45"/>
      <c r="C113" s="45"/>
      <c r="D113" s="45"/>
      <c r="E113" s="45"/>
      <c r="F113" s="45"/>
      <c r="G113" s="45"/>
      <c r="H113" s="46"/>
      <c r="I113" s="37">
        <f>IF(AND(B113&lt;&gt;"",C113&lt;&gt;"",D113&lt;&gt;"",E113&lt;&gt;22,F113&lt;&gt;"",G113&lt;&gt;"",H113&lt;&gt;""),VLOOKUP(G113,通所介護費!$A$34:$B$38,2,0),0)</f>
        <v>0</v>
      </c>
      <c r="J113" s="37">
        <f>((I113*H113)*0.1*10)/2</f>
        <v>0</v>
      </c>
    </row>
    <row r="114" spans="1:10" ht="18" customHeight="1" x14ac:dyDescent="0.4">
      <c r="A114" s="159"/>
      <c r="B114" s="45"/>
      <c r="C114" s="45"/>
      <c r="D114" s="45"/>
      <c r="E114" s="45"/>
      <c r="F114" s="45"/>
      <c r="G114" s="45"/>
      <c r="H114" s="46"/>
      <c r="I114" s="37">
        <f>IF(AND(B114&lt;&gt;"",C114&lt;&gt;"",D114&lt;&gt;"",E114&lt;&gt;22,F114&lt;&gt;"",G114&lt;&gt;"",H114&lt;&gt;""),VLOOKUP(G114,通所介護費!$A$34:$B$38,2,0),0)</f>
        <v>0</v>
      </c>
      <c r="J114" s="37">
        <f>((I114*H114)*0.1*10)/2</f>
        <v>0</v>
      </c>
    </row>
    <row r="115" spans="1:10" ht="18" customHeight="1" x14ac:dyDescent="0.4">
      <c r="A115" s="159"/>
      <c r="B115" s="45"/>
      <c r="C115" s="45"/>
      <c r="D115" s="45"/>
      <c r="E115" s="45"/>
      <c r="F115" s="45"/>
      <c r="G115" s="45"/>
      <c r="H115" s="46"/>
      <c r="I115" s="37">
        <f>IF(AND(B115&lt;&gt;"",C115&lt;&gt;"",D115&lt;&gt;"",E115&lt;&gt;22,F115&lt;&gt;"",G115&lt;&gt;"",H115&lt;&gt;""),VLOOKUP(G115,通所介護費!$A$34:$B$38,2,0),0)</f>
        <v>0</v>
      </c>
      <c r="J115" s="37">
        <f>((I115*H115)*0.1*10)/2</f>
        <v>0</v>
      </c>
    </row>
    <row r="116" spans="1:10" ht="18" customHeight="1" x14ac:dyDescent="0.4">
      <c r="A116" s="159"/>
      <c r="B116" s="45"/>
      <c r="C116" s="45"/>
      <c r="D116" s="45"/>
      <c r="E116" s="45"/>
      <c r="F116" s="45"/>
      <c r="G116" s="45"/>
      <c r="H116" s="46"/>
      <c r="I116" s="37">
        <f>IF(AND(B116&lt;&gt;"",C116&lt;&gt;"",D116&lt;&gt;"",E116&lt;&gt;22,F116&lt;&gt;"",G116&lt;&gt;"",H116&lt;&gt;""),VLOOKUP(G116,通所介護費!$A$34:$B$38,2,0),0)</f>
        <v>0</v>
      </c>
      <c r="J116" s="37">
        <f>((I116*H116)*0.1*10)/2</f>
        <v>0</v>
      </c>
    </row>
    <row r="117" spans="1:10" ht="18" customHeight="1" x14ac:dyDescent="0.4">
      <c r="A117" s="160"/>
      <c r="B117" s="45"/>
      <c r="C117" s="45"/>
      <c r="D117" s="45"/>
      <c r="E117" s="45"/>
      <c r="F117" s="45"/>
      <c r="G117" s="45"/>
      <c r="H117" s="46"/>
      <c r="I117" s="37">
        <f>IF(AND(B117&lt;&gt;"",C117&lt;&gt;"",D117&lt;&gt;"",E117&lt;&gt;22,F117&lt;&gt;"",G117&lt;&gt;"",H117&lt;&gt;""),VLOOKUP(G117,通所介護費!$A$34:$B$38,2,0),0)</f>
        <v>0</v>
      </c>
      <c r="J117" s="37">
        <f>((I117*H117)*0.1*10)/2</f>
        <v>0</v>
      </c>
    </row>
    <row r="118" spans="1:10" ht="22.15" customHeight="1" x14ac:dyDescent="0.4">
      <c r="A118" s="101" t="s">
        <v>40</v>
      </c>
      <c r="B118" s="102"/>
      <c r="C118" s="102"/>
      <c r="D118" s="102"/>
      <c r="E118" s="102"/>
      <c r="F118" s="102"/>
      <c r="G118" s="103"/>
      <c r="H118" s="39">
        <f>SUMIF(H113:H117,"&lt;&gt;#N/A")</f>
        <v>0</v>
      </c>
      <c r="I118" s="39">
        <f>SUMIF(I113:I117,"&lt;&gt;#N/A")</f>
        <v>0</v>
      </c>
      <c r="J118" s="39">
        <f>SUMIF(J113:J117,"&lt;&gt;#N/A")</f>
        <v>0</v>
      </c>
    </row>
    <row r="119" spans="1:10" ht="22.15" customHeight="1" x14ac:dyDescent="0.4"/>
    <row r="120" spans="1:10" ht="22.15" customHeight="1" x14ac:dyDescent="0.4">
      <c r="A120" s="34" t="s">
        <v>141</v>
      </c>
    </row>
    <row r="121" spans="1:10" ht="22.15" customHeight="1" x14ac:dyDescent="0.4">
      <c r="A121" s="50" t="s">
        <v>90</v>
      </c>
    </row>
    <row r="122" spans="1:10" ht="42.95" customHeight="1" x14ac:dyDescent="0.4">
      <c r="A122" s="155" t="s">
        <v>142</v>
      </c>
      <c r="B122" s="35" t="s">
        <v>49</v>
      </c>
      <c r="C122" s="35" t="s">
        <v>119</v>
      </c>
      <c r="D122" s="35" t="s">
        <v>34</v>
      </c>
      <c r="E122" s="36" t="s">
        <v>173</v>
      </c>
      <c r="F122" s="36" t="s">
        <v>174</v>
      </c>
      <c r="G122" s="35" t="s">
        <v>35</v>
      </c>
      <c r="H122" s="36" t="s">
        <v>51</v>
      </c>
      <c r="I122" s="36" t="s">
        <v>37</v>
      </c>
      <c r="J122" s="36" t="s">
        <v>120</v>
      </c>
    </row>
    <row r="123" spans="1:10" ht="18" customHeight="1" x14ac:dyDescent="0.4">
      <c r="A123" s="156"/>
      <c r="B123" s="45"/>
      <c r="C123" s="45"/>
      <c r="D123" s="45"/>
      <c r="E123" s="45"/>
      <c r="F123" s="45"/>
      <c r="G123" s="45"/>
      <c r="H123" s="46"/>
      <c r="I123" s="37">
        <f>IF(AND(B123&lt;&gt;"",C123&lt;&gt;"",D123&lt;&gt;"",E123&lt;&gt;"",F123&lt;&gt;"",G123&lt;&gt;"",H123&lt;&gt;""),VLOOKUP(G123,通所介護費!$A$41:$B$45,2,0),0)</f>
        <v>0</v>
      </c>
      <c r="J123" s="37">
        <f t="shared" ref="J123:J127" si="20">(I123*H123)*0.1*10</f>
        <v>0</v>
      </c>
    </row>
    <row r="124" spans="1:10" ht="18" customHeight="1" x14ac:dyDescent="0.4">
      <c r="A124" s="156"/>
      <c r="B124" s="45"/>
      <c r="C124" s="45"/>
      <c r="D124" s="45"/>
      <c r="E124" s="45"/>
      <c r="F124" s="45"/>
      <c r="G124" s="45"/>
      <c r="H124" s="46"/>
      <c r="I124" s="37">
        <f>IF(AND(B124&lt;&gt;"",C124&lt;&gt;"",D124&lt;&gt;"",E124&lt;&gt;"",F124&lt;&gt;"",G124&lt;&gt;"",H124&lt;&gt;""),VLOOKUP(G124,通所介護費!$A$41:$B$45,2,0),0)</f>
        <v>0</v>
      </c>
      <c r="J124" s="37">
        <f t="shared" si="20"/>
        <v>0</v>
      </c>
    </row>
    <row r="125" spans="1:10" ht="18" customHeight="1" x14ac:dyDescent="0.4">
      <c r="A125" s="156"/>
      <c r="B125" s="45"/>
      <c r="C125" s="45"/>
      <c r="D125" s="45"/>
      <c r="E125" s="45"/>
      <c r="F125" s="45"/>
      <c r="G125" s="45"/>
      <c r="H125" s="46"/>
      <c r="I125" s="37">
        <f>IF(AND(B125&lt;&gt;"",C125&lt;&gt;"",D125&lt;&gt;"",E125&lt;&gt;"",F125&lt;&gt;"",G125&lt;&gt;"",H125&lt;&gt;""),VLOOKUP(G125,通所介護費!$A$41:$B$45,2,0),0)</f>
        <v>0</v>
      </c>
      <c r="J125" s="37">
        <f t="shared" si="20"/>
        <v>0</v>
      </c>
    </row>
    <row r="126" spans="1:10" ht="18" customHeight="1" x14ac:dyDescent="0.4">
      <c r="A126" s="156"/>
      <c r="B126" s="45"/>
      <c r="C126" s="45"/>
      <c r="D126" s="45"/>
      <c r="E126" s="45"/>
      <c r="F126" s="45"/>
      <c r="G126" s="45"/>
      <c r="H126" s="46"/>
      <c r="I126" s="37">
        <f>IF(AND(B126&lt;&gt;"",C126&lt;&gt;"",D126&lt;&gt;"",E126&lt;&gt;"",F126&lt;&gt;"",G126&lt;&gt;"",H126&lt;&gt;""),VLOOKUP(G126,通所介護費!$A$41:$B$45,2,0),0)</f>
        <v>0</v>
      </c>
      <c r="J126" s="37">
        <f t="shared" si="20"/>
        <v>0</v>
      </c>
    </row>
    <row r="127" spans="1:10" ht="18" customHeight="1" x14ac:dyDescent="0.4">
      <c r="A127" s="156"/>
      <c r="B127" s="45"/>
      <c r="C127" s="45"/>
      <c r="D127" s="45"/>
      <c r="E127" s="45"/>
      <c r="F127" s="45"/>
      <c r="G127" s="45"/>
      <c r="H127" s="46"/>
      <c r="I127" s="37">
        <f>IF(AND(B127&lt;&gt;"",C127&lt;&gt;"",D127&lt;&gt;"",E127&lt;&gt;"",F127&lt;&gt;"",G127&lt;&gt;"",H127&lt;&gt;""),VLOOKUP(G127,通所介護費!$A$41:$B$45,2,0),0)</f>
        <v>0</v>
      </c>
      <c r="J127" s="37">
        <f t="shared" si="20"/>
        <v>0</v>
      </c>
    </row>
    <row r="128" spans="1:10" ht="18" customHeight="1" x14ac:dyDescent="0.4">
      <c r="A128" s="156"/>
      <c r="B128" s="45"/>
      <c r="C128" s="45"/>
      <c r="D128" s="45"/>
      <c r="E128" s="45"/>
      <c r="F128" s="45"/>
      <c r="G128" s="45"/>
      <c r="H128" s="46"/>
      <c r="I128" s="37">
        <f>IF(AND(B128&lt;&gt;"",C128&lt;&gt;"",D128&lt;&gt;"",E128&lt;&gt;"",F128&lt;&gt;"",G128&lt;&gt;"",H128&lt;&gt;""),VLOOKUP(G128,通所介護費!$A$41:$B$45,2,0),0)</f>
        <v>0</v>
      </c>
      <c r="J128" s="37">
        <f t="shared" ref="J128:J142" si="21">(I128*H128)*0.1*10</f>
        <v>0</v>
      </c>
    </row>
    <row r="129" spans="1:10" ht="18" customHeight="1" x14ac:dyDescent="0.4">
      <c r="A129" s="156"/>
      <c r="B129" s="45"/>
      <c r="C129" s="45"/>
      <c r="D129" s="45"/>
      <c r="E129" s="45"/>
      <c r="F129" s="45"/>
      <c r="G129" s="45"/>
      <c r="H129" s="46"/>
      <c r="I129" s="37">
        <f>IF(AND(B129&lt;&gt;"",C129&lt;&gt;"",D129&lt;&gt;"",E129&lt;&gt;"",F129&lt;&gt;"",G129&lt;&gt;"",H129&lt;&gt;""),VLOOKUP(G129,通所介護費!$A$41:$B$45,2,0),0)</f>
        <v>0</v>
      </c>
      <c r="J129" s="37">
        <f t="shared" si="21"/>
        <v>0</v>
      </c>
    </row>
    <row r="130" spans="1:10" ht="18" customHeight="1" x14ac:dyDescent="0.4">
      <c r="A130" s="156"/>
      <c r="B130" s="45"/>
      <c r="C130" s="45"/>
      <c r="D130" s="45"/>
      <c r="E130" s="45"/>
      <c r="F130" s="45"/>
      <c r="G130" s="45"/>
      <c r="H130" s="46"/>
      <c r="I130" s="37">
        <f>IF(AND(B130&lt;&gt;"",C130&lt;&gt;"",D130&lt;&gt;"",E130&lt;&gt;"",F130&lt;&gt;"",G130&lt;&gt;"",H130&lt;&gt;""),VLOOKUP(G130,通所介護費!$A$41:$B$45,2,0),0)</f>
        <v>0</v>
      </c>
      <c r="J130" s="37">
        <f t="shared" si="21"/>
        <v>0</v>
      </c>
    </row>
    <row r="131" spans="1:10" ht="18" customHeight="1" x14ac:dyDescent="0.4">
      <c r="A131" s="156"/>
      <c r="B131" s="45"/>
      <c r="C131" s="45"/>
      <c r="D131" s="45"/>
      <c r="E131" s="45"/>
      <c r="F131" s="45"/>
      <c r="G131" s="45"/>
      <c r="H131" s="46"/>
      <c r="I131" s="37">
        <f>IF(AND(B131&lt;&gt;"",C131&lt;&gt;"",D131&lt;&gt;"",E131&lt;&gt;"",F131&lt;&gt;"",G131&lt;&gt;"",H131&lt;&gt;""),VLOOKUP(G131,通所介護費!$A$41:$B$45,2,0),0)</f>
        <v>0</v>
      </c>
      <c r="J131" s="37">
        <f t="shared" si="21"/>
        <v>0</v>
      </c>
    </row>
    <row r="132" spans="1:10" ht="18" customHeight="1" x14ac:dyDescent="0.4">
      <c r="A132" s="156"/>
      <c r="B132" s="45"/>
      <c r="C132" s="45"/>
      <c r="D132" s="45"/>
      <c r="E132" s="45"/>
      <c r="F132" s="45"/>
      <c r="G132" s="45"/>
      <c r="H132" s="46"/>
      <c r="I132" s="37">
        <f>IF(AND(B132&lt;&gt;"",C132&lt;&gt;"",D132&lt;&gt;"",E132&lt;&gt;"",F132&lt;&gt;"",G132&lt;&gt;"",H132&lt;&gt;""),VLOOKUP(G132,通所介護費!$A$41:$B$45,2,0),0)</f>
        <v>0</v>
      </c>
      <c r="J132" s="37">
        <f t="shared" si="21"/>
        <v>0</v>
      </c>
    </row>
    <row r="133" spans="1:10" ht="18" customHeight="1" x14ac:dyDescent="0.4">
      <c r="A133" s="156"/>
      <c r="B133" s="45"/>
      <c r="C133" s="45"/>
      <c r="D133" s="45"/>
      <c r="E133" s="45"/>
      <c r="F133" s="45"/>
      <c r="G133" s="45"/>
      <c r="H133" s="46"/>
      <c r="I133" s="37">
        <f>IF(AND(B133&lt;&gt;"",C133&lt;&gt;"",D133&lt;&gt;"",E133&lt;&gt;"",F133&lt;&gt;"",G133&lt;&gt;"",H133&lt;&gt;""),VLOOKUP(G133,通所介護費!$A$41:$B$45,2,0),0)</f>
        <v>0</v>
      </c>
      <c r="J133" s="37">
        <f t="shared" si="21"/>
        <v>0</v>
      </c>
    </row>
    <row r="134" spans="1:10" ht="18" customHeight="1" x14ac:dyDescent="0.4">
      <c r="A134" s="156"/>
      <c r="B134" s="45"/>
      <c r="C134" s="45"/>
      <c r="D134" s="45"/>
      <c r="E134" s="45"/>
      <c r="F134" s="45"/>
      <c r="G134" s="45"/>
      <c r="H134" s="46"/>
      <c r="I134" s="37">
        <f>IF(AND(B134&lt;&gt;"",C134&lt;&gt;"",D134&lt;&gt;"",E134&lt;&gt;"",F134&lt;&gt;"",G134&lt;&gt;"",H134&lt;&gt;""),VLOOKUP(G134,通所介護費!$A$41:$B$45,2,0),0)</f>
        <v>0</v>
      </c>
      <c r="J134" s="37">
        <f t="shared" si="21"/>
        <v>0</v>
      </c>
    </row>
    <row r="135" spans="1:10" ht="18" customHeight="1" x14ac:dyDescent="0.4">
      <c r="A135" s="156"/>
      <c r="B135" s="45"/>
      <c r="C135" s="45"/>
      <c r="D135" s="45"/>
      <c r="E135" s="45"/>
      <c r="F135" s="45"/>
      <c r="G135" s="45"/>
      <c r="H135" s="46"/>
      <c r="I135" s="37">
        <f>IF(AND(B135&lt;&gt;"",C135&lt;&gt;"",D135&lt;&gt;"",E135&lt;&gt;"",F135&lt;&gt;"",G135&lt;&gt;"",H135&lt;&gt;""),VLOOKUP(G135,通所介護費!$A$41:$B$45,2,0),0)</f>
        <v>0</v>
      </c>
      <c r="J135" s="37">
        <f t="shared" si="21"/>
        <v>0</v>
      </c>
    </row>
    <row r="136" spans="1:10" ht="18" customHeight="1" x14ac:dyDescent="0.4">
      <c r="A136" s="156"/>
      <c r="B136" s="45"/>
      <c r="C136" s="45"/>
      <c r="D136" s="45"/>
      <c r="E136" s="45"/>
      <c r="F136" s="45"/>
      <c r="G136" s="45"/>
      <c r="H136" s="46"/>
      <c r="I136" s="37">
        <f>IF(AND(B136&lt;&gt;"",C136&lt;&gt;"",D136&lt;&gt;"",E136&lt;&gt;"",F136&lt;&gt;"",G136&lt;&gt;"",H136&lt;&gt;""),VLOOKUP(G136,通所介護費!$A$41:$B$45,2,0),0)</f>
        <v>0</v>
      </c>
      <c r="J136" s="37">
        <f t="shared" si="21"/>
        <v>0</v>
      </c>
    </row>
    <row r="137" spans="1:10" ht="18" customHeight="1" x14ac:dyDescent="0.4">
      <c r="A137" s="156"/>
      <c r="B137" s="45"/>
      <c r="C137" s="45"/>
      <c r="D137" s="45"/>
      <c r="E137" s="45"/>
      <c r="F137" s="45"/>
      <c r="G137" s="45"/>
      <c r="H137" s="46"/>
      <c r="I137" s="37">
        <f>IF(AND(B137&lt;&gt;"",C137&lt;&gt;"",D137&lt;&gt;"",E137&lt;&gt;"",F137&lt;&gt;"",G137&lt;&gt;"",H137&lt;&gt;""),VLOOKUP(G137,通所介護費!$A$41:$B$45,2,0),0)</f>
        <v>0</v>
      </c>
      <c r="J137" s="37">
        <f t="shared" si="21"/>
        <v>0</v>
      </c>
    </row>
    <row r="138" spans="1:10" ht="18" customHeight="1" x14ac:dyDescent="0.4">
      <c r="A138" s="156"/>
      <c r="B138" s="45"/>
      <c r="C138" s="45"/>
      <c r="D138" s="45"/>
      <c r="E138" s="45"/>
      <c r="F138" s="45"/>
      <c r="G138" s="45"/>
      <c r="H138" s="46"/>
      <c r="I138" s="37">
        <f>IF(AND(B138&lt;&gt;"",C138&lt;&gt;"",D138&lt;&gt;"",E138&lt;&gt;"",F138&lt;&gt;"",G138&lt;&gt;"",H138&lt;&gt;""),VLOOKUP(G138,通所介護費!$A$41:$B$45,2,0),0)</f>
        <v>0</v>
      </c>
      <c r="J138" s="37">
        <f t="shared" si="21"/>
        <v>0</v>
      </c>
    </row>
    <row r="139" spans="1:10" ht="18" customHeight="1" x14ac:dyDescent="0.4">
      <c r="A139" s="156"/>
      <c r="B139" s="45"/>
      <c r="C139" s="45"/>
      <c r="D139" s="45"/>
      <c r="E139" s="45"/>
      <c r="F139" s="45"/>
      <c r="G139" s="45"/>
      <c r="H139" s="46"/>
      <c r="I139" s="37">
        <f>IF(AND(B139&lt;&gt;"",C139&lt;&gt;"",D139&lt;&gt;"",E139&lt;&gt;"",F139&lt;&gt;"",G139&lt;&gt;"",H139&lt;&gt;""),VLOOKUP(G139,通所介護費!$A$41:$B$45,2,0),0)</f>
        <v>0</v>
      </c>
      <c r="J139" s="37">
        <f t="shared" si="21"/>
        <v>0</v>
      </c>
    </row>
    <row r="140" spans="1:10" ht="18" customHeight="1" x14ac:dyDescent="0.4">
      <c r="A140" s="156"/>
      <c r="B140" s="45"/>
      <c r="C140" s="45"/>
      <c r="D140" s="45"/>
      <c r="E140" s="45"/>
      <c r="F140" s="45"/>
      <c r="G140" s="45"/>
      <c r="H140" s="46"/>
      <c r="I140" s="37">
        <f>IF(AND(B140&lt;&gt;"",C140&lt;&gt;"",D140&lt;&gt;"",E140&lt;&gt;"",F140&lt;&gt;"",G140&lt;&gt;"",H140&lt;&gt;""),VLOOKUP(G140,通所介護費!$A$41:$B$45,2,0),0)</f>
        <v>0</v>
      </c>
      <c r="J140" s="37">
        <f t="shared" si="21"/>
        <v>0</v>
      </c>
    </row>
    <row r="141" spans="1:10" ht="18" customHeight="1" x14ac:dyDescent="0.4">
      <c r="A141" s="156"/>
      <c r="B141" s="45"/>
      <c r="C141" s="45"/>
      <c r="D141" s="45"/>
      <c r="E141" s="45"/>
      <c r="F141" s="45"/>
      <c r="G141" s="45"/>
      <c r="H141" s="46"/>
      <c r="I141" s="37">
        <f>IF(AND(B141&lt;&gt;"",C141&lt;&gt;"",D141&lt;&gt;"",E141&lt;&gt;"",F141&lt;&gt;"",G141&lt;&gt;"",H141&lt;&gt;""),VLOOKUP(G141,通所介護費!$A$41:$B$45,2,0),0)</f>
        <v>0</v>
      </c>
      <c r="J141" s="37">
        <f t="shared" si="21"/>
        <v>0</v>
      </c>
    </row>
    <row r="142" spans="1:10" ht="18" customHeight="1" x14ac:dyDescent="0.4">
      <c r="A142" s="157"/>
      <c r="B142" s="45"/>
      <c r="C142" s="45"/>
      <c r="D142" s="45"/>
      <c r="E142" s="45"/>
      <c r="F142" s="45"/>
      <c r="G142" s="45"/>
      <c r="H142" s="46"/>
      <c r="I142" s="37">
        <f>IF(AND(B142&lt;&gt;"",C142&lt;&gt;"",D142&lt;&gt;"",E142&lt;&gt;"",F142&lt;&gt;"",G142&lt;&gt;"",H142&lt;&gt;""),VLOOKUP(G142,通所介護費!$A$41:$B$45,2,0),0)</f>
        <v>0</v>
      </c>
      <c r="J142" s="37">
        <f t="shared" si="21"/>
        <v>0</v>
      </c>
    </row>
    <row r="143" spans="1:10" ht="22.15" customHeight="1" x14ac:dyDescent="0.4">
      <c r="A143" s="101" t="s">
        <v>40</v>
      </c>
      <c r="B143" s="102"/>
      <c r="C143" s="102"/>
      <c r="D143" s="102"/>
      <c r="E143" s="102"/>
      <c r="F143" s="102"/>
      <c r="G143" s="103"/>
      <c r="H143" s="39">
        <f>SUMIF(H123:H142,"&lt;&gt;#N/A")</f>
        <v>0</v>
      </c>
      <c r="I143" s="39">
        <f>SUMIF(I123:I142,"&lt;&gt;#N/A")</f>
        <v>0</v>
      </c>
      <c r="J143" s="39">
        <f>SUMIF(J123:J142,"&lt;&gt;#N/A")</f>
        <v>0</v>
      </c>
    </row>
    <row r="144" spans="1:10" ht="15" customHeight="1" x14ac:dyDescent="0.4">
      <c r="A144" s="24"/>
      <c r="B144" s="24"/>
      <c r="C144" s="24"/>
      <c r="D144" s="24"/>
      <c r="E144" s="24"/>
      <c r="F144" s="24"/>
      <c r="G144" s="44"/>
      <c r="H144" s="44"/>
      <c r="I144" s="44"/>
    </row>
    <row r="145" spans="1:10" ht="22.15" customHeight="1" x14ac:dyDescent="0.4">
      <c r="A145" s="51" t="s">
        <v>89</v>
      </c>
      <c r="B145" s="24"/>
      <c r="C145" s="24"/>
      <c r="D145" s="24"/>
      <c r="E145" s="24"/>
      <c r="F145" s="24"/>
      <c r="G145" s="44"/>
      <c r="H145" s="44"/>
      <c r="I145" s="44"/>
    </row>
    <row r="146" spans="1:10" ht="42.95" customHeight="1" x14ac:dyDescent="0.4">
      <c r="A146" s="158" t="s">
        <v>142</v>
      </c>
      <c r="B146" s="35" t="s">
        <v>49</v>
      </c>
      <c r="C146" s="35" t="s">
        <v>119</v>
      </c>
      <c r="D146" s="35" t="s">
        <v>34</v>
      </c>
      <c r="E146" s="36" t="s">
        <v>173</v>
      </c>
      <c r="F146" s="36" t="s">
        <v>174</v>
      </c>
      <c r="G146" s="35" t="s">
        <v>35</v>
      </c>
      <c r="H146" s="36" t="s">
        <v>134</v>
      </c>
      <c r="I146" s="36" t="s">
        <v>37</v>
      </c>
      <c r="J146" s="36" t="s">
        <v>120</v>
      </c>
    </row>
    <row r="147" spans="1:10" ht="18" customHeight="1" x14ac:dyDescent="0.4">
      <c r="A147" s="159"/>
      <c r="B147" s="45"/>
      <c r="C147" s="45"/>
      <c r="D147" s="45"/>
      <c r="E147" s="45"/>
      <c r="F147" s="45"/>
      <c r="G147" s="45"/>
      <c r="H147" s="46"/>
      <c r="I147" s="37">
        <f>IF(AND(B147&lt;&gt;"",C147&lt;&gt;"",D147&lt;&gt;"",E147&lt;&gt;"",F147&lt;&gt;"",G147&lt;&gt;"",H147&lt;&gt;""),VLOOKUP(G147,通所介護費!$A$41:$B$45,2,0),0)</f>
        <v>0</v>
      </c>
      <c r="J147" s="37">
        <f>((I147*H147)*0.1*10)/2</f>
        <v>0</v>
      </c>
    </row>
    <row r="148" spans="1:10" ht="18" customHeight="1" x14ac:dyDescent="0.4">
      <c r="A148" s="159"/>
      <c r="B148" s="45"/>
      <c r="C148" s="45"/>
      <c r="D148" s="45"/>
      <c r="E148" s="45"/>
      <c r="F148" s="45"/>
      <c r="G148" s="45"/>
      <c r="H148" s="46"/>
      <c r="I148" s="37">
        <f>IF(AND(B148&lt;&gt;"",C148&lt;&gt;"",D148&lt;&gt;"",E148&lt;&gt;"",F148&lt;&gt;"",G148&lt;&gt;"",H148&lt;&gt;""),VLOOKUP(G148,通所介護費!$A$41:$B$45,2,0),0)</f>
        <v>0</v>
      </c>
      <c r="J148" s="37">
        <f>((I148*H148)*0.1*10)/2</f>
        <v>0</v>
      </c>
    </row>
    <row r="149" spans="1:10" ht="18" customHeight="1" x14ac:dyDescent="0.4">
      <c r="A149" s="159"/>
      <c r="B149" s="45"/>
      <c r="C149" s="45"/>
      <c r="D149" s="45"/>
      <c r="E149" s="45"/>
      <c r="F149" s="45"/>
      <c r="G149" s="45"/>
      <c r="H149" s="46"/>
      <c r="I149" s="37">
        <f>IF(AND(B149&lt;&gt;"",C149&lt;&gt;"",D149&lt;&gt;"",E149&lt;&gt;"",F149&lt;&gt;"",G149&lt;&gt;"",H149&lt;&gt;""),VLOOKUP(G149,通所介護費!$A$41:$B$45,2,0),0)</f>
        <v>0</v>
      </c>
      <c r="J149" s="37">
        <f>((I149*H149)*0.1*10)/2</f>
        <v>0</v>
      </c>
    </row>
    <row r="150" spans="1:10" ht="18" customHeight="1" x14ac:dyDescent="0.4">
      <c r="A150" s="159"/>
      <c r="B150" s="45"/>
      <c r="C150" s="45"/>
      <c r="D150" s="45"/>
      <c r="E150" s="45"/>
      <c r="F150" s="45"/>
      <c r="G150" s="45"/>
      <c r="H150" s="46"/>
      <c r="I150" s="37">
        <f>IF(AND(B150&lt;&gt;"",C150&lt;&gt;"",D150&lt;&gt;"",E150&lt;&gt;"",F150&lt;&gt;"",G150&lt;&gt;"",H150&lt;&gt;""),VLOOKUP(G150,通所介護費!$A$41:$B$45,2,0),0)</f>
        <v>0</v>
      </c>
      <c r="J150" s="37">
        <f>((I150*H150)*0.1*10)/2</f>
        <v>0</v>
      </c>
    </row>
    <row r="151" spans="1:10" ht="18" customHeight="1" x14ac:dyDescent="0.4">
      <c r="A151" s="160"/>
      <c r="B151" s="45"/>
      <c r="C151" s="45"/>
      <c r="D151" s="45"/>
      <c r="E151" s="45"/>
      <c r="F151" s="45"/>
      <c r="G151" s="45"/>
      <c r="H151" s="46"/>
      <c r="I151" s="37">
        <f>IF(AND(B151&lt;&gt;"",C151&lt;&gt;"",D151&lt;&gt;"",E151&lt;&gt;"",F151&lt;&gt;"",G151&lt;&gt;"",H151&lt;&gt;""),VLOOKUP(G151,通所介護費!$A$41:$B$45,2,0),0)</f>
        <v>0</v>
      </c>
      <c r="J151" s="37">
        <f>((I151*H151)*0.1*10)/2</f>
        <v>0</v>
      </c>
    </row>
    <row r="152" spans="1:10" ht="22.15" customHeight="1" x14ac:dyDescent="0.4">
      <c r="A152" s="101" t="s">
        <v>40</v>
      </c>
      <c r="B152" s="102"/>
      <c r="C152" s="102"/>
      <c r="D152" s="102"/>
      <c r="E152" s="102"/>
      <c r="F152" s="102"/>
      <c r="G152" s="103"/>
      <c r="H152" s="39">
        <f>SUMIF(H147:H151,"&lt;&gt;#N/A")</f>
        <v>0</v>
      </c>
      <c r="I152" s="39">
        <f>SUMIF(I147:I151,"&lt;&gt;#N/A")</f>
        <v>0</v>
      </c>
      <c r="J152" s="39">
        <f>SUMIF(J147:J151,"&lt;&gt;#N/A")</f>
        <v>0</v>
      </c>
    </row>
    <row r="153" spans="1:10" ht="22.15" customHeight="1" x14ac:dyDescent="0.4"/>
    <row r="154" spans="1:10" ht="22.15" customHeight="1" x14ac:dyDescent="0.4">
      <c r="A154" s="34" t="s">
        <v>143</v>
      </c>
    </row>
    <row r="155" spans="1:10" ht="22.15" customHeight="1" x14ac:dyDescent="0.4">
      <c r="A155" s="50" t="s">
        <v>90</v>
      </c>
    </row>
    <row r="156" spans="1:10" ht="42.95" customHeight="1" x14ac:dyDescent="0.4">
      <c r="A156" s="155" t="s">
        <v>144</v>
      </c>
      <c r="B156" s="35" t="s">
        <v>49</v>
      </c>
      <c r="C156" s="35" t="s">
        <v>119</v>
      </c>
      <c r="D156" s="35" t="s">
        <v>34</v>
      </c>
      <c r="E156" s="36" t="s">
        <v>173</v>
      </c>
      <c r="F156" s="36" t="s">
        <v>174</v>
      </c>
      <c r="G156" s="35" t="s">
        <v>35</v>
      </c>
      <c r="H156" s="36" t="s">
        <v>51</v>
      </c>
      <c r="I156" s="36" t="s">
        <v>37</v>
      </c>
      <c r="J156" s="36" t="s">
        <v>120</v>
      </c>
    </row>
    <row r="157" spans="1:10" ht="18" customHeight="1" x14ac:dyDescent="0.4">
      <c r="A157" s="156"/>
      <c r="B157" s="45"/>
      <c r="C157" s="45"/>
      <c r="D157" s="45"/>
      <c r="E157" s="45"/>
      <c r="F157" s="45"/>
      <c r="G157" s="45"/>
      <c r="H157" s="46"/>
      <c r="I157" s="37">
        <f>IF(AND(B157&lt;&gt;"",C157&lt;&gt;"",D157&lt;&gt;"",E157&lt;&gt;"",F157&lt;&gt;"",G157&lt;&gt;"",H157&lt;&gt;""),VLOOKUP(G157,通所介護費!$A$48:$B$52,2,0),0)</f>
        <v>0</v>
      </c>
      <c r="J157" s="37">
        <f t="shared" ref="J157:J161" si="22">(I157*H157)*0.1*10</f>
        <v>0</v>
      </c>
    </row>
    <row r="158" spans="1:10" ht="18" customHeight="1" x14ac:dyDescent="0.4">
      <c r="A158" s="156"/>
      <c r="B158" s="45"/>
      <c r="C158" s="45"/>
      <c r="D158" s="45"/>
      <c r="E158" s="45"/>
      <c r="F158" s="45"/>
      <c r="G158" s="45"/>
      <c r="H158" s="46"/>
      <c r="I158" s="37">
        <f>IF(AND(B158&lt;&gt;"",C158&lt;&gt;"",D158&lt;&gt;"",E158&lt;&gt;"",F158&lt;&gt;"",G158&lt;&gt;"",H158&lt;&gt;""),VLOOKUP(G158,通所介護費!$A$48:$B$52,2,0),0)</f>
        <v>0</v>
      </c>
      <c r="J158" s="37">
        <f t="shared" si="22"/>
        <v>0</v>
      </c>
    </row>
    <row r="159" spans="1:10" ht="18" customHeight="1" x14ac:dyDescent="0.4">
      <c r="A159" s="156"/>
      <c r="B159" s="45"/>
      <c r="C159" s="45"/>
      <c r="D159" s="45"/>
      <c r="E159" s="45"/>
      <c r="F159" s="45"/>
      <c r="G159" s="45"/>
      <c r="H159" s="46"/>
      <c r="I159" s="37">
        <f>IF(AND(B159&lt;&gt;"",C159&lt;&gt;"",D159&lt;&gt;"",E159&lt;&gt;"",F159&lt;&gt;"",G159&lt;&gt;"",H159&lt;&gt;""),VLOOKUP(G159,通所介護費!$A$48:$B$52,2,0),0)</f>
        <v>0</v>
      </c>
      <c r="J159" s="37">
        <f t="shared" si="22"/>
        <v>0</v>
      </c>
    </row>
    <row r="160" spans="1:10" ht="18" customHeight="1" x14ac:dyDescent="0.4">
      <c r="A160" s="156"/>
      <c r="B160" s="45"/>
      <c r="C160" s="45"/>
      <c r="D160" s="45"/>
      <c r="E160" s="45"/>
      <c r="F160" s="45"/>
      <c r="G160" s="45"/>
      <c r="H160" s="46"/>
      <c r="I160" s="37">
        <f>IF(AND(B160&lt;&gt;"",C160&lt;&gt;"",D160&lt;&gt;"",E160&lt;&gt;"",F160&lt;&gt;"",G160&lt;&gt;"",H160&lt;&gt;""),VLOOKUP(G160,通所介護費!$A$48:$B$52,2,0),0)</f>
        <v>0</v>
      </c>
      <c r="J160" s="37">
        <f t="shared" si="22"/>
        <v>0</v>
      </c>
    </row>
    <row r="161" spans="1:10" ht="18" customHeight="1" x14ac:dyDescent="0.4">
      <c r="A161" s="156"/>
      <c r="B161" s="45"/>
      <c r="C161" s="45"/>
      <c r="D161" s="45"/>
      <c r="E161" s="45"/>
      <c r="F161" s="45"/>
      <c r="G161" s="45"/>
      <c r="H161" s="46"/>
      <c r="I161" s="37">
        <f>IF(AND(B161&lt;&gt;"",C161&lt;&gt;"",D161&lt;&gt;"",E161&lt;&gt;"",F161&lt;&gt;"",G161&lt;&gt;"",H161&lt;&gt;""),VLOOKUP(G161,通所介護費!$A$48:$B$52,2,0),0)</f>
        <v>0</v>
      </c>
      <c r="J161" s="37">
        <f t="shared" si="22"/>
        <v>0</v>
      </c>
    </row>
    <row r="162" spans="1:10" ht="18" customHeight="1" x14ac:dyDescent="0.4">
      <c r="A162" s="156"/>
      <c r="B162" s="45"/>
      <c r="C162" s="45"/>
      <c r="D162" s="45"/>
      <c r="E162" s="45"/>
      <c r="F162" s="45"/>
      <c r="G162" s="45"/>
      <c r="H162" s="46"/>
      <c r="I162" s="37">
        <f>IF(AND(B162&lt;&gt;"",C162&lt;&gt;"",D162&lt;&gt;"",E162&lt;&gt;"",F162&lt;&gt;"",G162&lt;&gt;"",H162&lt;&gt;""),VLOOKUP(G162,通所介護費!$A$48:$B$52,2,0),0)</f>
        <v>0</v>
      </c>
      <c r="J162" s="37">
        <f t="shared" ref="J162:J176" si="23">(I162*H162)*0.1*10</f>
        <v>0</v>
      </c>
    </row>
    <row r="163" spans="1:10" ht="18" customHeight="1" x14ac:dyDescent="0.4">
      <c r="A163" s="156"/>
      <c r="B163" s="45"/>
      <c r="C163" s="45"/>
      <c r="D163" s="45"/>
      <c r="E163" s="45"/>
      <c r="F163" s="45"/>
      <c r="G163" s="45"/>
      <c r="H163" s="46"/>
      <c r="I163" s="37">
        <f>IF(AND(B163&lt;&gt;"",C163&lt;&gt;"",D163&lt;&gt;"",E163&lt;&gt;"",F163&lt;&gt;"",G163&lt;&gt;"",H163&lt;&gt;""),VLOOKUP(G163,通所介護費!$A$48:$B$52,2,0),0)</f>
        <v>0</v>
      </c>
      <c r="J163" s="37">
        <f t="shared" si="23"/>
        <v>0</v>
      </c>
    </row>
    <row r="164" spans="1:10" ht="18" customHeight="1" x14ac:dyDescent="0.4">
      <c r="A164" s="156"/>
      <c r="B164" s="45"/>
      <c r="C164" s="45"/>
      <c r="D164" s="45"/>
      <c r="E164" s="45"/>
      <c r="F164" s="45"/>
      <c r="G164" s="45"/>
      <c r="H164" s="46"/>
      <c r="I164" s="37">
        <f>IF(AND(B164&lt;&gt;"",C164&lt;&gt;"",D164&lt;&gt;"",E164&lt;&gt;"",F164&lt;&gt;"",G164&lt;&gt;"",H164&lt;&gt;""),VLOOKUP(G164,通所介護費!$A$48:$B$52,2,0),0)</f>
        <v>0</v>
      </c>
      <c r="J164" s="37">
        <f t="shared" si="23"/>
        <v>0</v>
      </c>
    </row>
    <row r="165" spans="1:10" ht="18" customHeight="1" x14ac:dyDescent="0.4">
      <c r="A165" s="156"/>
      <c r="B165" s="45"/>
      <c r="C165" s="45"/>
      <c r="D165" s="45"/>
      <c r="E165" s="45"/>
      <c r="F165" s="45"/>
      <c r="G165" s="45"/>
      <c r="H165" s="46"/>
      <c r="I165" s="37">
        <f>IF(AND(B165&lt;&gt;"",C165&lt;&gt;"",D165&lt;&gt;"",E165&lt;&gt;"",F165&lt;&gt;"",G165&lt;&gt;"",H165&lt;&gt;""),VLOOKUP(G165,通所介護費!$A$48:$B$52,2,0),0)</f>
        <v>0</v>
      </c>
      <c r="J165" s="37">
        <f t="shared" si="23"/>
        <v>0</v>
      </c>
    </row>
    <row r="166" spans="1:10" ht="18" customHeight="1" x14ac:dyDescent="0.4">
      <c r="A166" s="156"/>
      <c r="B166" s="45"/>
      <c r="C166" s="45"/>
      <c r="D166" s="45"/>
      <c r="E166" s="45"/>
      <c r="F166" s="45"/>
      <c r="G166" s="45"/>
      <c r="H166" s="46"/>
      <c r="I166" s="37">
        <f>IF(AND(B166&lt;&gt;"",C166&lt;&gt;"",D166&lt;&gt;"",E166&lt;&gt;"",F166&lt;&gt;"",G166&lt;&gt;"",H166&lt;&gt;""),VLOOKUP(G166,通所介護費!$A$48:$B$52,2,0),0)</f>
        <v>0</v>
      </c>
      <c r="J166" s="37">
        <f t="shared" si="23"/>
        <v>0</v>
      </c>
    </row>
    <row r="167" spans="1:10" ht="18" customHeight="1" x14ac:dyDescent="0.4">
      <c r="A167" s="156"/>
      <c r="B167" s="45"/>
      <c r="C167" s="45"/>
      <c r="D167" s="45"/>
      <c r="E167" s="45"/>
      <c r="F167" s="45"/>
      <c r="G167" s="45"/>
      <c r="H167" s="46"/>
      <c r="I167" s="37">
        <f>IF(AND(B167&lt;&gt;"",C167&lt;&gt;"",D167&lt;&gt;"",E167&lt;&gt;"",F167&lt;&gt;"",G167&lt;&gt;"",H167&lt;&gt;""),VLOOKUP(G167,通所介護費!$A$48:$B$52,2,0),0)</f>
        <v>0</v>
      </c>
      <c r="J167" s="37">
        <f t="shared" si="23"/>
        <v>0</v>
      </c>
    </row>
    <row r="168" spans="1:10" ht="18" customHeight="1" x14ac:dyDescent="0.4">
      <c r="A168" s="156"/>
      <c r="B168" s="45"/>
      <c r="C168" s="45"/>
      <c r="D168" s="45"/>
      <c r="E168" s="45"/>
      <c r="F168" s="45"/>
      <c r="G168" s="45"/>
      <c r="H168" s="46"/>
      <c r="I168" s="37">
        <f>IF(AND(B168&lt;&gt;"",C168&lt;&gt;"",D168&lt;&gt;"",E168&lt;&gt;"",F168&lt;&gt;"",G168&lt;&gt;"",H168&lt;&gt;""),VLOOKUP(G168,通所介護費!$A$48:$B$52,2,0),0)</f>
        <v>0</v>
      </c>
      <c r="J168" s="37">
        <f t="shared" si="23"/>
        <v>0</v>
      </c>
    </row>
    <row r="169" spans="1:10" ht="18" customHeight="1" x14ac:dyDescent="0.4">
      <c r="A169" s="156"/>
      <c r="B169" s="45"/>
      <c r="C169" s="45"/>
      <c r="D169" s="45"/>
      <c r="E169" s="45"/>
      <c r="F169" s="45"/>
      <c r="G169" s="45"/>
      <c r="H169" s="46"/>
      <c r="I169" s="37">
        <f>IF(AND(B169&lt;&gt;"",C169&lt;&gt;"",D169&lt;&gt;"",E169&lt;&gt;"",F169&lt;&gt;"",G169&lt;&gt;"",H169&lt;&gt;""),VLOOKUP(G169,通所介護費!$A$48:$B$52,2,0),0)</f>
        <v>0</v>
      </c>
      <c r="J169" s="37">
        <f t="shared" si="23"/>
        <v>0</v>
      </c>
    </row>
    <row r="170" spans="1:10" ht="18" customHeight="1" x14ac:dyDescent="0.4">
      <c r="A170" s="156"/>
      <c r="B170" s="45"/>
      <c r="C170" s="45"/>
      <c r="D170" s="45"/>
      <c r="E170" s="45"/>
      <c r="F170" s="45"/>
      <c r="G170" s="45"/>
      <c r="H170" s="46"/>
      <c r="I170" s="37">
        <f>IF(AND(B170&lt;&gt;"",C170&lt;&gt;"",D170&lt;&gt;"",E170&lt;&gt;"",F170&lt;&gt;"",G170&lt;&gt;"",H170&lt;&gt;""),VLOOKUP(G170,通所介護費!$A$48:$B$52,2,0),0)</f>
        <v>0</v>
      </c>
      <c r="J170" s="37">
        <f t="shared" si="23"/>
        <v>0</v>
      </c>
    </row>
    <row r="171" spans="1:10" ht="18" customHeight="1" x14ac:dyDescent="0.4">
      <c r="A171" s="156"/>
      <c r="B171" s="45"/>
      <c r="C171" s="45"/>
      <c r="D171" s="45"/>
      <c r="E171" s="45"/>
      <c r="F171" s="45"/>
      <c r="G171" s="45"/>
      <c r="H171" s="46"/>
      <c r="I171" s="37">
        <f>IF(AND(B171&lt;&gt;"",C171&lt;&gt;"",D171&lt;&gt;"",E171&lt;&gt;"",F171&lt;&gt;"",G171&lt;&gt;"",H171&lt;&gt;""),VLOOKUP(G171,通所介護費!$A$48:$B$52,2,0),0)</f>
        <v>0</v>
      </c>
      <c r="J171" s="37">
        <f t="shared" si="23"/>
        <v>0</v>
      </c>
    </row>
    <row r="172" spans="1:10" ht="18" customHeight="1" x14ac:dyDescent="0.4">
      <c r="A172" s="156"/>
      <c r="B172" s="45"/>
      <c r="C172" s="45"/>
      <c r="D172" s="45"/>
      <c r="E172" s="45"/>
      <c r="F172" s="45"/>
      <c r="G172" s="45"/>
      <c r="H172" s="46"/>
      <c r="I172" s="37">
        <f>IF(AND(B172&lt;&gt;"",C172&lt;&gt;"",D172&lt;&gt;"",E172&lt;&gt;"",F172&lt;&gt;"",G172&lt;&gt;"",H172&lt;&gt;""),VLOOKUP(G172,通所介護費!$A$48:$B$52,2,0),0)</f>
        <v>0</v>
      </c>
      <c r="J172" s="37">
        <f t="shared" si="23"/>
        <v>0</v>
      </c>
    </row>
    <row r="173" spans="1:10" ht="18" customHeight="1" x14ac:dyDescent="0.4">
      <c r="A173" s="156"/>
      <c r="B173" s="45"/>
      <c r="C173" s="45"/>
      <c r="D173" s="45"/>
      <c r="E173" s="45"/>
      <c r="F173" s="45"/>
      <c r="G173" s="45"/>
      <c r="H173" s="46"/>
      <c r="I173" s="37">
        <f>IF(AND(B173&lt;&gt;"",C173&lt;&gt;"",D173&lt;&gt;"",E173&lt;&gt;"",F173&lt;&gt;"",G173&lt;&gt;"",H173&lt;&gt;""),VLOOKUP(G173,通所介護費!$A$48:$B$52,2,0),0)</f>
        <v>0</v>
      </c>
      <c r="J173" s="37">
        <f t="shared" si="23"/>
        <v>0</v>
      </c>
    </row>
    <row r="174" spans="1:10" ht="18" customHeight="1" x14ac:dyDescent="0.4">
      <c r="A174" s="156"/>
      <c r="B174" s="45"/>
      <c r="C174" s="45"/>
      <c r="D174" s="45"/>
      <c r="E174" s="45"/>
      <c r="F174" s="45"/>
      <c r="G174" s="45"/>
      <c r="H174" s="46"/>
      <c r="I174" s="37">
        <f>IF(AND(B174&lt;&gt;"",C174&lt;&gt;"",D174&lt;&gt;"",E174&lt;&gt;"",F174&lt;&gt;"",G174&lt;&gt;"",H174&lt;&gt;""),VLOOKUP(G174,通所介護費!$A$48:$B$52,2,0),0)</f>
        <v>0</v>
      </c>
      <c r="J174" s="37">
        <f t="shared" si="23"/>
        <v>0</v>
      </c>
    </row>
    <row r="175" spans="1:10" ht="18" customHeight="1" x14ac:dyDescent="0.4">
      <c r="A175" s="156"/>
      <c r="B175" s="45"/>
      <c r="C175" s="45"/>
      <c r="D175" s="45"/>
      <c r="E175" s="45"/>
      <c r="F175" s="45"/>
      <c r="G175" s="45"/>
      <c r="H175" s="46"/>
      <c r="I175" s="37">
        <f>IF(AND(B175&lt;&gt;"",C175&lt;&gt;"",D175&lt;&gt;"",E175&lt;&gt;"",F175&lt;&gt;"",G175&lt;&gt;"",H175&lt;&gt;""),VLOOKUP(G175,通所介護費!$A$48:$B$52,2,0),0)</f>
        <v>0</v>
      </c>
      <c r="J175" s="37">
        <f t="shared" si="23"/>
        <v>0</v>
      </c>
    </row>
    <row r="176" spans="1:10" ht="18" customHeight="1" x14ac:dyDescent="0.4">
      <c r="A176" s="157"/>
      <c r="B176" s="45"/>
      <c r="C176" s="45"/>
      <c r="D176" s="45"/>
      <c r="E176" s="45"/>
      <c r="F176" s="45"/>
      <c r="G176" s="45"/>
      <c r="H176" s="46"/>
      <c r="I176" s="37">
        <f>IF(AND(B176&lt;&gt;"",C176&lt;&gt;"",D176&lt;&gt;"",E176&lt;&gt;"",F176&lt;&gt;"",G176&lt;&gt;"",H176&lt;&gt;""),VLOOKUP(G176,通所介護費!$A$48:$B$52,2,0),0)</f>
        <v>0</v>
      </c>
      <c r="J176" s="37">
        <f t="shared" si="23"/>
        <v>0</v>
      </c>
    </row>
    <row r="177" spans="1:10" ht="22.15" customHeight="1" x14ac:dyDescent="0.4">
      <c r="A177" s="101" t="s">
        <v>40</v>
      </c>
      <c r="B177" s="102"/>
      <c r="C177" s="102"/>
      <c r="D177" s="102"/>
      <c r="E177" s="102"/>
      <c r="F177" s="102"/>
      <c r="G177" s="103"/>
      <c r="H177" s="39">
        <f>SUMIF(H157:H176,"&lt;&gt;#N/A")</f>
        <v>0</v>
      </c>
      <c r="I177" s="39">
        <f>SUMIF(I157:I176,"&lt;&gt;#N/A")</f>
        <v>0</v>
      </c>
      <c r="J177" s="39">
        <f>SUMIF(J157:J176,"&lt;&gt;#N/A")</f>
        <v>0</v>
      </c>
    </row>
    <row r="178" spans="1:10" ht="15" customHeight="1" x14ac:dyDescent="0.4">
      <c r="A178" s="24"/>
      <c r="B178" s="24"/>
      <c r="C178" s="24"/>
      <c r="D178" s="24"/>
      <c r="E178" s="24"/>
      <c r="F178" s="24"/>
      <c r="G178" s="44"/>
      <c r="H178" s="44"/>
      <c r="I178" s="44"/>
    </row>
    <row r="179" spans="1:10" ht="22.15" customHeight="1" x14ac:dyDescent="0.4">
      <c r="A179" s="51" t="s">
        <v>89</v>
      </c>
      <c r="B179" s="24"/>
      <c r="C179" s="24"/>
      <c r="D179" s="24"/>
      <c r="E179" s="24"/>
      <c r="F179" s="24"/>
      <c r="G179" s="44"/>
      <c r="H179" s="44"/>
      <c r="I179" s="44"/>
    </row>
    <row r="180" spans="1:10" ht="42.95" customHeight="1" x14ac:dyDescent="0.4">
      <c r="A180" s="158" t="s">
        <v>144</v>
      </c>
      <c r="B180" s="35" t="s">
        <v>49</v>
      </c>
      <c r="C180" s="35" t="s">
        <v>119</v>
      </c>
      <c r="D180" s="35" t="s">
        <v>34</v>
      </c>
      <c r="E180" s="36" t="s">
        <v>173</v>
      </c>
      <c r="F180" s="36" t="s">
        <v>174</v>
      </c>
      <c r="G180" s="35" t="s">
        <v>35</v>
      </c>
      <c r="H180" s="36" t="s">
        <v>134</v>
      </c>
      <c r="I180" s="36" t="s">
        <v>37</v>
      </c>
      <c r="J180" s="36" t="s">
        <v>120</v>
      </c>
    </row>
    <row r="181" spans="1:10" ht="18" customHeight="1" x14ac:dyDescent="0.4">
      <c r="A181" s="159"/>
      <c r="B181" s="45"/>
      <c r="C181" s="45"/>
      <c r="D181" s="45"/>
      <c r="E181" s="45"/>
      <c r="F181" s="45"/>
      <c r="G181" s="45"/>
      <c r="H181" s="46"/>
      <c r="I181" s="37">
        <f>IF(AND(B181&lt;&gt;"",C181&lt;&gt;"",D181&lt;&gt;"",E181&lt;&gt;"",F181&lt;&gt;"",G181&lt;&gt;"",H181&lt;&gt;""),VLOOKUP(G181,通所介護費!$A$48:$B$52,2,0),0)</f>
        <v>0</v>
      </c>
      <c r="J181" s="37">
        <f>((I181*H181)*0.1*10)/2</f>
        <v>0</v>
      </c>
    </row>
    <row r="182" spans="1:10" ht="18" customHeight="1" x14ac:dyDescent="0.4">
      <c r="A182" s="159"/>
      <c r="B182" s="45"/>
      <c r="C182" s="45"/>
      <c r="D182" s="45"/>
      <c r="E182" s="45"/>
      <c r="F182" s="45"/>
      <c r="G182" s="45"/>
      <c r="H182" s="46"/>
      <c r="I182" s="37">
        <f>IF(AND(B182&lt;&gt;"",C182&lt;&gt;"",D182&lt;&gt;"",E182&lt;&gt;"",F182&lt;&gt;"",G182&lt;&gt;"",H182&lt;&gt;""),VLOOKUP(G182,通所介護費!$A$48:$B$52,2,0),0)</f>
        <v>0</v>
      </c>
      <c r="J182" s="37">
        <f>((I182*H182)*0.1*10)/2</f>
        <v>0</v>
      </c>
    </row>
    <row r="183" spans="1:10" ht="18" customHeight="1" x14ac:dyDescent="0.4">
      <c r="A183" s="159"/>
      <c r="B183" s="45"/>
      <c r="C183" s="45"/>
      <c r="D183" s="45"/>
      <c r="E183" s="45"/>
      <c r="F183" s="45"/>
      <c r="G183" s="45"/>
      <c r="H183" s="46"/>
      <c r="I183" s="37">
        <f>IF(AND(B183&lt;&gt;"",C183&lt;&gt;"",D183&lt;&gt;"",E183&lt;&gt;"",F183&lt;&gt;"",G183&lt;&gt;"",H183&lt;&gt;""),VLOOKUP(G183,通所介護費!$A$48:$B$52,2,0),0)</f>
        <v>0</v>
      </c>
      <c r="J183" s="37">
        <f>((I183*H183)*0.1*10)/2</f>
        <v>0</v>
      </c>
    </row>
    <row r="184" spans="1:10" ht="18" customHeight="1" x14ac:dyDescent="0.4">
      <c r="A184" s="159"/>
      <c r="B184" s="45"/>
      <c r="C184" s="45"/>
      <c r="D184" s="45"/>
      <c r="E184" s="45"/>
      <c r="F184" s="45"/>
      <c r="G184" s="45"/>
      <c r="H184" s="46"/>
      <c r="I184" s="37">
        <f>IF(AND(B184&lt;&gt;"",C184&lt;&gt;"",D184&lt;&gt;"",E184&lt;&gt;"",F184&lt;&gt;"",G184&lt;&gt;"",H184&lt;&gt;""),VLOOKUP(G184,通所介護費!$A$48:$B$52,2,0),0)</f>
        <v>0</v>
      </c>
      <c r="J184" s="37">
        <f>((I184*H184)*0.1*10)/2</f>
        <v>0</v>
      </c>
    </row>
    <row r="185" spans="1:10" ht="18" customHeight="1" x14ac:dyDescent="0.4">
      <c r="A185" s="160"/>
      <c r="B185" s="45"/>
      <c r="C185" s="45"/>
      <c r="D185" s="45"/>
      <c r="E185" s="45"/>
      <c r="F185" s="45"/>
      <c r="G185" s="45"/>
      <c r="H185" s="46"/>
      <c r="I185" s="37">
        <f>IF(AND(B185&lt;&gt;"",C185&lt;&gt;"",D185&lt;&gt;"",E185&lt;&gt;"",F185&lt;&gt;"",G185&lt;&gt;"",H185&lt;&gt;""),VLOOKUP(G185,通所介護費!$A$48:$B$52,2,0),0)</f>
        <v>0</v>
      </c>
      <c r="J185" s="37">
        <f>((I185*H185)*0.1*10)/2</f>
        <v>0</v>
      </c>
    </row>
    <row r="186" spans="1:10" ht="22.15" customHeight="1" x14ac:dyDescent="0.4">
      <c r="A186" s="101" t="s">
        <v>40</v>
      </c>
      <c r="B186" s="102"/>
      <c r="C186" s="102"/>
      <c r="D186" s="102"/>
      <c r="E186" s="102"/>
      <c r="F186" s="102"/>
      <c r="G186" s="103"/>
      <c r="H186" s="39">
        <f>SUMIF(H181:H185,"&lt;&gt;#N/A")</f>
        <v>0</v>
      </c>
      <c r="I186" s="39">
        <f>SUMIF(I181:I185,"&lt;&gt;#N/A")</f>
        <v>0</v>
      </c>
      <c r="J186" s="39">
        <f>SUMIF(J181:J185,"&lt;&gt;#N/A")</f>
        <v>0</v>
      </c>
    </row>
    <row r="187" spans="1:10" ht="22.15" customHeight="1" x14ac:dyDescent="0.4"/>
    <row r="188" spans="1:10" ht="22.15" customHeight="1" x14ac:dyDescent="0.4">
      <c r="A188" s="34" t="s">
        <v>175</v>
      </c>
    </row>
    <row r="189" spans="1:10" ht="22.15" customHeight="1" x14ac:dyDescent="0.4">
      <c r="A189" s="50" t="s">
        <v>90</v>
      </c>
    </row>
    <row r="190" spans="1:10" ht="42.95" customHeight="1" x14ac:dyDescent="0.4">
      <c r="A190" s="155" t="s">
        <v>176</v>
      </c>
      <c r="B190" s="35" t="s">
        <v>49</v>
      </c>
      <c r="C190" s="35" t="s">
        <v>119</v>
      </c>
      <c r="D190" s="35" t="s">
        <v>34</v>
      </c>
      <c r="E190" s="36" t="s">
        <v>173</v>
      </c>
      <c r="F190" s="36" t="s">
        <v>174</v>
      </c>
      <c r="G190" s="35" t="s">
        <v>35</v>
      </c>
      <c r="H190" s="36" t="s">
        <v>51</v>
      </c>
      <c r="I190" s="36" t="s">
        <v>37</v>
      </c>
      <c r="J190" s="36" t="s">
        <v>120</v>
      </c>
    </row>
    <row r="191" spans="1:10" ht="18" customHeight="1" x14ac:dyDescent="0.4">
      <c r="A191" s="156"/>
      <c r="B191" s="45"/>
      <c r="C191" s="45"/>
      <c r="D191" s="45"/>
      <c r="E191" s="45"/>
      <c r="F191" s="45"/>
      <c r="G191" s="45"/>
      <c r="H191" s="46"/>
      <c r="I191" s="37">
        <f>IF(AND(B191&lt;&gt;"",C191&lt;&gt;"",D191&lt;&gt;"",E191&lt;&gt;"",F191&lt;&gt;"",G191&lt;&gt;"",H191&lt;&gt;""),VLOOKUP(G191,通所介護費!$A$55:$B$59,2,0),0)</f>
        <v>0</v>
      </c>
      <c r="J191" s="37">
        <f t="shared" ref="J191:J195" si="24">(I191*H191)*0.1*10</f>
        <v>0</v>
      </c>
    </row>
    <row r="192" spans="1:10" ht="18" customHeight="1" x14ac:dyDescent="0.4">
      <c r="A192" s="156"/>
      <c r="B192" s="45"/>
      <c r="C192" s="45"/>
      <c r="D192" s="45"/>
      <c r="E192" s="45"/>
      <c r="F192" s="45"/>
      <c r="G192" s="45"/>
      <c r="H192" s="46"/>
      <c r="I192" s="37">
        <f>IF(AND(B192&lt;&gt;"",C192&lt;&gt;"",D192&lt;&gt;"",E192&lt;&gt;"",F192&lt;&gt;"",G192&lt;&gt;"",H192&lt;&gt;""),VLOOKUP(G192,通所介護費!$A$55:$B$59,2,0),0)</f>
        <v>0</v>
      </c>
      <c r="J192" s="37">
        <f t="shared" si="24"/>
        <v>0</v>
      </c>
    </row>
    <row r="193" spans="1:10" ht="18" customHeight="1" x14ac:dyDescent="0.4">
      <c r="A193" s="156"/>
      <c r="B193" s="45"/>
      <c r="C193" s="45"/>
      <c r="D193" s="45"/>
      <c r="E193" s="45"/>
      <c r="F193" s="45"/>
      <c r="G193" s="45"/>
      <c r="H193" s="46"/>
      <c r="I193" s="37">
        <f>IF(AND(B193&lt;&gt;"",C193&lt;&gt;"",D193&lt;&gt;"",E193&lt;&gt;"",F193&lt;&gt;"",G193&lt;&gt;"",H193&lt;&gt;""),VLOOKUP(G193,通所介護費!$A$55:$B$59,2,0),0)</f>
        <v>0</v>
      </c>
      <c r="J193" s="37">
        <f t="shared" si="24"/>
        <v>0</v>
      </c>
    </row>
    <row r="194" spans="1:10" ht="18" customHeight="1" x14ac:dyDescent="0.4">
      <c r="A194" s="156"/>
      <c r="B194" s="45"/>
      <c r="C194" s="45"/>
      <c r="D194" s="45"/>
      <c r="E194" s="45"/>
      <c r="F194" s="45"/>
      <c r="G194" s="45"/>
      <c r="H194" s="46"/>
      <c r="I194" s="37">
        <f>IF(AND(B194&lt;&gt;"",C194&lt;&gt;"",D194&lt;&gt;"",E194&lt;&gt;"",F194&lt;&gt;"",G194&lt;&gt;"",H194&lt;&gt;""),VLOOKUP(G194,通所介護費!$A$55:$B$59,2,0),0)</f>
        <v>0</v>
      </c>
      <c r="J194" s="37">
        <f t="shared" si="24"/>
        <v>0</v>
      </c>
    </row>
    <row r="195" spans="1:10" ht="18" customHeight="1" x14ac:dyDescent="0.4">
      <c r="A195" s="156"/>
      <c r="B195" s="45"/>
      <c r="C195" s="45"/>
      <c r="D195" s="45"/>
      <c r="E195" s="45"/>
      <c r="F195" s="45"/>
      <c r="G195" s="45"/>
      <c r="H195" s="46"/>
      <c r="I195" s="37">
        <f>IF(AND(B195&lt;&gt;"",C195&lt;&gt;"",D195&lt;&gt;"",E195&lt;&gt;"",F195&lt;&gt;"",G195&lt;&gt;"",H195&lt;&gt;""),VLOOKUP(G195,通所介護費!$A$55:$B$59,2,0),0)</f>
        <v>0</v>
      </c>
      <c r="J195" s="37">
        <f t="shared" si="24"/>
        <v>0</v>
      </c>
    </row>
    <row r="196" spans="1:10" ht="18" customHeight="1" x14ac:dyDescent="0.4">
      <c r="A196" s="156"/>
      <c r="B196" s="45"/>
      <c r="C196" s="45"/>
      <c r="D196" s="45"/>
      <c r="E196" s="45"/>
      <c r="F196" s="45"/>
      <c r="G196" s="45"/>
      <c r="H196" s="46"/>
      <c r="I196" s="37">
        <f>IF(AND(B196&lt;&gt;"",C196&lt;&gt;"",D196&lt;&gt;"",E196&lt;&gt;"",F196&lt;&gt;"",G196&lt;&gt;"",H196&lt;&gt;""),VLOOKUP(G196,通所介護費!$A$55:$B$59,2,0),0)</f>
        <v>0</v>
      </c>
      <c r="J196" s="37">
        <f t="shared" ref="J196:J210" si="25">(I196*H196)*0.1*10</f>
        <v>0</v>
      </c>
    </row>
    <row r="197" spans="1:10" ht="18" customHeight="1" x14ac:dyDescent="0.4">
      <c r="A197" s="156"/>
      <c r="B197" s="45"/>
      <c r="C197" s="45"/>
      <c r="D197" s="45"/>
      <c r="E197" s="45"/>
      <c r="F197" s="45"/>
      <c r="G197" s="45"/>
      <c r="H197" s="46"/>
      <c r="I197" s="37">
        <f>IF(AND(B197&lt;&gt;"",C197&lt;&gt;"",D197&lt;&gt;"",E197&lt;&gt;"",F197&lt;&gt;"",G197&lt;&gt;"",H197&lt;&gt;""),VLOOKUP(G197,通所介護費!$A$55:$B$59,2,0),0)</f>
        <v>0</v>
      </c>
      <c r="J197" s="37">
        <f t="shared" si="25"/>
        <v>0</v>
      </c>
    </row>
    <row r="198" spans="1:10" ht="18" customHeight="1" x14ac:dyDescent="0.4">
      <c r="A198" s="156"/>
      <c r="B198" s="45"/>
      <c r="C198" s="45"/>
      <c r="D198" s="45"/>
      <c r="E198" s="45"/>
      <c r="F198" s="45"/>
      <c r="G198" s="45"/>
      <c r="H198" s="46"/>
      <c r="I198" s="37">
        <f>IF(AND(B198&lt;&gt;"",C198&lt;&gt;"",D198&lt;&gt;"",E198&lt;&gt;"",F198&lt;&gt;"",G198&lt;&gt;"",H198&lt;&gt;""),VLOOKUP(G198,通所介護費!$A$55:$B$59,2,0),0)</f>
        <v>0</v>
      </c>
      <c r="J198" s="37">
        <f t="shared" si="25"/>
        <v>0</v>
      </c>
    </row>
    <row r="199" spans="1:10" ht="18" customHeight="1" x14ac:dyDescent="0.4">
      <c r="A199" s="156"/>
      <c r="B199" s="45"/>
      <c r="C199" s="45"/>
      <c r="D199" s="45"/>
      <c r="E199" s="45"/>
      <c r="F199" s="45"/>
      <c r="G199" s="45"/>
      <c r="H199" s="46"/>
      <c r="I199" s="37">
        <f>IF(AND(B199&lt;&gt;"",C199&lt;&gt;"",D199&lt;&gt;"",E199&lt;&gt;"",F199&lt;&gt;"",G199&lt;&gt;"",H199&lt;&gt;""),VLOOKUP(G199,通所介護費!$A$55:$B$59,2,0),0)</f>
        <v>0</v>
      </c>
      <c r="J199" s="37">
        <f t="shared" si="25"/>
        <v>0</v>
      </c>
    </row>
    <row r="200" spans="1:10" ht="18" customHeight="1" x14ac:dyDescent="0.4">
      <c r="A200" s="156"/>
      <c r="B200" s="45"/>
      <c r="C200" s="45"/>
      <c r="D200" s="45"/>
      <c r="E200" s="45"/>
      <c r="F200" s="45"/>
      <c r="G200" s="45"/>
      <c r="H200" s="46"/>
      <c r="I200" s="37">
        <f>IF(AND(B200&lt;&gt;"",C200&lt;&gt;"",D200&lt;&gt;"",E200&lt;&gt;"",F200&lt;&gt;"",G200&lt;&gt;"",H200&lt;&gt;""),VLOOKUP(G200,通所介護費!$A$55:$B$59,2,0),0)</f>
        <v>0</v>
      </c>
      <c r="J200" s="37">
        <f t="shared" si="25"/>
        <v>0</v>
      </c>
    </row>
    <row r="201" spans="1:10" ht="18" customHeight="1" x14ac:dyDescent="0.4">
      <c r="A201" s="156"/>
      <c r="B201" s="45"/>
      <c r="C201" s="45"/>
      <c r="D201" s="45"/>
      <c r="E201" s="45"/>
      <c r="F201" s="45"/>
      <c r="G201" s="45"/>
      <c r="H201" s="46"/>
      <c r="I201" s="37">
        <f>IF(AND(B201&lt;&gt;"",C201&lt;&gt;"",D201&lt;&gt;"",E201&lt;&gt;"",F201&lt;&gt;"",G201&lt;&gt;"",H201&lt;&gt;""),VLOOKUP(G201,通所介護費!$A$55:$B$59,2,0),0)</f>
        <v>0</v>
      </c>
      <c r="J201" s="37">
        <f t="shared" si="25"/>
        <v>0</v>
      </c>
    </row>
    <row r="202" spans="1:10" ht="18" customHeight="1" x14ac:dyDescent="0.4">
      <c r="A202" s="156"/>
      <c r="B202" s="45"/>
      <c r="C202" s="45"/>
      <c r="D202" s="45"/>
      <c r="E202" s="45"/>
      <c r="F202" s="45"/>
      <c r="G202" s="45"/>
      <c r="H202" s="46"/>
      <c r="I202" s="37">
        <f>IF(AND(B202&lt;&gt;"",C202&lt;&gt;"",D202&lt;&gt;"",E202&lt;&gt;"",F202&lt;&gt;"",G202&lt;&gt;"",H202&lt;&gt;""),VLOOKUP(G202,通所介護費!$A$55:$B$59,2,0),0)</f>
        <v>0</v>
      </c>
      <c r="J202" s="37">
        <f t="shared" si="25"/>
        <v>0</v>
      </c>
    </row>
    <row r="203" spans="1:10" ht="18" customHeight="1" x14ac:dyDescent="0.4">
      <c r="A203" s="156"/>
      <c r="B203" s="45"/>
      <c r="C203" s="45"/>
      <c r="D203" s="45"/>
      <c r="E203" s="45"/>
      <c r="F203" s="45"/>
      <c r="G203" s="45"/>
      <c r="H203" s="46"/>
      <c r="I203" s="37">
        <f>IF(AND(B203&lt;&gt;"",C203&lt;&gt;"",D203&lt;&gt;"",E203&lt;&gt;"",F203&lt;&gt;"",G203&lt;&gt;"",H203&lt;&gt;""),VLOOKUP(G203,通所介護費!$A$55:$B$59,2,0),0)</f>
        <v>0</v>
      </c>
      <c r="J203" s="37">
        <f t="shared" si="25"/>
        <v>0</v>
      </c>
    </row>
    <row r="204" spans="1:10" ht="18" customHeight="1" x14ac:dyDescent="0.4">
      <c r="A204" s="156"/>
      <c r="B204" s="45"/>
      <c r="C204" s="45"/>
      <c r="D204" s="45"/>
      <c r="E204" s="45"/>
      <c r="F204" s="45"/>
      <c r="G204" s="45"/>
      <c r="H204" s="46"/>
      <c r="I204" s="37">
        <f>IF(AND(B204&lt;&gt;"",C204&lt;&gt;"",D204&lt;&gt;"",E204&lt;&gt;"",F204&lt;&gt;"",G204&lt;&gt;"",H204&lt;&gt;""),VLOOKUP(G204,通所介護費!$A$55:$B$59,2,0),0)</f>
        <v>0</v>
      </c>
      <c r="J204" s="37">
        <f t="shared" si="25"/>
        <v>0</v>
      </c>
    </row>
    <row r="205" spans="1:10" ht="18" customHeight="1" x14ac:dyDescent="0.4">
      <c r="A205" s="156"/>
      <c r="B205" s="45"/>
      <c r="C205" s="45"/>
      <c r="D205" s="45"/>
      <c r="E205" s="45"/>
      <c r="F205" s="45"/>
      <c r="G205" s="45"/>
      <c r="H205" s="46"/>
      <c r="I205" s="37">
        <f>IF(AND(B205&lt;&gt;"",C205&lt;&gt;"",D205&lt;&gt;"",E205&lt;&gt;"",F205&lt;&gt;"",G205&lt;&gt;"",H205&lt;&gt;""),VLOOKUP(G205,通所介護費!$A$55:$B$59,2,0),0)</f>
        <v>0</v>
      </c>
      <c r="J205" s="37">
        <f t="shared" si="25"/>
        <v>0</v>
      </c>
    </row>
    <row r="206" spans="1:10" ht="18" customHeight="1" x14ac:dyDescent="0.4">
      <c r="A206" s="156"/>
      <c r="B206" s="45"/>
      <c r="C206" s="45"/>
      <c r="D206" s="45"/>
      <c r="E206" s="45"/>
      <c r="F206" s="45"/>
      <c r="G206" s="45"/>
      <c r="H206" s="46"/>
      <c r="I206" s="37">
        <f>IF(AND(B206&lt;&gt;"",C206&lt;&gt;"",D206&lt;&gt;"",E206&lt;&gt;"",F206&lt;&gt;"",G206&lt;&gt;"",H206&lt;&gt;""),VLOOKUP(G206,通所介護費!$A$55:$B$59,2,0),0)</f>
        <v>0</v>
      </c>
      <c r="J206" s="37">
        <f t="shared" si="25"/>
        <v>0</v>
      </c>
    </row>
    <row r="207" spans="1:10" ht="18" customHeight="1" x14ac:dyDescent="0.4">
      <c r="A207" s="156"/>
      <c r="B207" s="45"/>
      <c r="C207" s="45"/>
      <c r="D207" s="45"/>
      <c r="E207" s="45"/>
      <c r="F207" s="45"/>
      <c r="G207" s="45"/>
      <c r="H207" s="46"/>
      <c r="I207" s="37">
        <f>IF(AND(B207&lt;&gt;"",C207&lt;&gt;"",D207&lt;&gt;"",E207&lt;&gt;"",F207&lt;&gt;"",G207&lt;&gt;"",H207&lt;&gt;""),VLOOKUP(G207,通所介護費!$A$55:$B$59,2,0),0)</f>
        <v>0</v>
      </c>
      <c r="J207" s="37">
        <f t="shared" si="25"/>
        <v>0</v>
      </c>
    </row>
    <row r="208" spans="1:10" ht="18" customHeight="1" x14ac:dyDescent="0.4">
      <c r="A208" s="156"/>
      <c r="B208" s="45"/>
      <c r="C208" s="45"/>
      <c r="D208" s="45"/>
      <c r="E208" s="45"/>
      <c r="F208" s="45"/>
      <c r="G208" s="45"/>
      <c r="H208" s="46"/>
      <c r="I208" s="37">
        <f>IF(AND(B208&lt;&gt;"",C208&lt;&gt;"",D208&lt;&gt;"",E208&lt;&gt;"",F208&lt;&gt;"",G208&lt;&gt;"",H208&lt;&gt;""),VLOOKUP(G208,通所介護費!$A$55:$B$59,2,0),0)</f>
        <v>0</v>
      </c>
      <c r="J208" s="37">
        <f t="shared" si="25"/>
        <v>0</v>
      </c>
    </row>
    <row r="209" spans="1:10" ht="18" customHeight="1" x14ac:dyDescent="0.4">
      <c r="A209" s="156"/>
      <c r="B209" s="45"/>
      <c r="C209" s="45"/>
      <c r="D209" s="45"/>
      <c r="E209" s="45"/>
      <c r="F209" s="45"/>
      <c r="G209" s="45"/>
      <c r="H209" s="46"/>
      <c r="I209" s="37">
        <f>IF(AND(B209&lt;&gt;"",C209&lt;&gt;"",D209&lt;&gt;"",E209&lt;&gt;"",F209&lt;&gt;"",G209&lt;&gt;"",H209&lt;&gt;""),VLOOKUP(G209,通所介護費!$A$55:$B$59,2,0),0)</f>
        <v>0</v>
      </c>
      <c r="J209" s="37">
        <f t="shared" si="25"/>
        <v>0</v>
      </c>
    </row>
    <row r="210" spans="1:10" ht="18" customHeight="1" x14ac:dyDescent="0.4">
      <c r="A210" s="157"/>
      <c r="B210" s="45"/>
      <c r="C210" s="45"/>
      <c r="D210" s="45"/>
      <c r="E210" s="45"/>
      <c r="F210" s="45"/>
      <c r="G210" s="45"/>
      <c r="H210" s="46"/>
      <c r="I210" s="37">
        <f>IF(AND(B210&lt;&gt;"",C210&lt;&gt;"",D210&lt;&gt;"",E210&lt;&gt;"",F210&lt;&gt;"",G210&lt;&gt;"",H210&lt;&gt;""),VLOOKUP(G210,通所介護費!$A$55:$B$59,2,0),0)</f>
        <v>0</v>
      </c>
      <c r="J210" s="37">
        <f t="shared" si="25"/>
        <v>0</v>
      </c>
    </row>
    <row r="211" spans="1:10" ht="22.15" customHeight="1" x14ac:dyDescent="0.4">
      <c r="A211" s="101" t="s">
        <v>40</v>
      </c>
      <c r="B211" s="102"/>
      <c r="C211" s="102"/>
      <c r="D211" s="102"/>
      <c r="E211" s="102"/>
      <c r="F211" s="102"/>
      <c r="G211" s="103"/>
      <c r="H211" s="39">
        <f>SUMIF(H191:H210,"&lt;&gt;#N/A")</f>
        <v>0</v>
      </c>
      <c r="I211" s="39">
        <f>SUMIF(I191:I210,"&lt;&gt;#N/A")</f>
        <v>0</v>
      </c>
      <c r="J211" s="39">
        <f>SUMIF(J191:J210,"&lt;&gt;#N/A")</f>
        <v>0</v>
      </c>
    </row>
    <row r="212" spans="1:10" ht="15" customHeight="1" x14ac:dyDescent="0.4">
      <c r="A212" s="24"/>
      <c r="B212" s="24"/>
      <c r="C212" s="24"/>
      <c r="D212" s="24"/>
      <c r="E212" s="24"/>
      <c r="F212" s="24"/>
      <c r="G212" s="44"/>
      <c r="H212" s="44"/>
      <c r="I212" s="44"/>
    </row>
    <row r="213" spans="1:10" ht="22.15" customHeight="1" x14ac:dyDescent="0.4">
      <c r="A213" s="51" t="s">
        <v>89</v>
      </c>
      <c r="B213" s="24"/>
      <c r="C213" s="24"/>
      <c r="D213" s="24"/>
      <c r="E213" s="24"/>
      <c r="F213" s="24"/>
      <c r="G213" s="44"/>
      <c r="H213" s="44"/>
      <c r="I213" s="44"/>
    </row>
    <row r="214" spans="1:10" ht="42.95" customHeight="1" x14ac:dyDescent="0.4">
      <c r="A214" s="158" t="s">
        <v>176</v>
      </c>
      <c r="B214" s="35" t="s">
        <v>49</v>
      </c>
      <c r="C214" s="35" t="s">
        <v>119</v>
      </c>
      <c r="D214" s="35" t="s">
        <v>34</v>
      </c>
      <c r="E214" s="36" t="s">
        <v>173</v>
      </c>
      <c r="F214" s="36" t="s">
        <v>174</v>
      </c>
      <c r="G214" s="35" t="s">
        <v>35</v>
      </c>
      <c r="H214" s="36" t="s">
        <v>134</v>
      </c>
      <c r="I214" s="36" t="s">
        <v>37</v>
      </c>
      <c r="J214" s="36" t="s">
        <v>120</v>
      </c>
    </row>
    <row r="215" spans="1:10" ht="18" customHeight="1" x14ac:dyDescent="0.4">
      <c r="A215" s="159"/>
      <c r="B215" s="45"/>
      <c r="C215" s="45"/>
      <c r="D215" s="45"/>
      <c r="E215" s="45"/>
      <c r="F215" s="45"/>
      <c r="G215" s="45"/>
      <c r="H215" s="46"/>
      <c r="I215" s="37">
        <f>IF(AND(B215&lt;&gt;"",C215&lt;&gt;"",D215&lt;&gt;"",E215&lt;&gt;"",F215&lt;&gt;"",G215&lt;&gt;"",H215&lt;&gt;""),VLOOKUP(G215,通所介護費!$A$55:$B$59,2,0),0)</f>
        <v>0</v>
      </c>
      <c r="J215" s="37">
        <f>((I215*H215)*0.1*10)/2</f>
        <v>0</v>
      </c>
    </row>
    <row r="216" spans="1:10" ht="18" customHeight="1" x14ac:dyDescent="0.4">
      <c r="A216" s="159"/>
      <c r="B216" s="45"/>
      <c r="C216" s="45"/>
      <c r="D216" s="45"/>
      <c r="E216" s="45"/>
      <c r="F216" s="45"/>
      <c r="G216" s="45"/>
      <c r="H216" s="46"/>
      <c r="I216" s="37">
        <f>IF(AND(B216&lt;&gt;"",C216&lt;&gt;"",D216&lt;&gt;"",E216&lt;&gt;"",F216&lt;&gt;"",G216&lt;&gt;"",H216&lt;&gt;""),VLOOKUP(G216,通所介護費!$A$55:$B$59,2,0),0)</f>
        <v>0</v>
      </c>
      <c r="J216" s="37">
        <f>((I216*H216)*0.1*10)/2</f>
        <v>0</v>
      </c>
    </row>
    <row r="217" spans="1:10" ht="18" customHeight="1" x14ac:dyDescent="0.4">
      <c r="A217" s="159"/>
      <c r="B217" s="45"/>
      <c r="C217" s="45"/>
      <c r="D217" s="45"/>
      <c r="E217" s="45"/>
      <c r="F217" s="45"/>
      <c r="G217" s="45"/>
      <c r="H217" s="46"/>
      <c r="I217" s="37">
        <f>IF(AND(B217&lt;&gt;"",C217&lt;&gt;"",D217&lt;&gt;"",E217&lt;&gt;"",F217&lt;&gt;"",G217&lt;&gt;"",H217&lt;&gt;""),VLOOKUP(G217,通所介護費!$A$55:$B$59,2,0),0)</f>
        <v>0</v>
      </c>
      <c r="J217" s="37">
        <f>((I217*H217)*0.1*10)/2</f>
        <v>0</v>
      </c>
    </row>
    <row r="218" spans="1:10" ht="18" customHeight="1" x14ac:dyDescent="0.4">
      <c r="A218" s="159"/>
      <c r="B218" s="45"/>
      <c r="C218" s="45"/>
      <c r="D218" s="45"/>
      <c r="E218" s="45"/>
      <c r="F218" s="45"/>
      <c r="G218" s="45"/>
      <c r="H218" s="46"/>
      <c r="I218" s="37">
        <f>IF(AND(B218&lt;&gt;"",C218&lt;&gt;"",D218&lt;&gt;"",E218&lt;&gt;"",F218&lt;&gt;"",G218&lt;&gt;"",H218&lt;&gt;""),VLOOKUP(G218,通所介護費!$A$55:$B$59,2,0),0)</f>
        <v>0</v>
      </c>
      <c r="J218" s="37">
        <f>((I218*H218)*0.1*10)/2</f>
        <v>0</v>
      </c>
    </row>
    <row r="219" spans="1:10" ht="18" customHeight="1" x14ac:dyDescent="0.4">
      <c r="A219" s="160"/>
      <c r="B219" s="45"/>
      <c r="C219" s="45"/>
      <c r="D219" s="45"/>
      <c r="E219" s="45"/>
      <c r="F219" s="45"/>
      <c r="G219" s="45"/>
      <c r="H219" s="46"/>
      <c r="I219" s="37">
        <f>IF(AND(B219&lt;&gt;"",C219&lt;&gt;"",D219&lt;&gt;"",E219&lt;&gt;"",F219&lt;&gt;"",G219&lt;&gt;"",H219&lt;&gt;""),VLOOKUP(G219,通所介護費!$A$55:$B$59,2,0),0)</f>
        <v>0</v>
      </c>
      <c r="J219" s="37">
        <f>((I219*H219)*0.1*10)/2</f>
        <v>0</v>
      </c>
    </row>
    <row r="220" spans="1:10" ht="22.15" customHeight="1" x14ac:dyDescent="0.4">
      <c r="A220" s="101" t="s">
        <v>40</v>
      </c>
      <c r="B220" s="102"/>
      <c r="C220" s="102"/>
      <c r="D220" s="102"/>
      <c r="E220" s="102"/>
      <c r="F220" s="102"/>
      <c r="G220" s="103"/>
      <c r="H220" s="39">
        <f>SUMIF(H215:H219,"&lt;&gt;#N/A")</f>
        <v>0</v>
      </c>
      <c r="I220" s="39">
        <f>SUMIF(I215:I219,"&lt;&gt;#N/A")</f>
        <v>0</v>
      </c>
      <c r="J220" s="39">
        <f>SUMIF(J215:J219,"&lt;&gt;#N/A")</f>
        <v>0</v>
      </c>
    </row>
    <row r="221" spans="1:10" ht="22.15" customHeight="1" x14ac:dyDescent="0.4"/>
    <row r="222" spans="1:10" ht="22.15" customHeight="1" x14ac:dyDescent="0.4">
      <c r="A222" s="34" t="s">
        <v>46</v>
      </c>
    </row>
    <row r="223" spans="1:10" ht="28.5" x14ac:dyDescent="0.4">
      <c r="A223" s="164" t="s">
        <v>47</v>
      </c>
      <c r="B223" s="164"/>
      <c r="C223" s="41" t="s">
        <v>48</v>
      </c>
      <c r="D223" s="41" t="s">
        <v>51</v>
      </c>
      <c r="E223" s="41" t="s">
        <v>120</v>
      </c>
    </row>
    <row r="224" spans="1:10" ht="22.15" customHeight="1" x14ac:dyDescent="0.4">
      <c r="A224" s="165">
        <f>COUNTA(D21:D40,D45:D49,D55:D74,D79:D83,D89:D108,D113:D117,D123:D142,D147:D151,D157:D176,D181:D185,D191:D210,D215:D219)</f>
        <v>0</v>
      </c>
      <c r="B224" s="165"/>
      <c r="C224" s="42">
        <f>COUNTA(C21:C40,C45:C49,C55:C74,C79:C83,C89:C108,C113:C117,C123:C142,C147:C151,C157:C176,C181:C185,C191:C210,C215:C219)</f>
        <v>0</v>
      </c>
      <c r="D224" s="43">
        <f>SUM(H41,H50,H75,H84,H109,H118,H143,H152,H177,H186,H211,H220)</f>
        <v>0</v>
      </c>
      <c r="E224" s="43">
        <f>SUM(J41,J50,J75,J84,J109,J118,J143,J152,J177,J186,J211,J220)</f>
        <v>0</v>
      </c>
    </row>
    <row r="225" ht="42.95" customHeight="1" x14ac:dyDescent="0.4"/>
    <row r="226" ht="20.100000000000001" customHeight="1" x14ac:dyDescent="0.4"/>
    <row r="227" ht="20.100000000000001" customHeight="1" x14ac:dyDescent="0.4"/>
    <row r="228" ht="20.100000000000001" customHeight="1" x14ac:dyDescent="0.4"/>
    <row r="229" ht="20.100000000000001" customHeight="1" x14ac:dyDescent="0.4"/>
    <row r="230" ht="20.100000000000001" customHeight="1" x14ac:dyDescent="0.4"/>
    <row r="231" ht="20.100000000000001" customHeight="1" x14ac:dyDescent="0.4"/>
    <row r="232" ht="20.100000000000001" customHeight="1" x14ac:dyDescent="0.4"/>
    <row r="233" ht="20.100000000000001" customHeight="1" x14ac:dyDescent="0.4"/>
    <row r="234" ht="20.100000000000001" customHeight="1" x14ac:dyDescent="0.4"/>
    <row r="235" ht="42.95" customHeight="1" x14ac:dyDescent="0.4"/>
    <row r="236" ht="20.100000000000001" customHeight="1" x14ac:dyDescent="0.4"/>
    <row r="237" ht="20.100000000000001" customHeight="1" x14ac:dyDescent="0.4"/>
    <row r="238" ht="20.100000000000001" customHeight="1" x14ac:dyDescent="0.4"/>
    <row r="239" ht="20.100000000000001" customHeight="1" x14ac:dyDescent="0.4"/>
    <row r="240" ht="20.100000000000001" customHeight="1" x14ac:dyDescent="0.4"/>
    <row r="241" ht="20.100000000000001" customHeight="1" x14ac:dyDescent="0.4"/>
    <row r="242" ht="20.100000000000001" customHeight="1" x14ac:dyDescent="0.4"/>
    <row r="243" ht="20.100000000000001" customHeight="1" x14ac:dyDescent="0.4"/>
    <row r="244" ht="20.100000000000001" customHeight="1" x14ac:dyDescent="0.4"/>
    <row r="245" ht="20.100000000000001" customHeight="1" x14ac:dyDescent="0.4"/>
    <row r="246" ht="20.100000000000001" customHeight="1" x14ac:dyDescent="0.4"/>
    <row r="247" ht="20.100000000000001" customHeight="1" x14ac:dyDescent="0.4"/>
    <row r="248" ht="20.100000000000001" customHeight="1" x14ac:dyDescent="0.4"/>
    <row r="249" ht="20.100000000000001" customHeight="1" x14ac:dyDescent="0.4"/>
    <row r="250" ht="20.100000000000001" customHeight="1" x14ac:dyDescent="0.4"/>
    <row r="251" ht="20.100000000000001" customHeight="1" x14ac:dyDescent="0.4"/>
    <row r="252" ht="20.100000000000001" customHeight="1" x14ac:dyDescent="0.4"/>
    <row r="253" ht="20.100000000000001" customHeight="1" x14ac:dyDescent="0.4"/>
    <row r="254" ht="20.100000000000001" customHeight="1" x14ac:dyDescent="0.4"/>
    <row r="255" ht="20.100000000000001" customHeight="1" x14ac:dyDescent="0.4"/>
    <row r="256" ht="20.100000000000001" customHeight="1" x14ac:dyDescent="0.4"/>
    <row r="257" ht="20.100000000000001" customHeight="1" x14ac:dyDescent="0.4"/>
    <row r="258" ht="20.100000000000001" customHeight="1" x14ac:dyDescent="0.4"/>
    <row r="259" ht="42.95" customHeight="1" x14ac:dyDescent="0.4"/>
    <row r="260" ht="20.100000000000001" customHeight="1" x14ac:dyDescent="0.4"/>
    <row r="261" ht="20.100000000000001" customHeight="1" x14ac:dyDescent="0.4"/>
    <row r="262" ht="20.100000000000001" customHeight="1" x14ac:dyDescent="0.4"/>
    <row r="263" ht="20.100000000000001" customHeight="1" x14ac:dyDescent="0.4"/>
    <row r="264" ht="20.100000000000001" customHeight="1" x14ac:dyDescent="0.4"/>
    <row r="265" ht="20.100000000000001" customHeight="1" x14ac:dyDescent="0.4"/>
    <row r="266" ht="20.100000000000001" customHeight="1" x14ac:dyDescent="0.4"/>
    <row r="267" ht="20.100000000000001" customHeight="1" x14ac:dyDescent="0.4"/>
    <row r="268" ht="42.95" customHeight="1" x14ac:dyDescent="0.4"/>
    <row r="269" ht="20.100000000000001" customHeight="1" x14ac:dyDescent="0.4"/>
    <row r="270" ht="20.100000000000001" customHeight="1" x14ac:dyDescent="0.4"/>
    <row r="271" ht="20.100000000000001" customHeight="1" x14ac:dyDescent="0.4"/>
    <row r="272" ht="20.100000000000001" customHeight="1" x14ac:dyDescent="0.4"/>
    <row r="273" ht="20.100000000000001" customHeight="1" x14ac:dyDescent="0.4"/>
    <row r="274" ht="20.100000000000001" customHeight="1" x14ac:dyDescent="0.4"/>
    <row r="275" ht="20.100000000000001" customHeight="1" x14ac:dyDescent="0.4"/>
    <row r="276" ht="20.100000000000001" customHeight="1" x14ac:dyDescent="0.4"/>
    <row r="277" ht="14.25" x14ac:dyDescent="0.4"/>
    <row r="278" ht="20.100000000000001" customHeight="1" x14ac:dyDescent="0.4"/>
  </sheetData>
  <sheetProtection sheet="1" objects="1" scenarios="1"/>
  <mergeCells count="46">
    <mergeCell ref="A224:B224"/>
    <mergeCell ref="H1:J1"/>
    <mergeCell ref="A88:A108"/>
    <mergeCell ref="A109:G109"/>
    <mergeCell ref="A112:A117"/>
    <mergeCell ref="A118:G118"/>
    <mergeCell ref="A122:A142"/>
    <mergeCell ref="A20:A40"/>
    <mergeCell ref="A41:G41"/>
    <mergeCell ref="A44:A49"/>
    <mergeCell ref="A50:G50"/>
    <mergeCell ref="A84:G84"/>
    <mergeCell ref="A54:A74"/>
    <mergeCell ref="A75:G75"/>
    <mergeCell ref="A78:A83"/>
    <mergeCell ref="A13:B13"/>
    <mergeCell ref="C13:I13"/>
    <mergeCell ref="A14:B14"/>
    <mergeCell ref="C14:I14"/>
    <mergeCell ref="A15:B15"/>
    <mergeCell ref="C15:I15"/>
    <mergeCell ref="A10:B10"/>
    <mergeCell ref="C10:I10"/>
    <mergeCell ref="A11:B11"/>
    <mergeCell ref="C11:I11"/>
    <mergeCell ref="A12:B12"/>
    <mergeCell ref="C12:I12"/>
    <mergeCell ref="A9:B9"/>
    <mergeCell ref="C9:I9"/>
    <mergeCell ref="A4:J4"/>
    <mergeCell ref="A7:B7"/>
    <mergeCell ref="C7:I7"/>
    <mergeCell ref="A8:B8"/>
    <mergeCell ref="C8:I8"/>
    <mergeCell ref="A220:G220"/>
    <mergeCell ref="A223:B223"/>
    <mergeCell ref="A143:G143"/>
    <mergeCell ref="A146:A151"/>
    <mergeCell ref="A156:A176"/>
    <mergeCell ref="A177:G177"/>
    <mergeCell ref="A180:A185"/>
    <mergeCell ref="A186:G186"/>
    <mergeCell ref="A152:G152"/>
    <mergeCell ref="A190:A210"/>
    <mergeCell ref="A211:G211"/>
    <mergeCell ref="A214:A219"/>
  </mergeCells>
  <phoneticPr fontId="3"/>
  <printOptions horizontalCentered="1"/>
  <pageMargins left="0.70866141732283472" right="0.70866141732283472" top="0.74803149606299213" bottom="0.74803149606299213" header="0.31496062992125984" footer="0.31496062992125984"/>
  <pageSetup paperSize="9" scale="64" fitToWidth="0" orientation="portrait" r:id="rId1"/>
  <rowBreaks count="8" manualBreakCount="8">
    <brk id="50" max="9" man="1"/>
    <brk id="84" max="9" man="1"/>
    <brk id="118" max="9" man="1"/>
    <brk id="152" max="9" man="1"/>
    <brk id="186" max="9" man="1"/>
    <brk id="220" max="16383" man="1"/>
    <brk id="231" max="9" man="1"/>
    <brk id="274" max="16383"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180A7C67-2A9A-4955-94A1-1CBD9478E672}">
          <x14:formula1>
            <xm:f>対象地域一覧!$A$2:$A$45</xm:f>
          </x14:formula1>
          <xm:sqref>D21:D40 D191:D210 D45:D49 D181:D185 D157:D176 D147:D151 D123:D142 D113:D117 D89:D108 D79:D83 D55:D74 D215:D219</xm:sqref>
        </x14:dataValidation>
        <x14:dataValidation type="list" allowBlank="1" showInputMessage="1" showErrorMessage="1" xr:uid="{D9E6A6E3-F676-4F14-BA74-0009DEE68A0C}">
          <x14:formula1>
            <xm:f>通所介護費!$C$2:$C$7</xm:f>
          </x14:formula1>
          <xm:sqref>G21:G40 G191:G210 G45:G49 G181:G185 G157:G176 G147:G151 G123:G142 G113:G117 G89:G108 G79:G83 G55:G74 G215:G219</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67F010-3407-412C-85EC-F4401DC510E7}">
  <sheetPr>
    <tabColor theme="7" tint="0.59999389629810485"/>
  </sheetPr>
  <dimension ref="A1:AH278"/>
  <sheetViews>
    <sheetView view="pageBreakPreview" zoomScale="85" zoomScaleNormal="100" zoomScaleSheetLayoutView="85" workbookViewId="0">
      <selection activeCell="C15" sqref="C15:I15"/>
    </sheetView>
  </sheetViews>
  <sheetFormatPr defaultColWidth="8.75" defaultRowHeight="24.95" customHeight="1" x14ac:dyDescent="0.4"/>
  <cols>
    <col min="1" max="1" width="5.625" style="27" customWidth="1"/>
    <col min="2" max="2" width="14.625" style="27" bestFit="1" customWidth="1"/>
    <col min="3" max="3" width="14.125" style="27" bestFit="1" customWidth="1"/>
    <col min="4" max="4" width="9.875" style="27" bestFit="1" customWidth="1"/>
    <col min="5" max="6" width="16.375" style="27" bestFit="1" customWidth="1"/>
    <col min="7" max="7" width="9.875" style="27" bestFit="1" customWidth="1"/>
    <col min="8" max="9" width="12.125" style="27" bestFit="1" customWidth="1"/>
    <col min="10" max="10" width="12" style="27" customWidth="1"/>
    <col min="11" max="32" width="8.75" style="27"/>
    <col min="33" max="33" width="8.75" style="28"/>
    <col min="34" max="34" width="9" style="28" bestFit="1" customWidth="1"/>
    <col min="35" max="16384" width="8.75" style="27"/>
  </cols>
  <sheetData>
    <row r="1" spans="1:34" ht="24.95" customHeight="1" x14ac:dyDescent="0.4">
      <c r="A1" s="27" t="s">
        <v>131</v>
      </c>
      <c r="H1" s="108" t="s">
        <v>26</v>
      </c>
      <c r="I1" s="108"/>
      <c r="J1" s="108"/>
      <c r="U1" s="27" t="s">
        <v>112</v>
      </c>
      <c r="W1" s="27" t="s">
        <v>113</v>
      </c>
      <c r="Y1" s="27" t="s">
        <v>114</v>
      </c>
      <c r="AA1" s="27" t="s">
        <v>115</v>
      </c>
      <c r="AC1" s="27" t="s">
        <v>116</v>
      </c>
      <c r="AE1" s="27" t="s">
        <v>117</v>
      </c>
      <c r="AG1" s="28" t="s">
        <v>40</v>
      </c>
    </row>
    <row r="2" spans="1:34" ht="24.95" customHeight="1" x14ac:dyDescent="0.4">
      <c r="A2" s="29" t="s">
        <v>177</v>
      </c>
      <c r="T2" s="30"/>
      <c r="U2" s="31" t="s">
        <v>79</v>
      </c>
      <c r="V2" s="31" t="s">
        <v>50</v>
      </c>
      <c r="W2" s="31" t="s">
        <v>79</v>
      </c>
      <c r="X2" s="31" t="s">
        <v>50</v>
      </c>
      <c r="Y2" s="31" t="s">
        <v>79</v>
      </c>
      <c r="Z2" s="31" t="s">
        <v>50</v>
      </c>
      <c r="AA2" s="31" t="s">
        <v>79</v>
      </c>
      <c r="AB2" s="31" t="s">
        <v>50</v>
      </c>
      <c r="AC2" s="31" t="s">
        <v>79</v>
      </c>
      <c r="AD2" s="31" t="s">
        <v>50</v>
      </c>
      <c r="AE2" s="31" t="s">
        <v>79</v>
      </c>
      <c r="AF2" s="31" t="s">
        <v>50</v>
      </c>
      <c r="AG2" s="31" t="s">
        <v>79</v>
      </c>
      <c r="AH2" s="31" t="s">
        <v>50</v>
      </c>
    </row>
    <row r="3" spans="1:34" ht="15" customHeight="1" x14ac:dyDescent="0.4">
      <c r="T3" s="30" t="str">
        <f>対象地域一覧!A3</f>
        <v>広面</v>
      </c>
      <c r="U3" s="32">
        <f>COUNTIF($D$21:$D$40,$T3)+COUNTIF($D$45:$D$49,$T3)</f>
        <v>0</v>
      </c>
      <c r="V3" s="32">
        <f>SUMIF($D$21:$D$40,$T3,$H$21:$H$40)+SUMIF($D$45:$D$49,$T3,$H$45:$H$49)</f>
        <v>0</v>
      </c>
      <c r="W3" s="32">
        <f>COUNTIF($D$55:$D$74,$T3)+COUNTIF($D$79:$D$83,$T3)</f>
        <v>0</v>
      </c>
      <c r="X3" s="32">
        <f>SUMIF($D$55:$D$74,$T3,$H$55:$H$74)+SUMIF($D$79:$D$83,$T3,$H$79:$H$83)</f>
        <v>0</v>
      </c>
      <c r="Y3" s="32">
        <f>COUNTIF($D$89:$D$108,$T3)+COUNTIF($D$113:$D$117,$T3)</f>
        <v>0</v>
      </c>
      <c r="Z3" s="32">
        <f>SUMIF($D$89:$D$108,$T3,$H$89:$H$108)+SUMIF($D$113:$D$117,$T3,$H$113:$H$117)</f>
        <v>0</v>
      </c>
      <c r="AA3" s="32">
        <f>COUNTIF($D$123:$D$142,$T3)+COUNTIF($D$147:$D$151,$T3)</f>
        <v>0</v>
      </c>
      <c r="AB3" s="32">
        <f>SUMIF($D$123:$D$142,$T3,$H$123:$H$142)+SUMIF($D$147:$D$151,$T3,$H$147:$H$151)</f>
        <v>0</v>
      </c>
      <c r="AC3" s="32">
        <f>COUNTIF($D$157:$D$176,$T3)+COUNTIF($D$181:$D$185,$T3)</f>
        <v>0</v>
      </c>
      <c r="AD3" s="32">
        <f>SUMIF($D$157:$D$176,$T3,$H$157:$H$176)+SUMIF($D$181:$D$185,$T3,$H$181:$H$185)</f>
        <v>0</v>
      </c>
      <c r="AE3" s="32">
        <f>COUNTIF($D$191:$D$210,$T3)+COUNTIF($D$215:$D$219,$T3)</f>
        <v>0</v>
      </c>
      <c r="AF3" s="32">
        <f>SUMIF($D$191:$D$210,$T3,$H$191:$H$210)+SUMIF($D$215:$D$219,$T3,$H$215:$H$219)</f>
        <v>0</v>
      </c>
      <c r="AG3" s="32">
        <f>SUM(U3,W3,Y3,AA3,AC3,AE3)</f>
        <v>0</v>
      </c>
      <c r="AH3" s="32">
        <f>SUM(V3,X3,Z3,AB3,AD3,AF3)</f>
        <v>0</v>
      </c>
    </row>
    <row r="4" spans="1:34" ht="24.95" customHeight="1" x14ac:dyDescent="0.4">
      <c r="A4" s="106" t="s">
        <v>170</v>
      </c>
      <c r="B4" s="106"/>
      <c r="C4" s="106"/>
      <c r="D4" s="106"/>
      <c r="E4" s="106"/>
      <c r="F4" s="106"/>
      <c r="G4" s="106"/>
      <c r="H4" s="106"/>
      <c r="I4" s="106"/>
      <c r="J4" s="106"/>
      <c r="T4" s="30" t="str">
        <f>対象地域一覧!A4</f>
        <v>上加茂</v>
      </c>
      <c r="U4" s="32">
        <f t="shared" ref="U4:U45" si="0">COUNTIF($D$21:$D$40,$T4)+COUNTIF($D$45:$D$49,$T4)</f>
        <v>0</v>
      </c>
      <c r="V4" s="32">
        <f t="shared" ref="V4:V45" si="1">SUMIF($D$21:$D$40,$T4,$H$21:$H$40)+SUMIF($D$45:$D$49,$T4,$H$45:$H$49)</f>
        <v>0</v>
      </c>
      <c r="W4" s="32">
        <f t="shared" ref="W4:W45" si="2">COUNTIF($D$55:$D$74,$T4)+COUNTIF($D$79:$D$83,$T4)</f>
        <v>0</v>
      </c>
      <c r="X4" s="32">
        <f t="shared" ref="X4:X45" si="3">SUMIF($D$55:$D$74,$T4,$H$55:$H$74)+SUMIF($D$79:$D$83,$T4,$H$79:$H$83)</f>
        <v>0</v>
      </c>
      <c r="Y4" s="32">
        <f t="shared" ref="Y4:Y45" si="4">COUNTIF($D$89:$D$108,$T4)+COUNTIF($D$113:$D$117,$T4)</f>
        <v>0</v>
      </c>
      <c r="Z4" s="32">
        <f t="shared" ref="Z4:Z45" si="5">SUMIF($D$89:$D$108,$T4,$H$89:$H$108)+SUMIF($D$113:$D$117,$T4,$H$113:$H$117)</f>
        <v>0</v>
      </c>
      <c r="AA4" s="32">
        <f t="shared" ref="AA4:AA45" si="6">COUNTIF($D$123:$D$142,$T4)+COUNTIF($D$147:$D$151,$T4)</f>
        <v>0</v>
      </c>
      <c r="AB4" s="32">
        <f t="shared" ref="AB4:AB45" si="7">SUMIF($D$123:$D$142,$T4,$H$123:$H$142)+SUMIF($D$147:$D$151,$T4,$H$147:$H$151)</f>
        <v>0</v>
      </c>
      <c r="AC4" s="32">
        <f t="shared" ref="AC4:AC45" si="8">COUNTIF($D$157:$D$176,$T4)+COUNTIF($D$181:$D$185,$T4)</f>
        <v>0</v>
      </c>
      <c r="AD4" s="32">
        <f t="shared" ref="AD4:AD45" si="9">SUMIF($D$157:$D$176,$T4,$H$157:$H$176)+SUMIF($D$181:$D$185,$T4,$H$181:$H$185)</f>
        <v>0</v>
      </c>
      <c r="AE4" s="32">
        <f t="shared" ref="AE4:AE45" si="10">COUNTIF($D$191:$D$210,$T4)+COUNTIF($D$215:$D$219,$T4)</f>
        <v>0</v>
      </c>
      <c r="AF4" s="32">
        <f t="shared" ref="AF4:AF45" si="11">SUMIF($D$191:$D$210,$T4,$H$191:$H$210)+SUMIF($D$215:$D$219,$T4,$H$215:$H$219)</f>
        <v>0</v>
      </c>
      <c r="AG4" s="32">
        <f t="shared" ref="AG4:AH45" si="12">SUM(U4,W4,Y4,AA4,AC4,AE4)</f>
        <v>0</v>
      </c>
      <c r="AH4" s="32">
        <f t="shared" si="12"/>
        <v>0</v>
      </c>
    </row>
    <row r="5" spans="1:34" ht="15" customHeight="1" x14ac:dyDescent="0.4">
      <c r="T5" s="30" t="str">
        <f>対象地域一覧!A5</f>
        <v>下加茂</v>
      </c>
      <c r="U5" s="32">
        <f t="shared" si="0"/>
        <v>0</v>
      </c>
      <c r="V5" s="32">
        <f t="shared" si="1"/>
        <v>0</v>
      </c>
      <c r="W5" s="32">
        <f t="shared" si="2"/>
        <v>0</v>
      </c>
      <c r="X5" s="32">
        <f t="shared" si="3"/>
        <v>0</v>
      </c>
      <c r="Y5" s="32">
        <f t="shared" si="4"/>
        <v>0</v>
      </c>
      <c r="Z5" s="32">
        <f t="shared" si="5"/>
        <v>0</v>
      </c>
      <c r="AA5" s="32">
        <f t="shared" si="6"/>
        <v>0</v>
      </c>
      <c r="AB5" s="32">
        <f t="shared" si="7"/>
        <v>0</v>
      </c>
      <c r="AC5" s="32">
        <f t="shared" si="8"/>
        <v>0</v>
      </c>
      <c r="AD5" s="32">
        <f t="shared" si="9"/>
        <v>0</v>
      </c>
      <c r="AE5" s="32">
        <f t="shared" si="10"/>
        <v>0</v>
      </c>
      <c r="AF5" s="32">
        <f t="shared" si="11"/>
        <v>0</v>
      </c>
      <c r="AG5" s="32">
        <f t="shared" si="12"/>
        <v>0</v>
      </c>
      <c r="AH5" s="32">
        <f t="shared" si="12"/>
        <v>0</v>
      </c>
    </row>
    <row r="6" spans="1:34" ht="24.95" customHeight="1" x14ac:dyDescent="0.4">
      <c r="A6" s="33" t="s">
        <v>27</v>
      </c>
      <c r="T6" s="30" t="str">
        <f>対象地域一覧!A6</f>
        <v>美原</v>
      </c>
      <c r="U6" s="32">
        <f t="shared" si="0"/>
        <v>0</v>
      </c>
      <c r="V6" s="32">
        <f t="shared" si="1"/>
        <v>0</v>
      </c>
      <c r="W6" s="32">
        <f t="shared" si="2"/>
        <v>0</v>
      </c>
      <c r="X6" s="32">
        <f t="shared" si="3"/>
        <v>0</v>
      </c>
      <c r="Y6" s="32">
        <f t="shared" si="4"/>
        <v>0</v>
      </c>
      <c r="Z6" s="32">
        <f t="shared" si="5"/>
        <v>0</v>
      </c>
      <c r="AA6" s="32">
        <f t="shared" si="6"/>
        <v>0</v>
      </c>
      <c r="AB6" s="32">
        <f t="shared" si="7"/>
        <v>0</v>
      </c>
      <c r="AC6" s="32">
        <f t="shared" si="8"/>
        <v>0</v>
      </c>
      <c r="AD6" s="32">
        <f t="shared" si="9"/>
        <v>0</v>
      </c>
      <c r="AE6" s="32">
        <f t="shared" si="10"/>
        <v>0</v>
      </c>
      <c r="AF6" s="32">
        <f t="shared" si="11"/>
        <v>0</v>
      </c>
      <c r="AG6" s="32">
        <f t="shared" si="12"/>
        <v>0</v>
      </c>
      <c r="AH6" s="32">
        <f t="shared" si="12"/>
        <v>0</v>
      </c>
    </row>
    <row r="7" spans="1:34" ht="24.95" customHeight="1" x14ac:dyDescent="0.4">
      <c r="A7" s="57" t="s">
        <v>19</v>
      </c>
      <c r="B7" s="57"/>
      <c r="C7" s="65" t="str">
        <f>IF(基本情報入力シート!V8="","",基本情報入力シート!V8)</f>
        <v/>
      </c>
      <c r="D7" s="66"/>
      <c r="E7" s="66"/>
      <c r="F7" s="66"/>
      <c r="G7" s="66"/>
      <c r="H7" s="66"/>
      <c r="I7" s="67"/>
      <c r="T7" s="30" t="str">
        <f>対象地域一覧!A7</f>
        <v>加茂市場</v>
      </c>
      <c r="U7" s="32">
        <f t="shared" si="0"/>
        <v>0</v>
      </c>
      <c r="V7" s="32">
        <f t="shared" si="1"/>
        <v>0</v>
      </c>
      <c r="W7" s="32">
        <f t="shared" si="2"/>
        <v>0</v>
      </c>
      <c r="X7" s="32">
        <f t="shared" si="3"/>
        <v>0</v>
      </c>
      <c r="Y7" s="32">
        <f t="shared" si="4"/>
        <v>0</v>
      </c>
      <c r="Z7" s="32">
        <f t="shared" si="5"/>
        <v>0</v>
      </c>
      <c r="AA7" s="32">
        <f t="shared" si="6"/>
        <v>0</v>
      </c>
      <c r="AB7" s="32">
        <f t="shared" si="7"/>
        <v>0</v>
      </c>
      <c r="AC7" s="32">
        <f t="shared" si="8"/>
        <v>0</v>
      </c>
      <c r="AD7" s="32">
        <f t="shared" si="9"/>
        <v>0</v>
      </c>
      <c r="AE7" s="32">
        <f t="shared" si="10"/>
        <v>0</v>
      </c>
      <c r="AF7" s="32">
        <f t="shared" si="11"/>
        <v>0</v>
      </c>
      <c r="AG7" s="32">
        <f t="shared" si="12"/>
        <v>0</v>
      </c>
      <c r="AH7" s="32">
        <f t="shared" si="12"/>
        <v>0</v>
      </c>
    </row>
    <row r="8" spans="1:34" ht="24.95" customHeight="1" x14ac:dyDescent="0.4">
      <c r="A8" s="57" t="s">
        <v>19</v>
      </c>
      <c r="B8" s="57"/>
      <c r="C8" s="65" t="str">
        <f>IF(基本情報入力シート!V19="","",基本情報入力シート!V19)</f>
        <v/>
      </c>
      <c r="D8" s="66"/>
      <c r="E8" s="66"/>
      <c r="F8" s="66"/>
      <c r="G8" s="66"/>
      <c r="H8" s="66"/>
      <c r="I8" s="67"/>
      <c r="T8" s="30" t="str">
        <f>対象地域一覧!A8</f>
        <v>高谷</v>
      </c>
      <c r="U8" s="32">
        <f t="shared" si="0"/>
        <v>0</v>
      </c>
      <c r="V8" s="32">
        <f t="shared" si="1"/>
        <v>0</v>
      </c>
      <c r="W8" s="32">
        <f t="shared" si="2"/>
        <v>0</v>
      </c>
      <c r="X8" s="32">
        <f t="shared" si="3"/>
        <v>0</v>
      </c>
      <c r="Y8" s="32">
        <f t="shared" si="4"/>
        <v>0</v>
      </c>
      <c r="Z8" s="32">
        <f t="shared" si="5"/>
        <v>0</v>
      </c>
      <c r="AA8" s="32">
        <f t="shared" si="6"/>
        <v>0</v>
      </c>
      <c r="AB8" s="32">
        <f t="shared" si="7"/>
        <v>0</v>
      </c>
      <c r="AC8" s="32">
        <f t="shared" si="8"/>
        <v>0</v>
      </c>
      <c r="AD8" s="32">
        <f t="shared" si="9"/>
        <v>0</v>
      </c>
      <c r="AE8" s="32">
        <f t="shared" si="10"/>
        <v>0</v>
      </c>
      <c r="AF8" s="32">
        <f t="shared" si="11"/>
        <v>0</v>
      </c>
      <c r="AG8" s="32">
        <f t="shared" si="12"/>
        <v>0</v>
      </c>
      <c r="AH8" s="32">
        <f t="shared" si="12"/>
        <v>0</v>
      </c>
    </row>
    <row r="9" spans="1:34" ht="24.95" customHeight="1" x14ac:dyDescent="0.4">
      <c r="A9" s="57" t="s">
        <v>20</v>
      </c>
      <c r="B9" s="57"/>
      <c r="C9" s="65" t="str">
        <f>IF(基本情報入力シート!V20="","",基本情報入力シート!V20)</f>
        <v/>
      </c>
      <c r="D9" s="66"/>
      <c r="E9" s="66"/>
      <c r="F9" s="66"/>
      <c r="G9" s="66"/>
      <c r="H9" s="66"/>
      <c r="I9" s="67"/>
      <c r="T9" s="30" t="str">
        <f>対象地域一覧!A9</f>
        <v>平岡</v>
      </c>
      <c r="U9" s="32">
        <f t="shared" si="0"/>
        <v>0</v>
      </c>
      <c r="V9" s="32">
        <f t="shared" si="1"/>
        <v>0</v>
      </c>
      <c r="W9" s="32">
        <f t="shared" si="2"/>
        <v>0</v>
      </c>
      <c r="X9" s="32">
        <f t="shared" si="3"/>
        <v>0</v>
      </c>
      <c r="Y9" s="32">
        <f t="shared" si="4"/>
        <v>0</v>
      </c>
      <c r="Z9" s="32">
        <f t="shared" si="5"/>
        <v>0</v>
      </c>
      <c r="AA9" s="32">
        <f t="shared" si="6"/>
        <v>0</v>
      </c>
      <c r="AB9" s="32">
        <f t="shared" si="7"/>
        <v>0</v>
      </c>
      <c r="AC9" s="32">
        <f t="shared" si="8"/>
        <v>0</v>
      </c>
      <c r="AD9" s="32">
        <f t="shared" si="9"/>
        <v>0</v>
      </c>
      <c r="AE9" s="32">
        <f t="shared" si="10"/>
        <v>0</v>
      </c>
      <c r="AF9" s="32">
        <f t="shared" si="11"/>
        <v>0</v>
      </c>
      <c r="AG9" s="32">
        <f t="shared" si="12"/>
        <v>0</v>
      </c>
      <c r="AH9" s="32">
        <f t="shared" si="12"/>
        <v>0</v>
      </c>
    </row>
    <row r="10" spans="1:34" ht="42.95" customHeight="1" x14ac:dyDescent="0.4">
      <c r="A10" s="57" t="s">
        <v>21</v>
      </c>
      <c r="B10" s="57"/>
      <c r="C10" s="65" t="str">
        <f>IF(基本情報入力シート!V21="","",基本情報入力シート!V21)</f>
        <v>通所介護</v>
      </c>
      <c r="D10" s="66"/>
      <c r="E10" s="66"/>
      <c r="F10" s="66"/>
      <c r="G10" s="66"/>
      <c r="H10" s="66"/>
      <c r="I10" s="67"/>
      <c r="T10" s="30" t="str">
        <f>対象地域一覧!A10</f>
        <v>上野</v>
      </c>
      <c r="U10" s="32">
        <f t="shared" si="0"/>
        <v>0</v>
      </c>
      <c r="V10" s="32">
        <f t="shared" si="1"/>
        <v>0</v>
      </c>
      <c r="W10" s="32">
        <f t="shared" si="2"/>
        <v>0</v>
      </c>
      <c r="X10" s="32">
        <f t="shared" si="3"/>
        <v>0</v>
      </c>
      <c r="Y10" s="32">
        <f t="shared" si="4"/>
        <v>0</v>
      </c>
      <c r="Z10" s="32">
        <f t="shared" si="5"/>
        <v>0</v>
      </c>
      <c r="AA10" s="32">
        <f t="shared" si="6"/>
        <v>0</v>
      </c>
      <c r="AB10" s="32">
        <f t="shared" si="7"/>
        <v>0</v>
      </c>
      <c r="AC10" s="32">
        <f t="shared" si="8"/>
        <v>0</v>
      </c>
      <c r="AD10" s="32">
        <f t="shared" si="9"/>
        <v>0</v>
      </c>
      <c r="AE10" s="32">
        <f t="shared" si="10"/>
        <v>0</v>
      </c>
      <c r="AF10" s="32">
        <f t="shared" si="11"/>
        <v>0</v>
      </c>
      <c r="AG10" s="32">
        <f t="shared" si="12"/>
        <v>0</v>
      </c>
      <c r="AH10" s="32">
        <f t="shared" si="12"/>
        <v>0</v>
      </c>
    </row>
    <row r="11" spans="1:34" ht="24.95" customHeight="1" x14ac:dyDescent="0.4">
      <c r="A11" s="57" t="s">
        <v>110</v>
      </c>
      <c r="B11" s="57"/>
      <c r="C11" s="161" t="str">
        <f>IF(基本情報入力シート!V22="","",基本情報入力シート!V22)</f>
        <v>別表第1の1　区分1　移動に片道20分以上の時間を要するサービス（特別地域加算対象地域内に居住する利用者を対象に行う場合）</v>
      </c>
      <c r="D11" s="162"/>
      <c r="E11" s="162"/>
      <c r="F11" s="162"/>
      <c r="G11" s="162"/>
      <c r="H11" s="162"/>
      <c r="I11" s="163"/>
      <c r="T11" s="30" t="str">
        <f>対象地域一覧!A11</f>
        <v>竹部</v>
      </c>
      <c r="U11" s="32">
        <f t="shared" si="0"/>
        <v>0</v>
      </c>
      <c r="V11" s="32">
        <f t="shared" si="1"/>
        <v>0</v>
      </c>
      <c r="W11" s="32">
        <f t="shared" si="2"/>
        <v>0</v>
      </c>
      <c r="X11" s="32">
        <f t="shared" si="3"/>
        <v>0</v>
      </c>
      <c r="Y11" s="32">
        <f t="shared" si="4"/>
        <v>0</v>
      </c>
      <c r="Z11" s="32">
        <f t="shared" si="5"/>
        <v>0</v>
      </c>
      <c r="AA11" s="32">
        <f t="shared" si="6"/>
        <v>0</v>
      </c>
      <c r="AB11" s="32">
        <f t="shared" si="7"/>
        <v>0</v>
      </c>
      <c r="AC11" s="32">
        <f t="shared" si="8"/>
        <v>0</v>
      </c>
      <c r="AD11" s="32">
        <f t="shared" si="9"/>
        <v>0</v>
      </c>
      <c r="AE11" s="32">
        <f t="shared" si="10"/>
        <v>0</v>
      </c>
      <c r="AF11" s="32">
        <f t="shared" si="11"/>
        <v>0</v>
      </c>
      <c r="AG11" s="32">
        <f t="shared" si="12"/>
        <v>0</v>
      </c>
      <c r="AH11" s="32">
        <f t="shared" si="12"/>
        <v>0</v>
      </c>
    </row>
    <row r="12" spans="1:34" ht="24.95" customHeight="1" x14ac:dyDescent="0.4">
      <c r="A12" s="57" t="s">
        <v>28</v>
      </c>
      <c r="B12" s="57"/>
      <c r="C12" s="65" t="s">
        <v>29</v>
      </c>
      <c r="D12" s="66"/>
      <c r="E12" s="66"/>
      <c r="F12" s="66"/>
      <c r="G12" s="66"/>
      <c r="H12" s="66"/>
      <c r="I12" s="67"/>
      <c r="T12" s="30" t="str">
        <f>対象地域一覧!A12</f>
        <v>上田東</v>
      </c>
      <c r="U12" s="32">
        <f t="shared" si="0"/>
        <v>0</v>
      </c>
      <c r="V12" s="32">
        <f t="shared" si="1"/>
        <v>0</v>
      </c>
      <c r="W12" s="32">
        <f t="shared" si="2"/>
        <v>0</v>
      </c>
      <c r="X12" s="32">
        <f t="shared" si="3"/>
        <v>0</v>
      </c>
      <c r="Y12" s="32">
        <f t="shared" si="4"/>
        <v>0</v>
      </c>
      <c r="Z12" s="32">
        <f t="shared" si="5"/>
        <v>0</v>
      </c>
      <c r="AA12" s="32">
        <f t="shared" si="6"/>
        <v>0</v>
      </c>
      <c r="AB12" s="32">
        <f t="shared" si="7"/>
        <v>0</v>
      </c>
      <c r="AC12" s="32">
        <f t="shared" si="8"/>
        <v>0</v>
      </c>
      <c r="AD12" s="32">
        <f t="shared" si="9"/>
        <v>0</v>
      </c>
      <c r="AE12" s="32">
        <f t="shared" si="10"/>
        <v>0</v>
      </c>
      <c r="AF12" s="32">
        <f t="shared" si="11"/>
        <v>0</v>
      </c>
      <c r="AG12" s="32">
        <f t="shared" si="12"/>
        <v>0</v>
      </c>
      <c r="AH12" s="32">
        <f t="shared" si="12"/>
        <v>0</v>
      </c>
    </row>
    <row r="13" spans="1:34" ht="36" customHeight="1" x14ac:dyDescent="0.4">
      <c r="A13" s="107"/>
      <c r="B13" s="107"/>
      <c r="C13" s="107"/>
      <c r="D13" s="107"/>
      <c r="E13" s="107"/>
      <c r="F13" s="107"/>
      <c r="G13" s="107"/>
      <c r="H13" s="107"/>
      <c r="I13" s="107"/>
      <c r="J13" s="55"/>
      <c r="T13" s="30" t="str">
        <f>対象地域一覧!A13</f>
        <v>細田</v>
      </c>
      <c r="U13" s="32">
        <f t="shared" si="0"/>
        <v>0</v>
      </c>
      <c r="V13" s="32">
        <f t="shared" si="1"/>
        <v>0</v>
      </c>
      <c r="W13" s="32">
        <f t="shared" si="2"/>
        <v>0</v>
      </c>
      <c r="X13" s="32">
        <f t="shared" si="3"/>
        <v>0</v>
      </c>
      <c r="Y13" s="32">
        <f t="shared" si="4"/>
        <v>0</v>
      </c>
      <c r="Z13" s="32">
        <f t="shared" si="5"/>
        <v>0</v>
      </c>
      <c r="AA13" s="32">
        <f t="shared" si="6"/>
        <v>0</v>
      </c>
      <c r="AB13" s="32">
        <f t="shared" si="7"/>
        <v>0</v>
      </c>
      <c r="AC13" s="32">
        <f t="shared" si="8"/>
        <v>0</v>
      </c>
      <c r="AD13" s="32">
        <f t="shared" si="9"/>
        <v>0</v>
      </c>
      <c r="AE13" s="32">
        <f t="shared" si="10"/>
        <v>0</v>
      </c>
      <c r="AF13" s="32">
        <f t="shared" si="11"/>
        <v>0</v>
      </c>
      <c r="AG13" s="32">
        <f t="shared" si="12"/>
        <v>0</v>
      </c>
      <c r="AH13" s="32">
        <f t="shared" si="12"/>
        <v>0</v>
      </c>
    </row>
    <row r="14" spans="1:34" ht="36" customHeight="1" x14ac:dyDescent="0.4">
      <c r="A14" s="166"/>
      <c r="B14" s="166"/>
      <c r="C14" s="105"/>
      <c r="D14" s="105"/>
      <c r="E14" s="105"/>
      <c r="F14" s="105"/>
      <c r="G14" s="105"/>
      <c r="H14" s="105"/>
      <c r="I14" s="105"/>
      <c r="J14" s="55"/>
      <c r="T14" s="30" t="str">
        <f>対象地域一覧!A14</f>
        <v>三納谷</v>
      </c>
      <c r="U14" s="32">
        <f t="shared" si="0"/>
        <v>0</v>
      </c>
      <c r="V14" s="32">
        <f t="shared" si="1"/>
        <v>0</v>
      </c>
      <c r="W14" s="32">
        <f t="shared" si="2"/>
        <v>0</v>
      </c>
      <c r="X14" s="32">
        <f t="shared" si="3"/>
        <v>0</v>
      </c>
      <c r="Y14" s="32">
        <f t="shared" si="4"/>
        <v>0</v>
      </c>
      <c r="Z14" s="32">
        <f t="shared" si="5"/>
        <v>0</v>
      </c>
      <c r="AA14" s="32">
        <f t="shared" si="6"/>
        <v>0</v>
      </c>
      <c r="AB14" s="32">
        <f t="shared" si="7"/>
        <v>0</v>
      </c>
      <c r="AC14" s="32">
        <f t="shared" si="8"/>
        <v>0</v>
      </c>
      <c r="AD14" s="32">
        <f t="shared" si="9"/>
        <v>0</v>
      </c>
      <c r="AE14" s="32">
        <f t="shared" si="10"/>
        <v>0</v>
      </c>
      <c r="AF14" s="32">
        <f t="shared" si="11"/>
        <v>0</v>
      </c>
      <c r="AG14" s="32">
        <f t="shared" si="12"/>
        <v>0</v>
      </c>
      <c r="AH14" s="32">
        <f t="shared" si="12"/>
        <v>0</v>
      </c>
    </row>
    <row r="15" spans="1:34" ht="36" customHeight="1" x14ac:dyDescent="0.4">
      <c r="A15" s="166"/>
      <c r="B15" s="166"/>
      <c r="C15" s="105"/>
      <c r="D15" s="105"/>
      <c r="E15" s="105"/>
      <c r="F15" s="105"/>
      <c r="G15" s="105"/>
      <c r="H15" s="105"/>
      <c r="I15" s="105"/>
      <c r="J15" s="55"/>
      <c r="T15" s="30" t="str">
        <f>対象地域一覧!A15</f>
        <v>上田西</v>
      </c>
      <c r="U15" s="32">
        <f t="shared" si="0"/>
        <v>0</v>
      </c>
      <c r="V15" s="32">
        <f t="shared" si="1"/>
        <v>0</v>
      </c>
      <c r="W15" s="32">
        <f t="shared" si="2"/>
        <v>0</v>
      </c>
      <c r="X15" s="32">
        <f t="shared" si="3"/>
        <v>0</v>
      </c>
      <c r="Y15" s="32">
        <f t="shared" si="4"/>
        <v>0</v>
      </c>
      <c r="Z15" s="32">
        <f t="shared" si="5"/>
        <v>0</v>
      </c>
      <c r="AA15" s="32">
        <f t="shared" si="6"/>
        <v>0</v>
      </c>
      <c r="AB15" s="32">
        <f t="shared" si="7"/>
        <v>0</v>
      </c>
      <c r="AC15" s="32">
        <f t="shared" si="8"/>
        <v>0</v>
      </c>
      <c r="AD15" s="32">
        <f t="shared" si="9"/>
        <v>0</v>
      </c>
      <c r="AE15" s="32">
        <f t="shared" si="10"/>
        <v>0</v>
      </c>
      <c r="AF15" s="32">
        <f t="shared" si="11"/>
        <v>0</v>
      </c>
      <c r="AG15" s="32">
        <f t="shared" si="12"/>
        <v>0</v>
      </c>
      <c r="AH15" s="32">
        <f t="shared" si="12"/>
        <v>0</v>
      </c>
    </row>
    <row r="16" spans="1:34" ht="20.100000000000001" customHeight="1" x14ac:dyDescent="0.4">
      <c r="T16" s="30" t="str">
        <f>対象地域一覧!A16</f>
        <v>円城</v>
      </c>
      <c r="U16" s="32">
        <f t="shared" si="0"/>
        <v>0</v>
      </c>
      <c r="V16" s="32">
        <f t="shared" si="1"/>
        <v>0</v>
      </c>
      <c r="W16" s="32">
        <f t="shared" si="2"/>
        <v>0</v>
      </c>
      <c r="X16" s="32">
        <f t="shared" si="3"/>
        <v>0</v>
      </c>
      <c r="Y16" s="32">
        <f t="shared" si="4"/>
        <v>0</v>
      </c>
      <c r="Z16" s="32">
        <f t="shared" si="5"/>
        <v>0</v>
      </c>
      <c r="AA16" s="32">
        <f t="shared" si="6"/>
        <v>0</v>
      </c>
      <c r="AB16" s="32">
        <f t="shared" si="7"/>
        <v>0</v>
      </c>
      <c r="AC16" s="32">
        <f t="shared" si="8"/>
        <v>0</v>
      </c>
      <c r="AD16" s="32">
        <f t="shared" si="9"/>
        <v>0</v>
      </c>
      <c r="AE16" s="32">
        <f t="shared" si="10"/>
        <v>0</v>
      </c>
      <c r="AF16" s="32">
        <f t="shared" si="11"/>
        <v>0</v>
      </c>
      <c r="AG16" s="32">
        <f t="shared" si="12"/>
        <v>0</v>
      </c>
      <c r="AH16" s="32">
        <f t="shared" si="12"/>
        <v>0</v>
      </c>
    </row>
    <row r="17" spans="1:34" ht="20.100000000000001" customHeight="1" x14ac:dyDescent="0.4">
      <c r="A17" s="34" t="s">
        <v>88</v>
      </c>
      <c r="T17" s="30" t="str">
        <f>対象地域一覧!A17</f>
        <v>案田</v>
      </c>
      <c r="U17" s="32">
        <f t="shared" si="0"/>
        <v>0</v>
      </c>
      <c r="V17" s="32">
        <f t="shared" si="1"/>
        <v>0</v>
      </c>
      <c r="W17" s="32">
        <f t="shared" si="2"/>
        <v>0</v>
      </c>
      <c r="X17" s="32">
        <f t="shared" si="3"/>
        <v>0</v>
      </c>
      <c r="Y17" s="32">
        <f t="shared" si="4"/>
        <v>0</v>
      </c>
      <c r="Z17" s="32">
        <f t="shared" si="5"/>
        <v>0</v>
      </c>
      <c r="AA17" s="32">
        <f t="shared" si="6"/>
        <v>0</v>
      </c>
      <c r="AB17" s="32">
        <f t="shared" si="7"/>
        <v>0</v>
      </c>
      <c r="AC17" s="32">
        <f t="shared" si="8"/>
        <v>0</v>
      </c>
      <c r="AD17" s="32">
        <f t="shared" si="9"/>
        <v>0</v>
      </c>
      <c r="AE17" s="32">
        <f t="shared" si="10"/>
        <v>0</v>
      </c>
      <c r="AF17" s="32">
        <f t="shared" si="11"/>
        <v>0</v>
      </c>
      <c r="AG17" s="32">
        <f t="shared" si="12"/>
        <v>0</v>
      </c>
      <c r="AH17" s="32">
        <f t="shared" si="12"/>
        <v>0</v>
      </c>
    </row>
    <row r="18" spans="1:34" ht="20.100000000000001" customHeight="1" x14ac:dyDescent="0.4">
      <c r="A18" s="34" t="s">
        <v>67</v>
      </c>
      <c r="T18" s="30" t="str">
        <f>対象地域一覧!A18</f>
        <v>高富</v>
      </c>
      <c r="U18" s="32">
        <f t="shared" si="0"/>
        <v>0</v>
      </c>
      <c r="V18" s="32">
        <f t="shared" si="1"/>
        <v>0</v>
      </c>
      <c r="W18" s="32">
        <f t="shared" si="2"/>
        <v>0</v>
      </c>
      <c r="X18" s="32">
        <f t="shared" si="3"/>
        <v>0</v>
      </c>
      <c r="Y18" s="32">
        <f t="shared" si="4"/>
        <v>0</v>
      </c>
      <c r="Z18" s="32">
        <f t="shared" si="5"/>
        <v>0</v>
      </c>
      <c r="AA18" s="32">
        <f t="shared" si="6"/>
        <v>0</v>
      </c>
      <c r="AB18" s="32">
        <f t="shared" si="7"/>
        <v>0</v>
      </c>
      <c r="AC18" s="32">
        <f t="shared" si="8"/>
        <v>0</v>
      </c>
      <c r="AD18" s="32">
        <f t="shared" si="9"/>
        <v>0</v>
      </c>
      <c r="AE18" s="32">
        <f t="shared" si="10"/>
        <v>0</v>
      </c>
      <c r="AF18" s="32">
        <f t="shared" si="11"/>
        <v>0</v>
      </c>
      <c r="AG18" s="32">
        <f t="shared" si="12"/>
        <v>0</v>
      </c>
      <c r="AH18" s="32">
        <f t="shared" si="12"/>
        <v>0</v>
      </c>
    </row>
    <row r="19" spans="1:34" ht="20.100000000000001" customHeight="1" x14ac:dyDescent="0.4">
      <c r="A19" s="50" t="s">
        <v>90</v>
      </c>
      <c r="T19" s="30" t="str">
        <f>対象地域一覧!A19</f>
        <v>神瀬</v>
      </c>
      <c r="U19" s="32">
        <f t="shared" si="0"/>
        <v>0</v>
      </c>
      <c r="V19" s="32">
        <f t="shared" si="1"/>
        <v>0</v>
      </c>
      <c r="W19" s="32">
        <f t="shared" si="2"/>
        <v>0</v>
      </c>
      <c r="X19" s="32">
        <f t="shared" si="3"/>
        <v>0</v>
      </c>
      <c r="Y19" s="32">
        <f t="shared" si="4"/>
        <v>0</v>
      </c>
      <c r="Z19" s="32">
        <f t="shared" si="5"/>
        <v>0</v>
      </c>
      <c r="AA19" s="32">
        <f t="shared" si="6"/>
        <v>0</v>
      </c>
      <c r="AB19" s="32">
        <f t="shared" si="7"/>
        <v>0</v>
      </c>
      <c r="AC19" s="32">
        <f t="shared" si="8"/>
        <v>0</v>
      </c>
      <c r="AD19" s="32">
        <f t="shared" si="9"/>
        <v>0</v>
      </c>
      <c r="AE19" s="32">
        <f t="shared" si="10"/>
        <v>0</v>
      </c>
      <c r="AF19" s="32">
        <f t="shared" si="11"/>
        <v>0</v>
      </c>
      <c r="AG19" s="32">
        <f t="shared" si="12"/>
        <v>0</v>
      </c>
      <c r="AH19" s="32">
        <f t="shared" si="12"/>
        <v>0</v>
      </c>
    </row>
    <row r="20" spans="1:34" ht="42.95" customHeight="1" x14ac:dyDescent="0.4">
      <c r="A20" s="155" t="s">
        <v>132</v>
      </c>
      <c r="B20" s="35" t="s">
        <v>49</v>
      </c>
      <c r="C20" s="35" t="s">
        <v>119</v>
      </c>
      <c r="D20" s="35" t="s">
        <v>34</v>
      </c>
      <c r="E20" s="36" t="s">
        <v>173</v>
      </c>
      <c r="F20" s="36" t="s">
        <v>174</v>
      </c>
      <c r="G20" s="35" t="s">
        <v>35</v>
      </c>
      <c r="H20" s="36" t="s">
        <v>51</v>
      </c>
      <c r="I20" s="36" t="s">
        <v>37</v>
      </c>
      <c r="J20" s="36" t="s">
        <v>120</v>
      </c>
      <c r="T20" s="30" t="str">
        <f>対象地域一覧!A20</f>
        <v>小森</v>
      </c>
      <c r="U20" s="32">
        <f t="shared" si="0"/>
        <v>0</v>
      </c>
      <c r="V20" s="32">
        <f t="shared" si="1"/>
        <v>0</v>
      </c>
      <c r="W20" s="32">
        <f t="shared" si="2"/>
        <v>0</v>
      </c>
      <c r="X20" s="32">
        <f t="shared" si="3"/>
        <v>0</v>
      </c>
      <c r="Y20" s="32">
        <f t="shared" si="4"/>
        <v>0</v>
      </c>
      <c r="Z20" s="32">
        <f t="shared" si="5"/>
        <v>0</v>
      </c>
      <c r="AA20" s="32">
        <f t="shared" si="6"/>
        <v>0</v>
      </c>
      <c r="AB20" s="32">
        <f t="shared" si="7"/>
        <v>0</v>
      </c>
      <c r="AC20" s="32">
        <f t="shared" si="8"/>
        <v>0</v>
      </c>
      <c r="AD20" s="32">
        <f t="shared" si="9"/>
        <v>0</v>
      </c>
      <c r="AE20" s="32">
        <f t="shared" si="10"/>
        <v>0</v>
      </c>
      <c r="AF20" s="32">
        <f t="shared" si="11"/>
        <v>0</v>
      </c>
      <c r="AG20" s="32">
        <f t="shared" si="12"/>
        <v>0</v>
      </c>
      <c r="AH20" s="32">
        <f t="shared" si="12"/>
        <v>0</v>
      </c>
    </row>
    <row r="21" spans="1:34" ht="18" customHeight="1" x14ac:dyDescent="0.4">
      <c r="A21" s="156"/>
      <c r="B21" s="45"/>
      <c r="C21" s="45"/>
      <c r="D21" s="45"/>
      <c r="E21" s="45"/>
      <c r="F21" s="45"/>
      <c r="G21" s="45"/>
      <c r="H21" s="46"/>
      <c r="I21" s="37">
        <f>IF(AND(B21&lt;&gt;"",C21&lt;&gt;"",D21&lt;&gt;"",E21&lt;&gt;"",F21&lt;&gt;"",G21&lt;&gt;"",H21&lt;&gt;""),VLOOKUP(G21,通所介護費!$A$20:$B$24,2,0),0)</f>
        <v>0</v>
      </c>
      <c r="J21" s="37">
        <f t="shared" ref="J21:J25" si="13">(I21*H21)*0.1*10</f>
        <v>0</v>
      </c>
      <c r="T21" s="30" t="str">
        <f>対象地域一覧!A21</f>
        <v>尾原</v>
      </c>
      <c r="U21" s="32">
        <f t="shared" si="0"/>
        <v>0</v>
      </c>
      <c r="V21" s="32">
        <f t="shared" si="1"/>
        <v>0</v>
      </c>
      <c r="W21" s="32">
        <f t="shared" si="2"/>
        <v>0</v>
      </c>
      <c r="X21" s="32">
        <f t="shared" si="3"/>
        <v>0</v>
      </c>
      <c r="Y21" s="32">
        <f t="shared" si="4"/>
        <v>0</v>
      </c>
      <c r="Z21" s="32">
        <f t="shared" si="5"/>
        <v>0</v>
      </c>
      <c r="AA21" s="32">
        <f t="shared" si="6"/>
        <v>0</v>
      </c>
      <c r="AB21" s="32">
        <f t="shared" si="7"/>
        <v>0</v>
      </c>
      <c r="AC21" s="32">
        <f t="shared" si="8"/>
        <v>0</v>
      </c>
      <c r="AD21" s="32">
        <f t="shared" si="9"/>
        <v>0</v>
      </c>
      <c r="AE21" s="32">
        <f t="shared" si="10"/>
        <v>0</v>
      </c>
      <c r="AF21" s="32">
        <f t="shared" si="11"/>
        <v>0</v>
      </c>
      <c r="AG21" s="32">
        <f t="shared" si="12"/>
        <v>0</v>
      </c>
      <c r="AH21" s="32">
        <f t="shared" si="12"/>
        <v>0</v>
      </c>
    </row>
    <row r="22" spans="1:34" ht="18" customHeight="1" x14ac:dyDescent="0.4">
      <c r="A22" s="156"/>
      <c r="B22" s="45"/>
      <c r="C22" s="45"/>
      <c r="D22" s="45"/>
      <c r="E22" s="45"/>
      <c r="F22" s="45"/>
      <c r="G22" s="45"/>
      <c r="H22" s="46"/>
      <c r="I22" s="37">
        <f>IF(AND(B22&lt;&gt;"",C22&lt;&gt;"",D22&lt;&gt;"",E22&lt;&gt;"",F22&lt;&gt;"",G22&lt;&gt;"",H22&lt;&gt;""),VLOOKUP(G22,通所介護費!$A$20:$B$24,2,0),0)</f>
        <v>0</v>
      </c>
      <c r="J22" s="37">
        <f t="shared" si="13"/>
        <v>0</v>
      </c>
      <c r="T22" s="30" t="str">
        <f>対象地域一覧!A22</f>
        <v>笹目</v>
      </c>
      <c r="U22" s="32">
        <f t="shared" si="0"/>
        <v>0</v>
      </c>
      <c r="V22" s="32">
        <f t="shared" si="1"/>
        <v>0</v>
      </c>
      <c r="W22" s="32">
        <f t="shared" si="2"/>
        <v>0</v>
      </c>
      <c r="X22" s="32">
        <f t="shared" si="3"/>
        <v>0</v>
      </c>
      <c r="Y22" s="32">
        <f t="shared" si="4"/>
        <v>0</v>
      </c>
      <c r="Z22" s="32">
        <f t="shared" si="5"/>
        <v>0</v>
      </c>
      <c r="AA22" s="32">
        <f t="shared" si="6"/>
        <v>0</v>
      </c>
      <c r="AB22" s="32">
        <f t="shared" si="7"/>
        <v>0</v>
      </c>
      <c r="AC22" s="32">
        <f t="shared" si="8"/>
        <v>0</v>
      </c>
      <c r="AD22" s="32">
        <f t="shared" si="9"/>
        <v>0</v>
      </c>
      <c r="AE22" s="32">
        <f t="shared" si="10"/>
        <v>0</v>
      </c>
      <c r="AF22" s="32">
        <f t="shared" si="11"/>
        <v>0</v>
      </c>
      <c r="AG22" s="32">
        <f t="shared" si="12"/>
        <v>0</v>
      </c>
      <c r="AH22" s="32">
        <f t="shared" si="12"/>
        <v>0</v>
      </c>
    </row>
    <row r="23" spans="1:34" ht="18" customHeight="1" x14ac:dyDescent="0.4">
      <c r="A23" s="156"/>
      <c r="B23" s="45"/>
      <c r="C23" s="45"/>
      <c r="D23" s="45"/>
      <c r="E23" s="45"/>
      <c r="F23" s="45"/>
      <c r="G23" s="45"/>
      <c r="H23" s="46"/>
      <c r="I23" s="37">
        <f>IF(AND(B23&lt;&gt;"",C23&lt;&gt;"",D23&lt;&gt;"",E23&lt;&gt;"",F23&lt;&gt;"",G23&lt;&gt;"",H23&lt;&gt;""),VLOOKUP(G23,通所介護費!$A$20:$B$24,2,0),0)</f>
        <v>0</v>
      </c>
      <c r="J23" s="37">
        <f t="shared" si="13"/>
        <v>0</v>
      </c>
      <c r="T23" s="30" t="str">
        <f>対象地域一覧!A23</f>
        <v>福沢</v>
      </c>
      <c r="U23" s="32">
        <f t="shared" si="0"/>
        <v>0</v>
      </c>
      <c r="V23" s="32">
        <f t="shared" si="1"/>
        <v>0</v>
      </c>
      <c r="W23" s="32">
        <f t="shared" si="2"/>
        <v>0</v>
      </c>
      <c r="X23" s="32">
        <f t="shared" si="3"/>
        <v>0</v>
      </c>
      <c r="Y23" s="32">
        <f t="shared" si="4"/>
        <v>0</v>
      </c>
      <c r="Z23" s="32">
        <f t="shared" si="5"/>
        <v>0</v>
      </c>
      <c r="AA23" s="32">
        <f t="shared" si="6"/>
        <v>0</v>
      </c>
      <c r="AB23" s="32">
        <f t="shared" si="7"/>
        <v>0</v>
      </c>
      <c r="AC23" s="32">
        <f t="shared" si="8"/>
        <v>0</v>
      </c>
      <c r="AD23" s="32">
        <f t="shared" si="9"/>
        <v>0</v>
      </c>
      <c r="AE23" s="32">
        <f t="shared" si="10"/>
        <v>0</v>
      </c>
      <c r="AF23" s="32">
        <f t="shared" si="11"/>
        <v>0</v>
      </c>
      <c r="AG23" s="32">
        <f t="shared" si="12"/>
        <v>0</v>
      </c>
      <c r="AH23" s="32">
        <f t="shared" si="12"/>
        <v>0</v>
      </c>
    </row>
    <row r="24" spans="1:34" ht="18" customHeight="1" x14ac:dyDescent="0.4">
      <c r="A24" s="156"/>
      <c r="B24" s="45"/>
      <c r="C24" s="45"/>
      <c r="D24" s="45"/>
      <c r="E24" s="45"/>
      <c r="F24" s="45"/>
      <c r="G24" s="45"/>
      <c r="H24" s="46"/>
      <c r="I24" s="37">
        <f>IF(AND(B24&lt;&gt;"",C24&lt;&gt;"",D24&lt;&gt;"",E24&lt;&gt;"",F24&lt;&gt;"",G24&lt;&gt;"",H24&lt;&gt;""),VLOOKUP(G24,通所介護費!$A$20:$B$24,2,0),0)</f>
        <v>0</v>
      </c>
      <c r="J24" s="37">
        <f t="shared" si="13"/>
        <v>0</v>
      </c>
      <c r="T24" s="30" t="str">
        <f>対象地域一覧!A24</f>
        <v>溝部</v>
      </c>
      <c r="U24" s="32">
        <f t="shared" si="0"/>
        <v>0</v>
      </c>
      <c r="V24" s="32">
        <f t="shared" si="1"/>
        <v>0</v>
      </c>
      <c r="W24" s="32">
        <f t="shared" si="2"/>
        <v>0</v>
      </c>
      <c r="X24" s="32">
        <f t="shared" si="3"/>
        <v>0</v>
      </c>
      <c r="Y24" s="32">
        <f t="shared" si="4"/>
        <v>0</v>
      </c>
      <c r="Z24" s="32">
        <f t="shared" si="5"/>
        <v>0</v>
      </c>
      <c r="AA24" s="32">
        <f t="shared" si="6"/>
        <v>0</v>
      </c>
      <c r="AB24" s="32">
        <f t="shared" si="7"/>
        <v>0</v>
      </c>
      <c r="AC24" s="32">
        <f t="shared" si="8"/>
        <v>0</v>
      </c>
      <c r="AD24" s="32">
        <f t="shared" si="9"/>
        <v>0</v>
      </c>
      <c r="AE24" s="32">
        <f t="shared" si="10"/>
        <v>0</v>
      </c>
      <c r="AF24" s="32">
        <f t="shared" si="11"/>
        <v>0</v>
      </c>
      <c r="AG24" s="32">
        <f t="shared" si="12"/>
        <v>0</v>
      </c>
      <c r="AH24" s="32">
        <f t="shared" si="12"/>
        <v>0</v>
      </c>
    </row>
    <row r="25" spans="1:34" ht="18" customHeight="1" x14ac:dyDescent="0.4">
      <c r="A25" s="156"/>
      <c r="B25" s="45"/>
      <c r="C25" s="45"/>
      <c r="D25" s="45"/>
      <c r="E25" s="45"/>
      <c r="F25" s="45"/>
      <c r="G25" s="45"/>
      <c r="H25" s="46"/>
      <c r="I25" s="37">
        <f>IF(AND(B25&lt;&gt;"",C25&lt;&gt;"",D25&lt;&gt;"",E25&lt;&gt;"",F25&lt;&gt;"",G25&lt;&gt;"",H25&lt;&gt;""),VLOOKUP(G25,通所介護費!$A$20:$B$24,2,0),0)</f>
        <v>0</v>
      </c>
      <c r="J25" s="37">
        <f t="shared" si="13"/>
        <v>0</v>
      </c>
      <c r="T25" s="30">
        <f>対象地域一覧!A25</f>
        <v>0</v>
      </c>
      <c r="U25" s="32">
        <f t="shared" si="0"/>
        <v>0</v>
      </c>
      <c r="V25" s="32">
        <f t="shared" si="1"/>
        <v>0</v>
      </c>
      <c r="W25" s="32">
        <f t="shared" si="2"/>
        <v>0</v>
      </c>
      <c r="X25" s="32">
        <f t="shared" si="3"/>
        <v>0</v>
      </c>
      <c r="Y25" s="32">
        <f t="shared" si="4"/>
        <v>0</v>
      </c>
      <c r="Z25" s="32">
        <f t="shared" si="5"/>
        <v>0</v>
      </c>
      <c r="AA25" s="32">
        <f t="shared" si="6"/>
        <v>0</v>
      </c>
      <c r="AB25" s="32">
        <f t="shared" si="7"/>
        <v>0</v>
      </c>
      <c r="AC25" s="32">
        <f t="shared" si="8"/>
        <v>0</v>
      </c>
      <c r="AD25" s="32">
        <f t="shared" si="9"/>
        <v>0</v>
      </c>
      <c r="AE25" s="32">
        <f t="shared" si="10"/>
        <v>0</v>
      </c>
      <c r="AF25" s="32">
        <f t="shared" si="11"/>
        <v>0</v>
      </c>
      <c r="AG25" s="32">
        <f t="shared" si="12"/>
        <v>0</v>
      </c>
      <c r="AH25" s="32">
        <f t="shared" si="12"/>
        <v>0</v>
      </c>
    </row>
    <row r="26" spans="1:34" ht="18" customHeight="1" x14ac:dyDescent="0.4">
      <c r="A26" s="156"/>
      <c r="B26" s="45"/>
      <c r="C26" s="45"/>
      <c r="D26" s="45"/>
      <c r="E26" s="45"/>
      <c r="F26" s="45"/>
      <c r="G26" s="45"/>
      <c r="H26" s="46"/>
      <c r="I26" s="37">
        <f>IF(AND(B26&lt;&gt;"",C26&lt;&gt;"",D26&lt;&gt;"",E26&lt;&gt;"",F26&lt;&gt;"",G26&lt;&gt;"",H26&lt;&gt;""),VLOOKUP(G26,通所介護費!$A$20:$B$24,2,0),0)</f>
        <v>0</v>
      </c>
      <c r="J26" s="37">
        <f t="shared" ref="J26:J40" si="14">(I26*H26)*0.1*10</f>
        <v>0</v>
      </c>
      <c r="T26" s="30">
        <f>対象地域一覧!A26</f>
        <v>0</v>
      </c>
      <c r="U26" s="32">
        <f t="shared" si="0"/>
        <v>0</v>
      </c>
      <c r="V26" s="32">
        <f t="shared" si="1"/>
        <v>0</v>
      </c>
      <c r="W26" s="32">
        <f t="shared" si="2"/>
        <v>0</v>
      </c>
      <c r="X26" s="32">
        <f t="shared" si="3"/>
        <v>0</v>
      </c>
      <c r="Y26" s="32">
        <f t="shared" si="4"/>
        <v>0</v>
      </c>
      <c r="Z26" s="32">
        <f t="shared" si="5"/>
        <v>0</v>
      </c>
      <c r="AA26" s="32">
        <f t="shared" si="6"/>
        <v>0</v>
      </c>
      <c r="AB26" s="32">
        <f t="shared" si="7"/>
        <v>0</v>
      </c>
      <c r="AC26" s="32">
        <f t="shared" si="8"/>
        <v>0</v>
      </c>
      <c r="AD26" s="32">
        <f t="shared" si="9"/>
        <v>0</v>
      </c>
      <c r="AE26" s="32">
        <f t="shared" si="10"/>
        <v>0</v>
      </c>
      <c r="AF26" s="32">
        <f t="shared" si="11"/>
        <v>0</v>
      </c>
      <c r="AG26" s="32">
        <f t="shared" si="12"/>
        <v>0</v>
      </c>
      <c r="AH26" s="32">
        <f t="shared" si="12"/>
        <v>0</v>
      </c>
    </row>
    <row r="27" spans="1:34" ht="18" customHeight="1" x14ac:dyDescent="0.4">
      <c r="A27" s="156"/>
      <c r="B27" s="45"/>
      <c r="C27" s="45"/>
      <c r="D27" s="45"/>
      <c r="E27" s="45"/>
      <c r="F27" s="45"/>
      <c r="G27" s="45"/>
      <c r="H27" s="46"/>
      <c r="I27" s="37">
        <f>IF(AND(B27&lt;&gt;"",C27&lt;&gt;"",D27&lt;&gt;"",E27&lt;&gt;"",F27&lt;&gt;"",G27&lt;&gt;"",H27&lt;&gt;""),VLOOKUP(G27,通所介護費!$A$20:$B$24,2,0),0)</f>
        <v>0</v>
      </c>
      <c r="J27" s="37">
        <f t="shared" si="14"/>
        <v>0</v>
      </c>
      <c r="T27" s="30">
        <f>対象地域一覧!A27</f>
        <v>0</v>
      </c>
      <c r="U27" s="32">
        <f t="shared" si="0"/>
        <v>0</v>
      </c>
      <c r="V27" s="32">
        <f t="shared" si="1"/>
        <v>0</v>
      </c>
      <c r="W27" s="32">
        <f t="shared" si="2"/>
        <v>0</v>
      </c>
      <c r="X27" s="32">
        <f t="shared" si="3"/>
        <v>0</v>
      </c>
      <c r="Y27" s="32">
        <f t="shared" si="4"/>
        <v>0</v>
      </c>
      <c r="Z27" s="32">
        <f t="shared" si="5"/>
        <v>0</v>
      </c>
      <c r="AA27" s="32">
        <f t="shared" si="6"/>
        <v>0</v>
      </c>
      <c r="AB27" s="32">
        <f t="shared" si="7"/>
        <v>0</v>
      </c>
      <c r="AC27" s="32">
        <f t="shared" si="8"/>
        <v>0</v>
      </c>
      <c r="AD27" s="32">
        <f t="shared" si="9"/>
        <v>0</v>
      </c>
      <c r="AE27" s="32">
        <f t="shared" si="10"/>
        <v>0</v>
      </c>
      <c r="AF27" s="32">
        <f t="shared" si="11"/>
        <v>0</v>
      </c>
      <c r="AG27" s="32">
        <f t="shared" si="12"/>
        <v>0</v>
      </c>
      <c r="AH27" s="32">
        <f t="shared" si="12"/>
        <v>0</v>
      </c>
    </row>
    <row r="28" spans="1:34" ht="18" customHeight="1" x14ac:dyDescent="0.4">
      <c r="A28" s="156"/>
      <c r="B28" s="45"/>
      <c r="C28" s="45"/>
      <c r="D28" s="45"/>
      <c r="E28" s="45"/>
      <c r="F28" s="45"/>
      <c r="G28" s="45"/>
      <c r="H28" s="46"/>
      <c r="I28" s="37">
        <f>IF(AND(B28&lt;&gt;"",C28&lt;&gt;"",D28&lt;&gt;"",E28&lt;&gt;"",F28&lt;&gt;"",G28&lt;&gt;"",H28&lt;&gt;""),VLOOKUP(G28,通所介護費!$A$20:$B$24,2,0),0)</f>
        <v>0</v>
      </c>
      <c r="J28" s="37">
        <f t="shared" si="14"/>
        <v>0</v>
      </c>
      <c r="T28" s="30">
        <f>対象地域一覧!A28</f>
        <v>0</v>
      </c>
      <c r="U28" s="32">
        <f t="shared" si="0"/>
        <v>0</v>
      </c>
      <c r="V28" s="32">
        <f t="shared" si="1"/>
        <v>0</v>
      </c>
      <c r="W28" s="32">
        <f t="shared" si="2"/>
        <v>0</v>
      </c>
      <c r="X28" s="32">
        <f t="shared" si="3"/>
        <v>0</v>
      </c>
      <c r="Y28" s="32">
        <f t="shared" si="4"/>
        <v>0</v>
      </c>
      <c r="Z28" s="32">
        <f t="shared" si="5"/>
        <v>0</v>
      </c>
      <c r="AA28" s="32">
        <f t="shared" si="6"/>
        <v>0</v>
      </c>
      <c r="AB28" s="32">
        <f t="shared" si="7"/>
        <v>0</v>
      </c>
      <c r="AC28" s="32">
        <f t="shared" si="8"/>
        <v>0</v>
      </c>
      <c r="AD28" s="32">
        <f t="shared" si="9"/>
        <v>0</v>
      </c>
      <c r="AE28" s="32">
        <f t="shared" si="10"/>
        <v>0</v>
      </c>
      <c r="AF28" s="32">
        <f t="shared" si="11"/>
        <v>0</v>
      </c>
      <c r="AG28" s="32">
        <f t="shared" si="12"/>
        <v>0</v>
      </c>
      <c r="AH28" s="32">
        <f t="shared" si="12"/>
        <v>0</v>
      </c>
    </row>
    <row r="29" spans="1:34" ht="18" customHeight="1" x14ac:dyDescent="0.4">
      <c r="A29" s="156"/>
      <c r="B29" s="45"/>
      <c r="C29" s="45"/>
      <c r="D29" s="45"/>
      <c r="E29" s="45"/>
      <c r="F29" s="45"/>
      <c r="G29" s="45"/>
      <c r="H29" s="46"/>
      <c r="I29" s="37">
        <f>IF(AND(B29&lt;&gt;"",C29&lt;&gt;"",D29&lt;&gt;"",E29&lt;&gt;"",F29&lt;&gt;"",G29&lt;&gt;"",H29&lt;&gt;""),VLOOKUP(G29,通所介護費!$A$20:$B$24,2,0),0)</f>
        <v>0</v>
      </c>
      <c r="J29" s="37">
        <f t="shared" si="14"/>
        <v>0</v>
      </c>
      <c r="T29" s="30">
        <f>対象地域一覧!A29</f>
        <v>0</v>
      </c>
      <c r="U29" s="32">
        <f t="shared" si="0"/>
        <v>0</v>
      </c>
      <c r="V29" s="32">
        <f t="shared" si="1"/>
        <v>0</v>
      </c>
      <c r="W29" s="32">
        <f t="shared" si="2"/>
        <v>0</v>
      </c>
      <c r="X29" s="32">
        <f t="shared" si="3"/>
        <v>0</v>
      </c>
      <c r="Y29" s="32">
        <f t="shared" si="4"/>
        <v>0</v>
      </c>
      <c r="Z29" s="32">
        <f t="shared" si="5"/>
        <v>0</v>
      </c>
      <c r="AA29" s="32">
        <f t="shared" si="6"/>
        <v>0</v>
      </c>
      <c r="AB29" s="32">
        <f t="shared" si="7"/>
        <v>0</v>
      </c>
      <c r="AC29" s="32">
        <f t="shared" si="8"/>
        <v>0</v>
      </c>
      <c r="AD29" s="32">
        <f t="shared" si="9"/>
        <v>0</v>
      </c>
      <c r="AE29" s="32">
        <f t="shared" si="10"/>
        <v>0</v>
      </c>
      <c r="AF29" s="32">
        <f t="shared" si="11"/>
        <v>0</v>
      </c>
      <c r="AG29" s="32">
        <f t="shared" si="12"/>
        <v>0</v>
      </c>
      <c r="AH29" s="32">
        <f t="shared" si="12"/>
        <v>0</v>
      </c>
    </row>
    <row r="30" spans="1:34" ht="18" customHeight="1" x14ac:dyDescent="0.4">
      <c r="A30" s="156"/>
      <c r="B30" s="45"/>
      <c r="C30" s="45"/>
      <c r="D30" s="45"/>
      <c r="E30" s="45"/>
      <c r="F30" s="45"/>
      <c r="G30" s="45"/>
      <c r="H30" s="46"/>
      <c r="I30" s="37">
        <f>IF(AND(B30&lt;&gt;"",C30&lt;&gt;"",D30&lt;&gt;"",E30&lt;&gt;"",F30&lt;&gt;"",G30&lt;&gt;"",H30&lt;&gt;""),VLOOKUP(G30,通所介護費!$A$20:$B$24,2,0),0)</f>
        <v>0</v>
      </c>
      <c r="J30" s="37">
        <f t="shared" si="14"/>
        <v>0</v>
      </c>
      <c r="T30" s="30">
        <f>対象地域一覧!A30</f>
        <v>0</v>
      </c>
      <c r="U30" s="32">
        <f t="shared" si="0"/>
        <v>0</v>
      </c>
      <c r="V30" s="32">
        <f t="shared" si="1"/>
        <v>0</v>
      </c>
      <c r="W30" s="32">
        <f t="shared" si="2"/>
        <v>0</v>
      </c>
      <c r="X30" s="32">
        <f t="shared" si="3"/>
        <v>0</v>
      </c>
      <c r="Y30" s="32">
        <f t="shared" si="4"/>
        <v>0</v>
      </c>
      <c r="Z30" s="32">
        <f t="shared" si="5"/>
        <v>0</v>
      </c>
      <c r="AA30" s="32">
        <f t="shared" si="6"/>
        <v>0</v>
      </c>
      <c r="AB30" s="32">
        <f t="shared" si="7"/>
        <v>0</v>
      </c>
      <c r="AC30" s="32">
        <f t="shared" si="8"/>
        <v>0</v>
      </c>
      <c r="AD30" s="32">
        <f t="shared" si="9"/>
        <v>0</v>
      </c>
      <c r="AE30" s="32">
        <f t="shared" si="10"/>
        <v>0</v>
      </c>
      <c r="AF30" s="32">
        <f t="shared" si="11"/>
        <v>0</v>
      </c>
      <c r="AG30" s="32">
        <f t="shared" si="12"/>
        <v>0</v>
      </c>
      <c r="AH30" s="32">
        <f t="shared" si="12"/>
        <v>0</v>
      </c>
    </row>
    <row r="31" spans="1:34" ht="18" customHeight="1" x14ac:dyDescent="0.4">
      <c r="A31" s="156"/>
      <c r="B31" s="45"/>
      <c r="C31" s="45"/>
      <c r="D31" s="45"/>
      <c r="E31" s="45"/>
      <c r="F31" s="45"/>
      <c r="G31" s="45"/>
      <c r="H31" s="46"/>
      <c r="I31" s="37">
        <f>IF(AND(B31&lt;&gt;"",C31&lt;&gt;"",D31&lt;&gt;"",E31&lt;&gt;"",F31&lt;&gt;"",G31&lt;&gt;"",H31&lt;&gt;""),VLOOKUP(G31,通所介護費!$A$20:$B$24,2,0),0)</f>
        <v>0</v>
      </c>
      <c r="J31" s="37">
        <f t="shared" si="14"/>
        <v>0</v>
      </c>
      <c r="T31" s="30">
        <f>対象地域一覧!A31</f>
        <v>0</v>
      </c>
      <c r="U31" s="32">
        <f t="shared" si="0"/>
        <v>0</v>
      </c>
      <c r="V31" s="32">
        <f t="shared" si="1"/>
        <v>0</v>
      </c>
      <c r="W31" s="32">
        <f t="shared" si="2"/>
        <v>0</v>
      </c>
      <c r="X31" s="32">
        <f t="shared" si="3"/>
        <v>0</v>
      </c>
      <c r="Y31" s="32">
        <f t="shared" si="4"/>
        <v>0</v>
      </c>
      <c r="Z31" s="32">
        <f t="shared" si="5"/>
        <v>0</v>
      </c>
      <c r="AA31" s="32">
        <f t="shared" si="6"/>
        <v>0</v>
      </c>
      <c r="AB31" s="32">
        <f t="shared" si="7"/>
        <v>0</v>
      </c>
      <c r="AC31" s="32">
        <f t="shared" si="8"/>
        <v>0</v>
      </c>
      <c r="AD31" s="32">
        <f t="shared" si="9"/>
        <v>0</v>
      </c>
      <c r="AE31" s="32">
        <f t="shared" si="10"/>
        <v>0</v>
      </c>
      <c r="AF31" s="32">
        <f t="shared" si="11"/>
        <v>0</v>
      </c>
      <c r="AG31" s="32">
        <f t="shared" si="12"/>
        <v>0</v>
      </c>
      <c r="AH31" s="32">
        <f t="shared" si="12"/>
        <v>0</v>
      </c>
    </row>
    <row r="32" spans="1:34" ht="18" customHeight="1" x14ac:dyDescent="0.4">
      <c r="A32" s="156"/>
      <c r="B32" s="45"/>
      <c r="C32" s="45"/>
      <c r="D32" s="45"/>
      <c r="E32" s="45"/>
      <c r="F32" s="45"/>
      <c r="G32" s="45"/>
      <c r="H32" s="46"/>
      <c r="I32" s="37">
        <f>IF(AND(B32&lt;&gt;"",C32&lt;&gt;"",D32&lt;&gt;"",E32&lt;&gt;"",F32&lt;&gt;"",G32&lt;&gt;"",H32&lt;&gt;""),VLOOKUP(G32,通所介護費!$A$20:$B$24,2,0),0)</f>
        <v>0</v>
      </c>
      <c r="J32" s="37">
        <f t="shared" si="14"/>
        <v>0</v>
      </c>
      <c r="T32" s="30">
        <f>対象地域一覧!A32</f>
        <v>0</v>
      </c>
      <c r="U32" s="32">
        <f t="shared" si="0"/>
        <v>0</v>
      </c>
      <c r="V32" s="32">
        <f t="shared" si="1"/>
        <v>0</v>
      </c>
      <c r="W32" s="32">
        <f t="shared" si="2"/>
        <v>0</v>
      </c>
      <c r="X32" s="32">
        <f t="shared" si="3"/>
        <v>0</v>
      </c>
      <c r="Y32" s="32">
        <f t="shared" si="4"/>
        <v>0</v>
      </c>
      <c r="Z32" s="32">
        <f t="shared" si="5"/>
        <v>0</v>
      </c>
      <c r="AA32" s="32">
        <f t="shared" si="6"/>
        <v>0</v>
      </c>
      <c r="AB32" s="32">
        <f t="shared" si="7"/>
        <v>0</v>
      </c>
      <c r="AC32" s="32">
        <f t="shared" si="8"/>
        <v>0</v>
      </c>
      <c r="AD32" s="32">
        <f t="shared" si="9"/>
        <v>0</v>
      </c>
      <c r="AE32" s="32">
        <f t="shared" si="10"/>
        <v>0</v>
      </c>
      <c r="AF32" s="32">
        <f t="shared" si="11"/>
        <v>0</v>
      </c>
      <c r="AG32" s="32">
        <f t="shared" si="12"/>
        <v>0</v>
      </c>
      <c r="AH32" s="32">
        <f t="shared" si="12"/>
        <v>0</v>
      </c>
    </row>
    <row r="33" spans="1:34" ht="18" customHeight="1" x14ac:dyDescent="0.4">
      <c r="A33" s="156"/>
      <c r="B33" s="45"/>
      <c r="C33" s="45"/>
      <c r="D33" s="45"/>
      <c r="E33" s="45"/>
      <c r="F33" s="45"/>
      <c r="G33" s="45"/>
      <c r="H33" s="46"/>
      <c r="I33" s="37">
        <f>IF(AND(B33&lt;&gt;"",C33&lt;&gt;"",D33&lt;&gt;"",E33&lt;&gt;"",F33&lt;&gt;"",G33&lt;&gt;"",H33&lt;&gt;""),VLOOKUP(G33,通所介護費!$A$20:$B$24,2,0),0)</f>
        <v>0</v>
      </c>
      <c r="J33" s="37">
        <f t="shared" si="14"/>
        <v>0</v>
      </c>
      <c r="T33" s="30">
        <f>対象地域一覧!A33</f>
        <v>0</v>
      </c>
      <c r="U33" s="32">
        <f t="shared" si="0"/>
        <v>0</v>
      </c>
      <c r="V33" s="32">
        <f t="shared" si="1"/>
        <v>0</v>
      </c>
      <c r="W33" s="32">
        <f t="shared" si="2"/>
        <v>0</v>
      </c>
      <c r="X33" s="32">
        <f t="shared" si="3"/>
        <v>0</v>
      </c>
      <c r="Y33" s="32">
        <f t="shared" si="4"/>
        <v>0</v>
      </c>
      <c r="Z33" s="32">
        <f t="shared" si="5"/>
        <v>0</v>
      </c>
      <c r="AA33" s="32">
        <f t="shared" si="6"/>
        <v>0</v>
      </c>
      <c r="AB33" s="32">
        <f t="shared" si="7"/>
        <v>0</v>
      </c>
      <c r="AC33" s="32">
        <f t="shared" si="8"/>
        <v>0</v>
      </c>
      <c r="AD33" s="32">
        <f t="shared" si="9"/>
        <v>0</v>
      </c>
      <c r="AE33" s="32">
        <f t="shared" si="10"/>
        <v>0</v>
      </c>
      <c r="AF33" s="32">
        <f t="shared" si="11"/>
        <v>0</v>
      </c>
      <c r="AG33" s="32">
        <f t="shared" si="12"/>
        <v>0</v>
      </c>
      <c r="AH33" s="32">
        <f t="shared" si="12"/>
        <v>0</v>
      </c>
    </row>
    <row r="34" spans="1:34" ht="18" customHeight="1" x14ac:dyDescent="0.4">
      <c r="A34" s="156"/>
      <c r="B34" s="45"/>
      <c r="C34" s="45"/>
      <c r="D34" s="45"/>
      <c r="E34" s="45"/>
      <c r="F34" s="45"/>
      <c r="G34" s="45"/>
      <c r="H34" s="46"/>
      <c r="I34" s="37">
        <f>IF(AND(B34&lt;&gt;"",C34&lt;&gt;"",D34&lt;&gt;"",E34&lt;&gt;"",F34&lt;&gt;"",G34&lt;&gt;"",H34&lt;&gt;""),VLOOKUP(G34,通所介護費!$A$20:$B$24,2,0),0)</f>
        <v>0</v>
      </c>
      <c r="J34" s="37">
        <f t="shared" si="14"/>
        <v>0</v>
      </c>
      <c r="T34" s="30">
        <f>対象地域一覧!A34</f>
        <v>0</v>
      </c>
      <c r="U34" s="32">
        <f t="shared" si="0"/>
        <v>0</v>
      </c>
      <c r="V34" s="32">
        <f t="shared" si="1"/>
        <v>0</v>
      </c>
      <c r="W34" s="32">
        <f t="shared" si="2"/>
        <v>0</v>
      </c>
      <c r="X34" s="32">
        <f t="shared" si="3"/>
        <v>0</v>
      </c>
      <c r="Y34" s="32">
        <f t="shared" si="4"/>
        <v>0</v>
      </c>
      <c r="Z34" s="32">
        <f t="shared" si="5"/>
        <v>0</v>
      </c>
      <c r="AA34" s="32">
        <f t="shared" si="6"/>
        <v>0</v>
      </c>
      <c r="AB34" s="32">
        <f t="shared" si="7"/>
        <v>0</v>
      </c>
      <c r="AC34" s="32">
        <f t="shared" si="8"/>
        <v>0</v>
      </c>
      <c r="AD34" s="32">
        <f t="shared" si="9"/>
        <v>0</v>
      </c>
      <c r="AE34" s="32">
        <f t="shared" si="10"/>
        <v>0</v>
      </c>
      <c r="AF34" s="32">
        <f t="shared" si="11"/>
        <v>0</v>
      </c>
      <c r="AG34" s="32">
        <f t="shared" si="12"/>
        <v>0</v>
      </c>
      <c r="AH34" s="32">
        <f t="shared" si="12"/>
        <v>0</v>
      </c>
    </row>
    <row r="35" spans="1:34" ht="18" customHeight="1" x14ac:dyDescent="0.4">
      <c r="A35" s="156"/>
      <c r="B35" s="45"/>
      <c r="C35" s="45"/>
      <c r="D35" s="45"/>
      <c r="E35" s="45"/>
      <c r="F35" s="45"/>
      <c r="G35" s="45"/>
      <c r="H35" s="46"/>
      <c r="I35" s="37">
        <f>IF(AND(B35&lt;&gt;"",C35&lt;&gt;"",D35&lt;&gt;"",E35&lt;&gt;"",F35&lt;&gt;"",G35&lt;&gt;"",H35&lt;&gt;""),VLOOKUP(G35,通所介護費!$A$20:$B$24,2,0),0)</f>
        <v>0</v>
      </c>
      <c r="J35" s="37">
        <f t="shared" si="14"/>
        <v>0</v>
      </c>
      <c r="T35" s="30">
        <f>対象地域一覧!A35</f>
        <v>0</v>
      </c>
      <c r="U35" s="32">
        <f t="shared" si="0"/>
        <v>0</v>
      </c>
      <c r="V35" s="32">
        <f t="shared" si="1"/>
        <v>0</v>
      </c>
      <c r="W35" s="32">
        <f t="shared" si="2"/>
        <v>0</v>
      </c>
      <c r="X35" s="32">
        <f t="shared" si="3"/>
        <v>0</v>
      </c>
      <c r="Y35" s="32">
        <f t="shared" si="4"/>
        <v>0</v>
      </c>
      <c r="Z35" s="32">
        <f t="shared" si="5"/>
        <v>0</v>
      </c>
      <c r="AA35" s="32">
        <f t="shared" si="6"/>
        <v>0</v>
      </c>
      <c r="AB35" s="32">
        <f t="shared" si="7"/>
        <v>0</v>
      </c>
      <c r="AC35" s="32">
        <f t="shared" si="8"/>
        <v>0</v>
      </c>
      <c r="AD35" s="32">
        <f t="shared" si="9"/>
        <v>0</v>
      </c>
      <c r="AE35" s="32">
        <f t="shared" si="10"/>
        <v>0</v>
      </c>
      <c r="AF35" s="32">
        <f t="shared" si="11"/>
        <v>0</v>
      </c>
      <c r="AG35" s="32">
        <f t="shared" si="12"/>
        <v>0</v>
      </c>
      <c r="AH35" s="32">
        <f t="shared" si="12"/>
        <v>0</v>
      </c>
    </row>
    <row r="36" spans="1:34" ht="18" customHeight="1" x14ac:dyDescent="0.4">
      <c r="A36" s="156"/>
      <c r="B36" s="45"/>
      <c r="C36" s="45"/>
      <c r="D36" s="45"/>
      <c r="E36" s="45"/>
      <c r="F36" s="45"/>
      <c r="G36" s="45"/>
      <c r="H36" s="46"/>
      <c r="I36" s="37">
        <f>IF(AND(B36&lt;&gt;"",C36&lt;&gt;"",D36&lt;&gt;"",E36&lt;&gt;"",F36&lt;&gt;"",G36&lt;&gt;"",H36&lt;&gt;""),VLOOKUP(G36,通所介護費!$A$20:$B$24,2,0),0)</f>
        <v>0</v>
      </c>
      <c r="J36" s="37">
        <f t="shared" si="14"/>
        <v>0</v>
      </c>
      <c r="T36" s="30">
        <f>対象地域一覧!A36</f>
        <v>0</v>
      </c>
      <c r="U36" s="32">
        <f t="shared" si="0"/>
        <v>0</v>
      </c>
      <c r="V36" s="32">
        <f t="shared" si="1"/>
        <v>0</v>
      </c>
      <c r="W36" s="32">
        <f t="shared" si="2"/>
        <v>0</v>
      </c>
      <c r="X36" s="32">
        <f t="shared" si="3"/>
        <v>0</v>
      </c>
      <c r="Y36" s="32">
        <f t="shared" si="4"/>
        <v>0</v>
      </c>
      <c r="Z36" s="32">
        <f t="shared" si="5"/>
        <v>0</v>
      </c>
      <c r="AA36" s="32">
        <f t="shared" si="6"/>
        <v>0</v>
      </c>
      <c r="AB36" s="32">
        <f t="shared" si="7"/>
        <v>0</v>
      </c>
      <c r="AC36" s="32">
        <f t="shared" si="8"/>
        <v>0</v>
      </c>
      <c r="AD36" s="32">
        <f t="shared" si="9"/>
        <v>0</v>
      </c>
      <c r="AE36" s="32">
        <f t="shared" si="10"/>
        <v>0</v>
      </c>
      <c r="AF36" s="32">
        <f t="shared" si="11"/>
        <v>0</v>
      </c>
      <c r="AG36" s="32">
        <f t="shared" si="12"/>
        <v>0</v>
      </c>
      <c r="AH36" s="32">
        <f t="shared" si="12"/>
        <v>0</v>
      </c>
    </row>
    <row r="37" spans="1:34" ht="18" customHeight="1" x14ac:dyDescent="0.4">
      <c r="A37" s="156"/>
      <c r="B37" s="45"/>
      <c r="C37" s="45"/>
      <c r="D37" s="45"/>
      <c r="E37" s="45"/>
      <c r="F37" s="45"/>
      <c r="G37" s="45"/>
      <c r="H37" s="46"/>
      <c r="I37" s="37">
        <f>IF(AND(B37&lt;&gt;"",C37&lt;&gt;"",D37&lt;&gt;"",E37&lt;&gt;"",F37&lt;&gt;"",G37&lt;&gt;"",H37&lt;&gt;""),VLOOKUP(G37,通所介護費!$A$20:$B$24,2,0),0)</f>
        <v>0</v>
      </c>
      <c r="J37" s="37">
        <f t="shared" si="14"/>
        <v>0</v>
      </c>
      <c r="T37" s="30"/>
      <c r="U37" s="32">
        <f t="shared" si="0"/>
        <v>0</v>
      </c>
      <c r="V37" s="32">
        <f t="shared" si="1"/>
        <v>0</v>
      </c>
      <c r="W37" s="32">
        <f t="shared" si="2"/>
        <v>0</v>
      </c>
      <c r="X37" s="32">
        <f t="shared" si="3"/>
        <v>0</v>
      </c>
      <c r="Y37" s="32">
        <f t="shared" si="4"/>
        <v>0</v>
      </c>
      <c r="Z37" s="32">
        <f t="shared" si="5"/>
        <v>0</v>
      </c>
      <c r="AA37" s="32">
        <f t="shared" si="6"/>
        <v>0</v>
      </c>
      <c r="AB37" s="32">
        <f t="shared" si="7"/>
        <v>0</v>
      </c>
      <c r="AC37" s="32">
        <f t="shared" si="8"/>
        <v>0</v>
      </c>
      <c r="AD37" s="32">
        <f t="shared" si="9"/>
        <v>0</v>
      </c>
      <c r="AE37" s="32">
        <f t="shared" si="10"/>
        <v>0</v>
      </c>
      <c r="AF37" s="32">
        <f t="shared" si="11"/>
        <v>0</v>
      </c>
      <c r="AG37" s="32">
        <f t="shared" si="12"/>
        <v>0</v>
      </c>
      <c r="AH37" s="32">
        <f t="shared" si="12"/>
        <v>0</v>
      </c>
    </row>
    <row r="38" spans="1:34" ht="18" customHeight="1" x14ac:dyDescent="0.4">
      <c r="A38" s="156"/>
      <c r="B38" s="45"/>
      <c r="C38" s="45"/>
      <c r="D38" s="45"/>
      <c r="E38" s="45"/>
      <c r="F38" s="45"/>
      <c r="G38" s="45"/>
      <c r="H38" s="46"/>
      <c r="I38" s="37">
        <f>IF(AND(B38&lt;&gt;"",C38&lt;&gt;"",D38&lt;&gt;"",E38&lt;&gt;"",F38&lt;&gt;"",G38&lt;&gt;"",H38&lt;&gt;""),VLOOKUP(G38,通所介護費!$A$20:$B$24,2,0),0)</f>
        <v>0</v>
      </c>
      <c r="J38" s="37">
        <f t="shared" si="14"/>
        <v>0</v>
      </c>
      <c r="T38" s="30"/>
      <c r="U38" s="32">
        <f t="shared" si="0"/>
        <v>0</v>
      </c>
      <c r="V38" s="32">
        <f t="shared" si="1"/>
        <v>0</v>
      </c>
      <c r="W38" s="32">
        <f t="shared" si="2"/>
        <v>0</v>
      </c>
      <c r="X38" s="32">
        <f t="shared" si="3"/>
        <v>0</v>
      </c>
      <c r="Y38" s="32">
        <f t="shared" si="4"/>
        <v>0</v>
      </c>
      <c r="Z38" s="32">
        <f t="shared" si="5"/>
        <v>0</v>
      </c>
      <c r="AA38" s="32">
        <f t="shared" si="6"/>
        <v>0</v>
      </c>
      <c r="AB38" s="32">
        <f t="shared" si="7"/>
        <v>0</v>
      </c>
      <c r="AC38" s="32">
        <f t="shared" si="8"/>
        <v>0</v>
      </c>
      <c r="AD38" s="32">
        <f t="shared" si="9"/>
        <v>0</v>
      </c>
      <c r="AE38" s="32">
        <f t="shared" si="10"/>
        <v>0</v>
      </c>
      <c r="AF38" s="32">
        <f t="shared" si="11"/>
        <v>0</v>
      </c>
      <c r="AG38" s="32">
        <f t="shared" si="12"/>
        <v>0</v>
      </c>
      <c r="AH38" s="32">
        <f t="shared" si="12"/>
        <v>0</v>
      </c>
    </row>
    <row r="39" spans="1:34" ht="18" customHeight="1" x14ac:dyDescent="0.4">
      <c r="A39" s="156"/>
      <c r="B39" s="45"/>
      <c r="C39" s="45"/>
      <c r="D39" s="45"/>
      <c r="E39" s="45"/>
      <c r="F39" s="45"/>
      <c r="G39" s="45"/>
      <c r="H39" s="46"/>
      <c r="I39" s="37">
        <f>IF(AND(B39&lt;&gt;"",C39&lt;&gt;"",D39&lt;&gt;"",E39&lt;&gt;"",F39&lt;&gt;"",G39&lt;&gt;"",H39&lt;&gt;""),VLOOKUP(G39,通所介護費!$A$20:$B$24,2,0),0)</f>
        <v>0</v>
      </c>
      <c r="J39" s="37">
        <f t="shared" si="14"/>
        <v>0</v>
      </c>
      <c r="T39" s="30"/>
      <c r="U39" s="32">
        <f t="shared" si="0"/>
        <v>0</v>
      </c>
      <c r="V39" s="32">
        <f t="shared" si="1"/>
        <v>0</v>
      </c>
      <c r="W39" s="32">
        <f t="shared" si="2"/>
        <v>0</v>
      </c>
      <c r="X39" s="32">
        <f t="shared" si="3"/>
        <v>0</v>
      </c>
      <c r="Y39" s="32">
        <f t="shared" si="4"/>
        <v>0</v>
      </c>
      <c r="Z39" s="32">
        <f t="shared" si="5"/>
        <v>0</v>
      </c>
      <c r="AA39" s="32">
        <f t="shared" si="6"/>
        <v>0</v>
      </c>
      <c r="AB39" s="32">
        <f t="shared" si="7"/>
        <v>0</v>
      </c>
      <c r="AC39" s="32">
        <f t="shared" si="8"/>
        <v>0</v>
      </c>
      <c r="AD39" s="32">
        <f t="shared" si="9"/>
        <v>0</v>
      </c>
      <c r="AE39" s="32">
        <f t="shared" si="10"/>
        <v>0</v>
      </c>
      <c r="AF39" s="32">
        <f t="shared" si="11"/>
        <v>0</v>
      </c>
      <c r="AG39" s="32">
        <f t="shared" si="12"/>
        <v>0</v>
      </c>
      <c r="AH39" s="32">
        <f t="shared" si="12"/>
        <v>0</v>
      </c>
    </row>
    <row r="40" spans="1:34" ht="18" customHeight="1" x14ac:dyDescent="0.4">
      <c r="A40" s="157"/>
      <c r="B40" s="45"/>
      <c r="C40" s="45"/>
      <c r="D40" s="45"/>
      <c r="E40" s="45"/>
      <c r="F40" s="45"/>
      <c r="G40" s="45"/>
      <c r="H40" s="46"/>
      <c r="I40" s="37">
        <f>IF(AND(B40&lt;&gt;"",C40&lt;&gt;"",D40&lt;&gt;"",E40&lt;&gt;"",F40&lt;&gt;"",G40&lt;&gt;"",H40&lt;&gt;""),VLOOKUP(G40,通所介護費!$A$20:$B$24,2,0),0)</f>
        <v>0</v>
      </c>
      <c r="J40" s="37">
        <f t="shared" si="14"/>
        <v>0</v>
      </c>
      <c r="T40" s="30"/>
      <c r="U40" s="32">
        <f t="shared" si="0"/>
        <v>0</v>
      </c>
      <c r="V40" s="32">
        <f t="shared" si="1"/>
        <v>0</v>
      </c>
      <c r="W40" s="32">
        <f t="shared" si="2"/>
        <v>0</v>
      </c>
      <c r="X40" s="32">
        <f t="shared" si="3"/>
        <v>0</v>
      </c>
      <c r="Y40" s="32">
        <f t="shared" si="4"/>
        <v>0</v>
      </c>
      <c r="Z40" s="32">
        <f t="shared" si="5"/>
        <v>0</v>
      </c>
      <c r="AA40" s="32">
        <f t="shared" si="6"/>
        <v>0</v>
      </c>
      <c r="AB40" s="32">
        <f t="shared" si="7"/>
        <v>0</v>
      </c>
      <c r="AC40" s="32">
        <f t="shared" si="8"/>
        <v>0</v>
      </c>
      <c r="AD40" s="32">
        <f t="shared" si="9"/>
        <v>0</v>
      </c>
      <c r="AE40" s="32">
        <f t="shared" si="10"/>
        <v>0</v>
      </c>
      <c r="AF40" s="32">
        <f t="shared" si="11"/>
        <v>0</v>
      </c>
      <c r="AG40" s="32">
        <f t="shared" si="12"/>
        <v>0</v>
      </c>
      <c r="AH40" s="32">
        <f t="shared" si="12"/>
        <v>0</v>
      </c>
    </row>
    <row r="41" spans="1:34" ht="22.15" customHeight="1" x14ac:dyDescent="0.4">
      <c r="A41" s="101" t="s">
        <v>40</v>
      </c>
      <c r="B41" s="102"/>
      <c r="C41" s="102"/>
      <c r="D41" s="102"/>
      <c r="E41" s="102"/>
      <c r="F41" s="102"/>
      <c r="G41" s="103"/>
      <c r="H41" s="39">
        <f>SUMIF(H21:H40,"&lt;&gt;#N/A")</f>
        <v>0</v>
      </c>
      <c r="I41" s="39">
        <f>SUMIF(I21:I40,"&lt;&gt;#N/A")</f>
        <v>0</v>
      </c>
      <c r="J41" s="39">
        <f>SUMIF(J21:J40,"&lt;&gt;#N/A")</f>
        <v>0</v>
      </c>
      <c r="T41" s="30"/>
      <c r="U41" s="32">
        <f t="shared" si="0"/>
        <v>0</v>
      </c>
      <c r="V41" s="32">
        <f t="shared" si="1"/>
        <v>0</v>
      </c>
      <c r="W41" s="32">
        <f t="shared" si="2"/>
        <v>0</v>
      </c>
      <c r="X41" s="32">
        <f t="shared" si="3"/>
        <v>0</v>
      </c>
      <c r="Y41" s="32">
        <f t="shared" si="4"/>
        <v>0</v>
      </c>
      <c r="Z41" s="32">
        <f t="shared" si="5"/>
        <v>0</v>
      </c>
      <c r="AA41" s="32">
        <f t="shared" si="6"/>
        <v>0</v>
      </c>
      <c r="AB41" s="32">
        <f t="shared" si="7"/>
        <v>0</v>
      </c>
      <c r="AC41" s="32">
        <f t="shared" si="8"/>
        <v>0</v>
      </c>
      <c r="AD41" s="32">
        <f t="shared" si="9"/>
        <v>0</v>
      </c>
      <c r="AE41" s="32">
        <f t="shared" si="10"/>
        <v>0</v>
      </c>
      <c r="AF41" s="32">
        <f t="shared" si="11"/>
        <v>0</v>
      </c>
      <c r="AG41" s="32">
        <f t="shared" si="12"/>
        <v>0</v>
      </c>
      <c r="AH41" s="32">
        <f t="shared" si="12"/>
        <v>0</v>
      </c>
    </row>
    <row r="42" spans="1:34" ht="15" customHeight="1" x14ac:dyDescent="0.4">
      <c r="A42" s="24"/>
      <c r="B42" s="24"/>
      <c r="C42" s="24"/>
      <c r="D42" s="24"/>
      <c r="E42" s="24"/>
      <c r="F42" s="24"/>
      <c r="G42" s="44"/>
      <c r="H42" s="44"/>
      <c r="I42" s="44"/>
      <c r="T42" s="30"/>
      <c r="U42" s="32">
        <f t="shared" si="0"/>
        <v>0</v>
      </c>
      <c r="V42" s="32">
        <f t="shared" si="1"/>
        <v>0</v>
      </c>
      <c r="W42" s="32">
        <f t="shared" si="2"/>
        <v>0</v>
      </c>
      <c r="X42" s="32">
        <f t="shared" si="3"/>
        <v>0</v>
      </c>
      <c r="Y42" s="32">
        <f t="shared" si="4"/>
        <v>0</v>
      </c>
      <c r="Z42" s="32">
        <f t="shared" si="5"/>
        <v>0</v>
      </c>
      <c r="AA42" s="32">
        <f t="shared" si="6"/>
        <v>0</v>
      </c>
      <c r="AB42" s="32">
        <f t="shared" si="7"/>
        <v>0</v>
      </c>
      <c r="AC42" s="32">
        <f t="shared" si="8"/>
        <v>0</v>
      </c>
      <c r="AD42" s="32">
        <f t="shared" si="9"/>
        <v>0</v>
      </c>
      <c r="AE42" s="32">
        <f t="shared" si="10"/>
        <v>0</v>
      </c>
      <c r="AF42" s="32">
        <f t="shared" si="11"/>
        <v>0</v>
      </c>
      <c r="AG42" s="32">
        <f t="shared" si="12"/>
        <v>0</v>
      </c>
      <c r="AH42" s="32">
        <f t="shared" si="12"/>
        <v>0</v>
      </c>
    </row>
    <row r="43" spans="1:34" ht="22.15" customHeight="1" x14ac:dyDescent="0.4">
      <c r="A43" s="51" t="s">
        <v>89</v>
      </c>
      <c r="B43" s="24"/>
      <c r="C43" s="24"/>
      <c r="D43" s="24"/>
      <c r="E43" s="24"/>
      <c r="F43" s="24"/>
      <c r="G43" s="44"/>
      <c r="H43" s="44"/>
      <c r="I43" s="44"/>
      <c r="T43" s="30"/>
      <c r="U43" s="32">
        <f t="shared" si="0"/>
        <v>0</v>
      </c>
      <c r="V43" s="32">
        <f t="shared" si="1"/>
        <v>0</v>
      </c>
      <c r="W43" s="32">
        <f t="shared" si="2"/>
        <v>0</v>
      </c>
      <c r="X43" s="32">
        <f t="shared" si="3"/>
        <v>0</v>
      </c>
      <c r="Y43" s="32">
        <f t="shared" si="4"/>
        <v>0</v>
      </c>
      <c r="Z43" s="32">
        <f t="shared" si="5"/>
        <v>0</v>
      </c>
      <c r="AA43" s="32">
        <f t="shared" si="6"/>
        <v>0</v>
      </c>
      <c r="AB43" s="32">
        <f t="shared" si="7"/>
        <v>0</v>
      </c>
      <c r="AC43" s="32">
        <f t="shared" si="8"/>
        <v>0</v>
      </c>
      <c r="AD43" s="32">
        <f t="shared" si="9"/>
        <v>0</v>
      </c>
      <c r="AE43" s="32">
        <f t="shared" si="10"/>
        <v>0</v>
      </c>
      <c r="AF43" s="32">
        <f t="shared" si="11"/>
        <v>0</v>
      </c>
      <c r="AG43" s="32">
        <f t="shared" si="12"/>
        <v>0</v>
      </c>
      <c r="AH43" s="32">
        <f t="shared" si="12"/>
        <v>0</v>
      </c>
    </row>
    <row r="44" spans="1:34" ht="42.95" customHeight="1" x14ac:dyDescent="0.4">
      <c r="A44" s="158" t="s">
        <v>132</v>
      </c>
      <c r="B44" s="35" t="s">
        <v>49</v>
      </c>
      <c r="C44" s="35" t="s">
        <v>133</v>
      </c>
      <c r="D44" s="35" t="s">
        <v>34</v>
      </c>
      <c r="E44" s="36" t="s">
        <v>173</v>
      </c>
      <c r="F44" s="36" t="s">
        <v>174</v>
      </c>
      <c r="G44" s="35" t="s">
        <v>35</v>
      </c>
      <c r="H44" s="36" t="s">
        <v>134</v>
      </c>
      <c r="I44" s="36" t="s">
        <v>37</v>
      </c>
      <c r="J44" s="36" t="s">
        <v>120</v>
      </c>
      <c r="T44" s="30"/>
      <c r="U44" s="32">
        <f t="shared" si="0"/>
        <v>0</v>
      </c>
      <c r="V44" s="32">
        <f t="shared" si="1"/>
        <v>0</v>
      </c>
      <c r="W44" s="32">
        <f t="shared" si="2"/>
        <v>0</v>
      </c>
      <c r="X44" s="32">
        <f t="shared" si="3"/>
        <v>0</v>
      </c>
      <c r="Y44" s="32">
        <f t="shared" si="4"/>
        <v>0</v>
      </c>
      <c r="Z44" s="32">
        <f t="shared" si="5"/>
        <v>0</v>
      </c>
      <c r="AA44" s="32">
        <f t="shared" si="6"/>
        <v>0</v>
      </c>
      <c r="AB44" s="32">
        <f t="shared" si="7"/>
        <v>0</v>
      </c>
      <c r="AC44" s="32">
        <f t="shared" si="8"/>
        <v>0</v>
      </c>
      <c r="AD44" s="32">
        <f t="shared" si="9"/>
        <v>0</v>
      </c>
      <c r="AE44" s="32">
        <f t="shared" si="10"/>
        <v>0</v>
      </c>
      <c r="AF44" s="32">
        <f t="shared" si="11"/>
        <v>0</v>
      </c>
      <c r="AG44" s="32">
        <f t="shared" si="12"/>
        <v>0</v>
      </c>
      <c r="AH44" s="32">
        <f t="shared" si="12"/>
        <v>0</v>
      </c>
    </row>
    <row r="45" spans="1:34" ht="18" customHeight="1" x14ac:dyDescent="0.4">
      <c r="A45" s="159"/>
      <c r="B45" s="45"/>
      <c r="C45" s="45"/>
      <c r="D45" s="45"/>
      <c r="E45" s="45"/>
      <c r="F45" s="45"/>
      <c r="G45" s="45"/>
      <c r="H45" s="46"/>
      <c r="I45" s="37">
        <f>IF(AND(B45&lt;&gt;"",C45&lt;&gt;"",D45&lt;&gt;"",F45&lt;&gt;"",E45&lt;&gt;"",G45&lt;&gt;"",H45&lt;&gt;""),VLOOKUP(G45,通所介護費!$A$20:$B$24,2,0),0)</f>
        <v>0</v>
      </c>
      <c r="J45" s="37">
        <f>((I45*H45)*0.1*10)/2</f>
        <v>0</v>
      </c>
      <c r="T45" s="30"/>
      <c r="U45" s="32">
        <f t="shared" si="0"/>
        <v>0</v>
      </c>
      <c r="V45" s="32">
        <f t="shared" si="1"/>
        <v>0</v>
      </c>
      <c r="W45" s="32">
        <f t="shared" si="2"/>
        <v>0</v>
      </c>
      <c r="X45" s="32">
        <f t="shared" si="3"/>
        <v>0</v>
      </c>
      <c r="Y45" s="32">
        <f t="shared" si="4"/>
        <v>0</v>
      </c>
      <c r="Z45" s="32">
        <f t="shared" si="5"/>
        <v>0</v>
      </c>
      <c r="AA45" s="32">
        <f t="shared" si="6"/>
        <v>0</v>
      </c>
      <c r="AB45" s="32">
        <f t="shared" si="7"/>
        <v>0</v>
      </c>
      <c r="AC45" s="32">
        <f t="shared" si="8"/>
        <v>0</v>
      </c>
      <c r="AD45" s="32">
        <f t="shared" si="9"/>
        <v>0</v>
      </c>
      <c r="AE45" s="32">
        <f t="shared" si="10"/>
        <v>0</v>
      </c>
      <c r="AF45" s="32">
        <f t="shared" si="11"/>
        <v>0</v>
      </c>
      <c r="AG45" s="32">
        <f t="shared" si="12"/>
        <v>0</v>
      </c>
      <c r="AH45" s="32">
        <f t="shared" si="12"/>
        <v>0</v>
      </c>
    </row>
    <row r="46" spans="1:34" ht="18" customHeight="1" x14ac:dyDescent="0.4">
      <c r="A46" s="159"/>
      <c r="B46" s="45"/>
      <c r="C46" s="45"/>
      <c r="D46" s="45"/>
      <c r="E46" s="45"/>
      <c r="F46" s="45"/>
      <c r="G46" s="45"/>
      <c r="H46" s="46"/>
      <c r="I46" s="37">
        <f>IF(AND(B46&lt;&gt;"",C46&lt;&gt;"",D46&lt;&gt;"",F46&lt;&gt;"",E46&lt;&gt;"",G46&lt;&gt;"",H46&lt;&gt;""),VLOOKUP(G46,通所介護費!$A$20:$B$24,2,0),0)</f>
        <v>0</v>
      </c>
      <c r="J46" s="37">
        <f>((I46*H46)*0.1*10)/2</f>
        <v>0</v>
      </c>
      <c r="AG46" s="28">
        <f>SUM(AG3:AG45)</f>
        <v>0</v>
      </c>
      <c r="AH46" s="28">
        <f>SUM(AH3:AH45)</f>
        <v>0</v>
      </c>
    </row>
    <row r="47" spans="1:34" ht="18" customHeight="1" x14ac:dyDescent="0.4">
      <c r="A47" s="159"/>
      <c r="B47" s="45"/>
      <c r="C47" s="45"/>
      <c r="D47" s="45"/>
      <c r="E47" s="45"/>
      <c r="F47" s="45"/>
      <c r="G47" s="45"/>
      <c r="H47" s="46"/>
      <c r="I47" s="37">
        <f>IF(AND(B47&lt;&gt;"",C47&lt;&gt;"",D47&lt;&gt;"",F47&lt;&gt;"",E47&lt;&gt;"",G47&lt;&gt;"",H47&lt;&gt;""),VLOOKUP(G47,通所介護費!$A$20:$B$24,2,0),0)</f>
        <v>0</v>
      </c>
      <c r="J47" s="37">
        <f>((I47*H47)*0.1*10)/2</f>
        <v>0</v>
      </c>
    </row>
    <row r="48" spans="1:34" ht="18" customHeight="1" x14ac:dyDescent="0.4">
      <c r="A48" s="159"/>
      <c r="B48" s="45"/>
      <c r="C48" s="45"/>
      <c r="D48" s="45"/>
      <c r="E48" s="45"/>
      <c r="F48" s="45"/>
      <c r="G48" s="45"/>
      <c r="H48" s="46"/>
      <c r="I48" s="37">
        <f>IF(AND(B48&lt;&gt;"",C48&lt;&gt;"",D48&lt;&gt;"",F48&lt;&gt;"",E48&lt;&gt;"",G48&lt;&gt;"",H48&lt;&gt;""),VLOOKUP(G48,通所介護費!$A$20:$B$24,2,0),0)</f>
        <v>0</v>
      </c>
      <c r="J48" s="37">
        <f>((I48*H48)*0.1*10)/2</f>
        <v>0</v>
      </c>
    </row>
    <row r="49" spans="1:10" ht="18" customHeight="1" x14ac:dyDescent="0.4">
      <c r="A49" s="160"/>
      <c r="B49" s="45"/>
      <c r="C49" s="45"/>
      <c r="D49" s="45"/>
      <c r="E49" s="45"/>
      <c r="F49" s="45"/>
      <c r="G49" s="45"/>
      <c r="H49" s="46"/>
      <c r="I49" s="37">
        <f>IF(AND(B49&lt;&gt;"",C49&lt;&gt;"",D49&lt;&gt;"",F49&lt;&gt;"",E49&lt;&gt;"",G49&lt;&gt;"",H49&lt;&gt;""),VLOOKUP(G49,通所介護費!$A$20:$B$24,2,0),0)</f>
        <v>0</v>
      </c>
      <c r="J49" s="37">
        <f>((I49*H49)*0.1*10)/2</f>
        <v>0</v>
      </c>
    </row>
    <row r="50" spans="1:10" ht="22.15" customHeight="1" x14ac:dyDescent="0.4">
      <c r="A50" s="101" t="s">
        <v>40</v>
      </c>
      <c r="B50" s="102"/>
      <c r="C50" s="102"/>
      <c r="D50" s="102"/>
      <c r="E50" s="102"/>
      <c r="F50" s="102"/>
      <c r="G50" s="103"/>
      <c r="H50" s="32">
        <f>SUMIF(H45:H49,"&lt;&gt;#N/A")</f>
        <v>0</v>
      </c>
      <c r="I50" s="37">
        <f>SUMIF(I45:I49,"&lt;&gt;#N/A")</f>
        <v>0</v>
      </c>
      <c r="J50" s="37">
        <f t="shared" ref="J50" si="15">SUMIF(J45:J49,"&lt;&gt;#N/A")</f>
        <v>0</v>
      </c>
    </row>
    <row r="51" spans="1:10" ht="22.15" customHeight="1" x14ac:dyDescent="0.4"/>
    <row r="52" spans="1:10" ht="22.15" customHeight="1" x14ac:dyDescent="0.4">
      <c r="A52" s="34" t="s">
        <v>135</v>
      </c>
    </row>
    <row r="53" spans="1:10" ht="22.15" customHeight="1" x14ac:dyDescent="0.4">
      <c r="A53" s="50" t="s">
        <v>90</v>
      </c>
    </row>
    <row r="54" spans="1:10" ht="42.95" customHeight="1" x14ac:dyDescent="0.4">
      <c r="A54" s="155" t="s">
        <v>136</v>
      </c>
      <c r="B54" s="35" t="s">
        <v>49</v>
      </c>
      <c r="C54" s="35" t="s">
        <v>119</v>
      </c>
      <c r="D54" s="35" t="s">
        <v>34</v>
      </c>
      <c r="E54" s="36" t="s">
        <v>173</v>
      </c>
      <c r="F54" s="36" t="s">
        <v>174</v>
      </c>
      <c r="G54" s="35" t="s">
        <v>35</v>
      </c>
      <c r="H54" s="36" t="s">
        <v>51</v>
      </c>
      <c r="I54" s="36" t="s">
        <v>37</v>
      </c>
      <c r="J54" s="36" t="s">
        <v>120</v>
      </c>
    </row>
    <row r="55" spans="1:10" ht="18" customHeight="1" x14ac:dyDescent="0.4">
      <c r="A55" s="156"/>
      <c r="B55" s="45"/>
      <c r="C55" s="45"/>
      <c r="D55" s="45"/>
      <c r="E55" s="45"/>
      <c r="F55" s="45"/>
      <c r="G55" s="45"/>
      <c r="H55" s="46"/>
      <c r="I55" s="37">
        <f>IF(AND(B55&lt;&gt;"",C55&lt;&gt;"",D55&lt;&gt;"",E55&lt;&gt;"",F55&lt;&gt;"",G55&lt;&gt;"",H55&lt;&gt;""),VLOOKUP(G55,通所介護費!$A$27:$B$31,2,0),0)</f>
        <v>0</v>
      </c>
      <c r="J55" s="37">
        <f t="shared" ref="J55:J59" si="16">(I55*H55)*0.1*10</f>
        <v>0</v>
      </c>
    </row>
    <row r="56" spans="1:10" ht="18" customHeight="1" x14ac:dyDescent="0.4">
      <c r="A56" s="156"/>
      <c r="B56" s="45"/>
      <c r="C56" s="45"/>
      <c r="D56" s="45"/>
      <c r="E56" s="45"/>
      <c r="F56" s="45"/>
      <c r="G56" s="45"/>
      <c r="H56" s="46"/>
      <c r="I56" s="37">
        <f>IF(AND(B56&lt;&gt;"",C56&lt;&gt;"",D56&lt;&gt;"",E56&lt;&gt;"",F56&lt;&gt;"",G56&lt;&gt;"",H56&lt;&gt;""),VLOOKUP(G56,通所介護費!$A$27:$B$31,2,0),0)</f>
        <v>0</v>
      </c>
      <c r="J56" s="37">
        <f t="shared" si="16"/>
        <v>0</v>
      </c>
    </row>
    <row r="57" spans="1:10" ht="18" customHeight="1" x14ac:dyDescent="0.4">
      <c r="A57" s="156"/>
      <c r="B57" s="45"/>
      <c r="C57" s="45"/>
      <c r="D57" s="45"/>
      <c r="E57" s="45"/>
      <c r="F57" s="45"/>
      <c r="G57" s="45"/>
      <c r="H57" s="46"/>
      <c r="I57" s="37">
        <f>IF(AND(B57&lt;&gt;"",C57&lt;&gt;"",D57&lt;&gt;"",E57&lt;&gt;"",F57&lt;&gt;"",G57&lt;&gt;"",H57&lt;&gt;""),VLOOKUP(G57,通所介護費!$A$27:$B$31,2,0),0)</f>
        <v>0</v>
      </c>
      <c r="J57" s="37">
        <f t="shared" si="16"/>
        <v>0</v>
      </c>
    </row>
    <row r="58" spans="1:10" ht="18" customHeight="1" x14ac:dyDescent="0.4">
      <c r="A58" s="156"/>
      <c r="B58" s="45"/>
      <c r="C58" s="45"/>
      <c r="D58" s="45"/>
      <c r="E58" s="45"/>
      <c r="F58" s="45"/>
      <c r="G58" s="45"/>
      <c r="H58" s="46"/>
      <c r="I58" s="37">
        <f>IF(AND(B58&lt;&gt;"",C58&lt;&gt;"",D58&lt;&gt;"",E58&lt;&gt;"",F58&lt;&gt;"",G58&lt;&gt;"",H58&lt;&gt;""),VLOOKUP(G58,通所介護費!$A$27:$B$31,2,0),0)</f>
        <v>0</v>
      </c>
      <c r="J58" s="37">
        <f t="shared" si="16"/>
        <v>0</v>
      </c>
    </row>
    <row r="59" spans="1:10" ht="18" customHeight="1" x14ac:dyDescent="0.4">
      <c r="A59" s="156"/>
      <c r="B59" s="45"/>
      <c r="C59" s="45"/>
      <c r="D59" s="45"/>
      <c r="E59" s="45"/>
      <c r="F59" s="45"/>
      <c r="G59" s="45"/>
      <c r="H59" s="46"/>
      <c r="I59" s="37">
        <f>IF(AND(B59&lt;&gt;"",C59&lt;&gt;"",D59&lt;&gt;"",E59&lt;&gt;"",F59&lt;&gt;"",G59&lt;&gt;"",H59&lt;&gt;""),VLOOKUP(G59,通所介護費!$A$27:$B$31,2,0),0)</f>
        <v>0</v>
      </c>
      <c r="J59" s="37">
        <f t="shared" si="16"/>
        <v>0</v>
      </c>
    </row>
    <row r="60" spans="1:10" ht="18" customHeight="1" x14ac:dyDescent="0.4">
      <c r="A60" s="156"/>
      <c r="B60" s="45"/>
      <c r="C60" s="45"/>
      <c r="D60" s="45"/>
      <c r="E60" s="45"/>
      <c r="F60" s="45"/>
      <c r="G60" s="45"/>
      <c r="H60" s="46"/>
      <c r="I60" s="37">
        <f>IF(AND(B60&lt;&gt;"",C60&lt;&gt;"",D60&lt;&gt;"",E60&lt;&gt;"",F60&lt;&gt;"",G60&lt;&gt;"",H60&lt;&gt;""),VLOOKUP(G60,通所介護費!$A$27:$B$31,2,0),0)</f>
        <v>0</v>
      </c>
      <c r="J60" s="37">
        <f t="shared" ref="J60:J74" si="17">(I60*H60)*0.1*10</f>
        <v>0</v>
      </c>
    </row>
    <row r="61" spans="1:10" ht="18" customHeight="1" x14ac:dyDescent="0.4">
      <c r="A61" s="156"/>
      <c r="B61" s="45"/>
      <c r="C61" s="45"/>
      <c r="D61" s="45"/>
      <c r="E61" s="45"/>
      <c r="F61" s="45"/>
      <c r="G61" s="45"/>
      <c r="H61" s="46"/>
      <c r="I61" s="37">
        <f>IF(AND(B61&lt;&gt;"",C61&lt;&gt;"",D61&lt;&gt;"",E61&lt;&gt;"",F61&lt;&gt;"",G61&lt;&gt;"",H61&lt;&gt;""),VLOOKUP(G61,通所介護費!$A$27:$B$31,2,0),0)</f>
        <v>0</v>
      </c>
      <c r="J61" s="37">
        <f t="shared" si="17"/>
        <v>0</v>
      </c>
    </row>
    <row r="62" spans="1:10" ht="18" customHeight="1" x14ac:dyDescent="0.4">
      <c r="A62" s="156"/>
      <c r="B62" s="45"/>
      <c r="C62" s="45"/>
      <c r="D62" s="45"/>
      <c r="E62" s="45"/>
      <c r="F62" s="45"/>
      <c r="G62" s="45"/>
      <c r="H62" s="46"/>
      <c r="I62" s="37">
        <f>IF(AND(B62&lt;&gt;"",C62&lt;&gt;"",D62&lt;&gt;"",E62&lt;&gt;"",F62&lt;&gt;"",G62&lt;&gt;"",H62&lt;&gt;""),VLOOKUP(G62,通所介護費!$A$27:$B$31,2,0),0)</f>
        <v>0</v>
      </c>
      <c r="J62" s="37">
        <f t="shared" si="17"/>
        <v>0</v>
      </c>
    </row>
    <row r="63" spans="1:10" ht="18" customHeight="1" x14ac:dyDescent="0.4">
      <c r="A63" s="156"/>
      <c r="B63" s="45"/>
      <c r="C63" s="45"/>
      <c r="D63" s="45"/>
      <c r="E63" s="45"/>
      <c r="F63" s="45"/>
      <c r="G63" s="45"/>
      <c r="H63" s="46"/>
      <c r="I63" s="37">
        <f>IF(AND(B63&lt;&gt;"",C63&lt;&gt;"",D63&lt;&gt;"",E63&lt;&gt;"",F63&lt;&gt;"",G63&lt;&gt;"",H63&lt;&gt;""),VLOOKUP(G63,通所介護費!$A$27:$B$31,2,0),0)</f>
        <v>0</v>
      </c>
      <c r="J63" s="37">
        <f t="shared" si="17"/>
        <v>0</v>
      </c>
    </row>
    <row r="64" spans="1:10" ht="18" customHeight="1" x14ac:dyDescent="0.4">
      <c r="A64" s="156"/>
      <c r="B64" s="45"/>
      <c r="C64" s="45"/>
      <c r="D64" s="45"/>
      <c r="E64" s="45"/>
      <c r="F64" s="45"/>
      <c r="G64" s="45"/>
      <c r="H64" s="46"/>
      <c r="I64" s="37">
        <f>IF(AND(B64&lt;&gt;"",C64&lt;&gt;"",D64&lt;&gt;"",E64&lt;&gt;"",F64&lt;&gt;"",G64&lt;&gt;"",H64&lt;&gt;""),VLOOKUP(G64,通所介護費!$A$27:$B$31,2,0),0)</f>
        <v>0</v>
      </c>
      <c r="J64" s="37">
        <f t="shared" si="17"/>
        <v>0</v>
      </c>
    </row>
    <row r="65" spans="1:10" ht="18" customHeight="1" x14ac:dyDescent="0.4">
      <c r="A65" s="156"/>
      <c r="B65" s="45"/>
      <c r="C65" s="45"/>
      <c r="D65" s="45"/>
      <c r="E65" s="45"/>
      <c r="F65" s="45"/>
      <c r="G65" s="45"/>
      <c r="H65" s="46"/>
      <c r="I65" s="37">
        <f>IF(AND(B65&lt;&gt;"",C65&lt;&gt;"",D65&lt;&gt;"",E65&lt;&gt;"",F65&lt;&gt;"",G65&lt;&gt;"",H65&lt;&gt;""),VLOOKUP(G65,通所介護費!$A$27:$B$31,2,0),0)</f>
        <v>0</v>
      </c>
      <c r="J65" s="37">
        <f t="shared" si="17"/>
        <v>0</v>
      </c>
    </row>
    <row r="66" spans="1:10" ht="18" customHeight="1" x14ac:dyDescent="0.4">
      <c r="A66" s="156"/>
      <c r="B66" s="45"/>
      <c r="C66" s="45"/>
      <c r="D66" s="45"/>
      <c r="E66" s="45"/>
      <c r="F66" s="45"/>
      <c r="G66" s="45"/>
      <c r="H66" s="46"/>
      <c r="I66" s="37">
        <f>IF(AND(B66&lt;&gt;"",C66&lt;&gt;"",D66&lt;&gt;"",E66&lt;&gt;"",F66&lt;&gt;"",G66&lt;&gt;"",H66&lt;&gt;""),VLOOKUP(G66,通所介護費!$A$27:$B$31,2,0),0)</f>
        <v>0</v>
      </c>
      <c r="J66" s="37">
        <f t="shared" si="17"/>
        <v>0</v>
      </c>
    </row>
    <row r="67" spans="1:10" ht="18" customHeight="1" x14ac:dyDescent="0.4">
      <c r="A67" s="156"/>
      <c r="B67" s="45"/>
      <c r="C67" s="45"/>
      <c r="D67" s="45"/>
      <c r="E67" s="45"/>
      <c r="F67" s="45"/>
      <c r="G67" s="45"/>
      <c r="H67" s="46"/>
      <c r="I67" s="37">
        <f>IF(AND(B67&lt;&gt;"",C67&lt;&gt;"",D67&lt;&gt;"",E67&lt;&gt;"",F67&lt;&gt;"",G67&lt;&gt;"",H67&lt;&gt;""),VLOOKUP(G67,通所介護費!$A$27:$B$31,2,0),0)</f>
        <v>0</v>
      </c>
      <c r="J67" s="37">
        <f t="shared" si="17"/>
        <v>0</v>
      </c>
    </row>
    <row r="68" spans="1:10" ht="18" customHeight="1" x14ac:dyDescent="0.4">
      <c r="A68" s="156"/>
      <c r="B68" s="45"/>
      <c r="C68" s="45"/>
      <c r="D68" s="45"/>
      <c r="E68" s="45"/>
      <c r="F68" s="45"/>
      <c r="G68" s="45"/>
      <c r="H68" s="46"/>
      <c r="I68" s="37">
        <f>IF(AND(B68&lt;&gt;"",C68&lt;&gt;"",D68&lt;&gt;"",E68&lt;&gt;"",F68&lt;&gt;"",G68&lt;&gt;"",H68&lt;&gt;""),VLOOKUP(G68,通所介護費!$A$27:$B$31,2,0),0)</f>
        <v>0</v>
      </c>
      <c r="J68" s="37">
        <f t="shared" si="17"/>
        <v>0</v>
      </c>
    </row>
    <row r="69" spans="1:10" ht="18" customHeight="1" x14ac:dyDescent="0.4">
      <c r="A69" s="156"/>
      <c r="B69" s="45"/>
      <c r="C69" s="45"/>
      <c r="D69" s="45"/>
      <c r="E69" s="45"/>
      <c r="F69" s="45"/>
      <c r="G69" s="45"/>
      <c r="H69" s="46"/>
      <c r="I69" s="37">
        <f>IF(AND(B69&lt;&gt;"",C69&lt;&gt;"",D69&lt;&gt;"",E69&lt;&gt;"",F69&lt;&gt;"",G69&lt;&gt;"",H69&lt;&gt;""),VLOOKUP(G69,通所介護費!$A$27:$B$31,2,0),0)</f>
        <v>0</v>
      </c>
      <c r="J69" s="37">
        <f t="shared" si="17"/>
        <v>0</v>
      </c>
    </row>
    <row r="70" spans="1:10" ht="18" customHeight="1" x14ac:dyDescent="0.4">
      <c r="A70" s="156"/>
      <c r="B70" s="45"/>
      <c r="C70" s="45"/>
      <c r="D70" s="45"/>
      <c r="E70" s="45"/>
      <c r="F70" s="45"/>
      <c r="G70" s="45"/>
      <c r="H70" s="46"/>
      <c r="I70" s="37">
        <f>IF(AND(B70&lt;&gt;"",C70&lt;&gt;"",D70&lt;&gt;"",E70&lt;&gt;"",F70&lt;&gt;"",G70&lt;&gt;"",H70&lt;&gt;""),VLOOKUP(G70,通所介護費!$A$27:$B$31,2,0),0)</f>
        <v>0</v>
      </c>
      <c r="J70" s="37">
        <f t="shared" si="17"/>
        <v>0</v>
      </c>
    </row>
    <row r="71" spans="1:10" ht="18" customHeight="1" x14ac:dyDescent="0.4">
      <c r="A71" s="156"/>
      <c r="B71" s="45"/>
      <c r="C71" s="45"/>
      <c r="D71" s="45"/>
      <c r="E71" s="45"/>
      <c r="F71" s="45"/>
      <c r="G71" s="45"/>
      <c r="H71" s="46"/>
      <c r="I71" s="37">
        <f>IF(AND(B71&lt;&gt;"",C71&lt;&gt;"",D71&lt;&gt;"",E71&lt;&gt;"",F71&lt;&gt;"",G71&lt;&gt;"",H71&lt;&gt;""),VLOOKUP(G71,通所介護費!$A$27:$B$31,2,0),0)</f>
        <v>0</v>
      </c>
      <c r="J71" s="37">
        <f t="shared" si="17"/>
        <v>0</v>
      </c>
    </row>
    <row r="72" spans="1:10" ht="18" customHeight="1" x14ac:dyDescent="0.4">
      <c r="A72" s="156"/>
      <c r="B72" s="45"/>
      <c r="C72" s="45"/>
      <c r="D72" s="45"/>
      <c r="E72" s="45"/>
      <c r="F72" s="45"/>
      <c r="G72" s="45"/>
      <c r="H72" s="46"/>
      <c r="I72" s="37">
        <f>IF(AND(B72&lt;&gt;"",C72&lt;&gt;"",D72&lt;&gt;"",E72&lt;&gt;"",F72&lt;&gt;"",G72&lt;&gt;"",H72&lt;&gt;""),VLOOKUP(G72,通所介護費!$A$27:$B$31,2,0),0)</f>
        <v>0</v>
      </c>
      <c r="J72" s="37">
        <f t="shared" si="17"/>
        <v>0</v>
      </c>
    </row>
    <row r="73" spans="1:10" ht="18" customHeight="1" x14ac:dyDescent="0.4">
      <c r="A73" s="156"/>
      <c r="B73" s="45"/>
      <c r="C73" s="45"/>
      <c r="D73" s="45"/>
      <c r="E73" s="45"/>
      <c r="F73" s="45"/>
      <c r="G73" s="45"/>
      <c r="H73" s="46"/>
      <c r="I73" s="37">
        <f>IF(AND(B73&lt;&gt;"",C73&lt;&gt;"",D73&lt;&gt;"",E73&lt;&gt;"",F73&lt;&gt;"",G73&lt;&gt;"",H73&lt;&gt;""),VLOOKUP(G73,通所介護費!$A$27:$B$31,2,0),0)</f>
        <v>0</v>
      </c>
      <c r="J73" s="37">
        <f t="shared" si="17"/>
        <v>0</v>
      </c>
    </row>
    <row r="74" spans="1:10" ht="18" customHeight="1" x14ac:dyDescent="0.4">
      <c r="A74" s="157"/>
      <c r="B74" s="45"/>
      <c r="C74" s="45"/>
      <c r="D74" s="45"/>
      <c r="E74" s="45"/>
      <c r="F74" s="45"/>
      <c r="G74" s="45"/>
      <c r="H74" s="46"/>
      <c r="I74" s="37">
        <f>IF(AND(B74&lt;&gt;"",C74&lt;&gt;"",D74&lt;&gt;"",E74&lt;&gt;"",F74&lt;&gt;"",G74&lt;&gt;"",H74&lt;&gt;""),VLOOKUP(G74,通所介護費!$A$27:$B$31,2,0),0)</f>
        <v>0</v>
      </c>
      <c r="J74" s="37">
        <f t="shared" si="17"/>
        <v>0</v>
      </c>
    </row>
    <row r="75" spans="1:10" ht="22.15" customHeight="1" x14ac:dyDescent="0.4">
      <c r="A75" s="101" t="s">
        <v>40</v>
      </c>
      <c r="B75" s="102"/>
      <c r="C75" s="102"/>
      <c r="D75" s="102"/>
      <c r="E75" s="102"/>
      <c r="F75" s="102"/>
      <c r="G75" s="103"/>
      <c r="H75" s="39">
        <f>SUMIF(H55:H74,"&lt;&gt;#N/A")</f>
        <v>0</v>
      </c>
      <c r="I75" s="39">
        <f>SUMIF(I55:I74,"&lt;&gt;#N/A")</f>
        <v>0</v>
      </c>
      <c r="J75" s="39">
        <f>SUMIF(J55:J74,"&lt;&gt;#N/A")</f>
        <v>0</v>
      </c>
    </row>
    <row r="76" spans="1:10" ht="15" customHeight="1" x14ac:dyDescent="0.4">
      <c r="A76" s="24"/>
      <c r="B76" s="24"/>
      <c r="C76" s="24"/>
      <c r="D76" s="24"/>
      <c r="E76" s="24"/>
      <c r="F76" s="24"/>
      <c r="G76" s="44"/>
      <c r="H76" s="44"/>
      <c r="I76" s="44"/>
    </row>
    <row r="77" spans="1:10" ht="22.15" customHeight="1" x14ac:dyDescent="0.4">
      <c r="A77" s="51" t="s">
        <v>89</v>
      </c>
      <c r="B77" s="24"/>
      <c r="C77" s="24"/>
      <c r="D77" s="24"/>
      <c r="E77" s="24"/>
      <c r="F77" s="24"/>
      <c r="G77" s="44"/>
      <c r="H77" s="44"/>
      <c r="I77" s="44"/>
    </row>
    <row r="78" spans="1:10" ht="42.95" customHeight="1" x14ac:dyDescent="0.4">
      <c r="A78" s="158" t="s">
        <v>137</v>
      </c>
      <c r="B78" s="35" t="s">
        <v>49</v>
      </c>
      <c r="C78" s="35" t="s">
        <v>119</v>
      </c>
      <c r="D78" s="35" t="s">
        <v>34</v>
      </c>
      <c r="E78" s="36" t="s">
        <v>173</v>
      </c>
      <c r="F78" s="36" t="s">
        <v>174</v>
      </c>
      <c r="G78" s="35" t="s">
        <v>35</v>
      </c>
      <c r="H78" s="36" t="s">
        <v>134</v>
      </c>
      <c r="I78" s="36" t="s">
        <v>37</v>
      </c>
      <c r="J78" s="36" t="s">
        <v>120</v>
      </c>
    </row>
    <row r="79" spans="1:10" ht="18" customHeight="1" x14ac:dyDescent="0.4">
      <c r="A79" s="159"/>
      <c r="B79" s="45"/>
      <c r="C79" s="45"/>
      <c r="D79" s="45"/>
      <c r="E79" s="45"/>
      <c r="F79" s="45"/>
      <c r="G79" s="45"/>
      <c r="H79" s="46"/>
      <c r="I79" s="37">
        <f>IF(AND(B79&lt;&gt;"",C79&lt;&gt;"",D79&lt;&gt;"",E79&lt;&gt;"",F79&lt;&gt;"",G79&lt;&gt;"",H79&lt;&gt;""),VLOOKUP(G79,通所介護費!$A$27:$B$31,2,0),0)</f>
        <v>0</v>
      </c>
      <c r="J79" s="37">
        <f>((I79*H79)*0.1*10)/2</f>
        <v>0</v>
      </c>
    </row>
    <row r="80" spans="1:10" ht="18" customHeight="1" x14ac:dyDescent="0.4">
      <c r="A80" s="159"/>
      <c r="B80" s="45"/>
      <c r="C80" s="45"/>
      <c r="D80" s="45"/>
      <c r="E80" s="45"/>
      <c r="F80" s="45"/>
      <c r="G80" s="45"/>
      <c r="H80" s="46"/>
      <c r="I80" s="37">
        <f>IF(AND(B80&lt;&gt;"",C80&lt;&gt;"",D80&lt;&gt;"",E80&lt;&gt;"",F80&lt;&gt;"",G80&lt;&gt;"",H80&lt;&gt;""),VLOOKUP(G80,通所介護費!$A$27:$B$31,2,0),0)</f>
        <v>0</v>
      </c>
      <c r="J80" s="37">
        <f>((I80*H80)*0.1*10)/2</f>
        <v>0</v>
      </c>
    </row>
    <row r="81" spans="1:10" ht="18" customHeight="1" x14ac:dyDescent="0.4">
      <c r="A81" s="159"/>
      <c r="B81" s="45"/>
      <c r="C81" s="45"/>
      <c r="D81" s="45"/>
      <c r="E81" s="45"/>
      <c r="F81" s="45"/>
      <c r="G81" s="45"/>
      <c r="H81" s="46"/>
      <c r="I81" s="37">
        <f>IF(AND(B81&lt;&gt;"",C81&lt;&gt;"",D81&lt;&gt;"",E81&lt;&gt;"",F81&lt;&gt;"",G81&lt;&gt;"",H81&lt;&gt;""),VLOOKUP(G81,通所介護費!$A$27:$B$31,2,0),0)</f>
        <v>0</v>
      </c>
      <c r="J81" s="37">
        <f>((I81*H81)*0.1*10)/2</f>
        <v>0</v>
      </c>
    </row>
    <row r="82" spans="1:10" ht="18" customHeight="1" x14ac:dyDescent="0.4">
      <c r="A82" s="159"/>
      <c r="B82" s="45"/>
      <c r="C82" s="45"/>
      <c r="D82" s="45"/>
      <c r="E82" s="45"/>
      <c r="F82" s="45"/>
      <c r="G82" s="45"/>
      <c r="H82" s="46"/>
      <c r="I82" s="37">
        <f>IF(AND(B82&lt;&gt;"",C82&lt;&gt;"",D82&lt;&gt;"",E82&lt;&gt;"",F82&lt;&gt;"",G82&lt;&gt;"",H82&lt;&gt;""),VLOOKUP(G82,通所介護費!$A$27:$B$31,2,0),0)</f>
        <v>0</v>
      </c>
      <c r="J82" s="37">
        <f>((I82*H82)*0.1*10)/2</f>
        <v>0</v>
      </c>
    </row>
    <row r="83" spans="1:10" ht="18" customHeight="1" x14ac:dyDescent="0.4">
      <c r="A83" s="160"/>
      <c r="B83" s="45"/>
      <c r="C83" s="45"/>
      <c r="D83" s="45"/>
      <c r="E83" s="45"/>
      <c r="F83" s="45"/>
      <c r="G83" s="45"/>
      <c r="H83" s="46"/>
      <c r="I83" s="37">
        <f>IF(AND(B83&lt;&gt;"",C83&lt;&gt;"",D83&lt;&gt;"",E83&lt;&gt;"",F83&lt;&gt;"",G83&lt;&gt;"",H83&lt;&gt;""),VLOOKUP(G83,通所介護費!$A$27:$B$31,2,0),0)</f>
        <v>0</v>
      </c>
      <c r="J83" s="37">
        <f>((I83*H83)*0.1*10)/2</f>
        <v>0</v>
      </c>
    </row>
    <row r="84" spans="1:10" ht="22.15" customHeight="1" x14ac:dyDescent="0.4">
      <c r="A84" s="101" t="s">
        <v>40</v>
      </c>
      <c r="B84" s="102"/>
      <c r="C84" s="102"/>
      <c r="D84" s="102"/>
      <c r="E84" s="102"/>
      <c r="F84" s="102"/>
      <c r="G84" s="103"/>
      <c r="H84" s="39">
        <f>SUMIF(H79:H83,"&lt;&gt;#N/A")</f>
        <v>0</v>
      </c>
      <c r="I84" s="39">
        <f>SUMIF(I79:I83,"&lt;&gt;#N/A")</f>
        <v>0</v>
      </c>
      <c r="J84" s="39">
        <f>SUMIF(J79:J83,"&lt;&gt;#N/A")</f>
        <v>0</v>
      </c>
    </row>
    <row r="85" spans="1:10" ht="22.15" customHeight="1" x14ac:dyDescent="0.4"/>
    <row r="86" spans="1:10" ht="22.15" customHeight="1" x14ac:dyDescent="0.4">
      <c r="A86" s="34" t="s">
        <v>138</v>
      </c>
    </row>
    <row r="87" spans="1:10" ht="22.15" customHeight="1" x14ac:dyDescent="0.4">
      <c r="A87" s="50" t="s">
        <v>90</v>
      </c>
    </row>
    <row r="88" spans="1:10" ht="42.95" customHeight="1" x14ac:dyDescent="0.4">
      <c r="A88" s="155" t="s">
        <v>139</v>
      </c>
      <c r="B88" s="35" t="s">
        <v>49</v>
      </c>
      <c r="C88" s="35" t="s">
        <v>119</v>
      </c>
      <c r="D88" s="35" t="s">
        <v>34</v>
      </c>
      <c r="E88" s="36" t="s">
        <v>173</v>
      </c>
      <c r="F88" s="36" t="s">
        <v>174</v>
      </c>
      <c r="G88" s="35" t="s">
        <v>35</v>
      </c>
      <c r="H88" s="36" t="s">
        <v>51</v>
      </c>
      <c r="I88" s="36" t="s">
        <v>37</v>
      </c>
      <c r="J88" s="36" t="s">
        <v>120</v>
      </c>
    </row>
    <row r="89" spans="1:10" ht="18" customHeight="1" x14ac:dyDescent="0.4">
      <c r="A89" s="156"/>
      <c r="B89" s="45"/>
      <c r="C89" s="45"/>
      <c r="D89" s="45"/>
      <c r="E89" s="45"/>
      <c r="F89" s="45"/>
      <c r="G89" s="45"/>
      <c r="H89" s="46"/>
      <c r="I89" s="37">
        <f>IF(AND(B89&lt;&gt;"",C89&lt;&gt;"",D89&lt;&gt;"",E89&lt;&gt;"",F89&lt;&gt;"",G89&lt;&gt;"",H89&lt;&gt;""),VLOOKUP(G89,通所介護費!$A$34:$B$38,2,0),0)</f>
        <v>0</v>
      </c>
      <c r="J89" s="37">
        <f t="shared" ref="J89:J93" si="18">(I89*H89)*0.1*10</f>
        <v>0</v>
      </c>
    </row>
    <row r="90" spans="1:10" ht="18" customHeight="1" x14ac:dyDescent="0.4">
      <c r="A90" s="156"/>
      <c r="B90" s="45"/>
      <c r="C90" s="45"/>
      <c r="D90" s="45"/>
      <c r="E90" s="45"/>
      <c r="F90" s="45"/>
      <c r="G90" s="45"/>
      <c r="H90" s="46"/>
      <c r="I90" s="37">
        <f>IF(AND(B90&lt;&gt;"",C90&lt;&gt;"",D90&lt;&gt;"",E90&lt;&gt;"",F90&lt;&gt;"",G90&lt;&gt;"",H90&lt;&gt;""),VLOOKUP(G90,通所介護費!$A$34:$B$38,2,0),0)</f>
        <v>0</v>
      </c>
      <c r="J90" s="37">
        <f t="shared" si="18"/>
        <v>0</v>
      </c>
    </row>
    <row r="91" spans="1:10" ht="18" customHeight="1" x14ac:dyDescent="0.4">
      <c r="A91" s="156"/>
      <c r="B91" s="45"/>
      <c r="C91" s="45"/>
      <c r="D91" s="45"/>
      <c r="E91" s="45"/>
      <c r="F91" s="45"/>
      <c r="G91" s="45"/>
      <c r="H91" s="46"/>
      <c r="I91" s="37">
        <f>IF(AND(B91&lt;&gt;"",C91&lt;&gt;"",D91&lt;&gt;"",E91&lt;&gt;"",F91&lt;&gt;"",G91&lt;&gt;"",H91&lt;&gt;""),VLOOKUP(G91,通所介護費!$A$34:$B$38,2,0),0)</f>
        <v>0</v>
      </c>
      <c r="J91" s="37">
        <f t="shared" si="18"/>
        <v>0</v>
      </c>
    </row>
    <row r="92" spans="1:10" ht="18" customHeight="1" x14ac:dyDescent="0.4">
      <c r="A92" s="156"/>
      <c r="B92" s="45"/>
      <c r="C92" s="45"/>
      <c r="D92" s="45"/>
      <c r="E92" s="45"/>
      <c r="F92" s="45"/>
      <c r="G92" s="45"/>
      <c r="H92" s="46"/>
      <c r="I92" s="37">
        <f>IF(AND(B92&lt;&gt;"",C92&lt;&gt;"",D92&lt;&gt;"",E92&lt;&gt;"",F92&lt;&gt;"",G92&lt;&gt;"",H92&lt;&gt;""),VLOOKUP(G92,通所介護費!$A$34:$B$38,2,0),0)</f>
        <v>0</v>
      </c>
      <c r="J92" s="37">
        <f t="shared" si="18"/>
        <v>0</v>
      </c>
    </row>
    <row r="93" spans="1:10" ht="18" customHeight="1" x14ac:dyDescent="0.4">
      <c r="A93" s="156"/>
      <c r="B93" s="45"/>
      <c r="C93" s="45"/>
      <c r="D93" s="45"/>
      <c r="E93" s="45"/>
      <c r="F93" s="45"/>
      <c r="G93" s="45"/>
      <c r="H93" s="46"/>
      <c r="I93" s="37">
        <f>IF(AND(B93&lt;&gt;"",C93&lt;&gt;"",D93&lt;&gt;"",E93&lt;&gt;"",F93&lt;&gt;"",G93&lt;&gt;"",H93&lt;&gt;""),VLOOKUP(G93,通所介護費!$A$34:$B$38,2,0),0)</f>
        <v>0</v>
      </c>
      <c r="J93" s="37">
        <f t="shared" si="18"/>
        <v>0</v>
      </c>
    </row>
    <row r="94" spans="1:10" ht="18" customHeight="1" x14ac:dyDescent="0.4">
      <c r="A94" s="156"/>
      <c r="B94" s="45"/>
      <c r="C94" s="45"/>
      <c r="D94" s="45"/>
      <c r="E94" s="45"/>
      <c r="F94" s="45"/>
      <c r="G94" s="45"/>
      <c r="H94" s="46"/>
      <c r="I94" s="37">
        <f>IF(AND(B94&lt;&gt;"",C94&lt;&gt;"",D94&lt;&gt;"",E94&lt;&gt;"",F94&lt;&gt;"",G94&lt;&gt;"",H94&lt;&gt;""),VLOOKUP(G94,通所介護費!$A$34:$B$38,2,0),0)</f>
        <v>0</v>
      </c>
      <c r="J94" s="37">
        <f t="shared" ref="J94:J108" si="19">(I94*H94)*0.1*10</f>
        <v>0</v>
      </c>
    </row>
    <row r="95" spans="1:10" ht="18" customHeight="1" x14ac:dyDescent="0.4">
      <c r="A95" s="156"/>
      <c r="B95" s="45"/>
      <c r="C95" s="45"/>
      <c r="D95" s="45"/>
      <c r="E95" s="45"/>
      <c r="F95" s="45"/>
      <c r="G95" s="45"/>
      <c r="H95" s="46"/>
      <c r="I95" s="37">
        <f>IF(AND(B95&lt;&gt;"",C95&lt;&gt;"",D95&lt;&gt;"",E95&lt;&gt;"",F95&lt;&gt;"",G95&lt;&gt;"",H95&lt;&gt;""),VLOOKUP(G95,通所介護費!$A$34:$B$38,2,0),0)</f>
        <v>0</v>
      </c>
      <c r="J95" s="37">
        <f t="shared" si="19"/>
        <v>0</v>
      </c>
    </row>
    <row r="96" spans="1:10" ht="18" customHeight="1" x14ac:dyDescent="0.4">
      <c r="A96" s="156"/>
      <c r="B96" s="45"/>
      <c r="C96" s="45"/>
      <c r="D96" s="45"/>
      <c r="E96" s="45"/>
      <c r="F96" s="45"/>
      <c r="G96" s="45"/>
      <c r="H96" s="46"/>
      <c r="I96" s="37">
        <f>IF(AND(B96&lt;&gt;"",C96&lt;&gt;"",D96&lt;&gt;"",E96&lt;&gt;"",F96&lt;&gt;"",G96&lt;&gt;"",H96&lt;&gt;""),VLOOKUP(G96,通所介護費!$A$34:$B$38,2,0),0)</f>
        <v>0</v>
      </c>
      <c r="J96" s="37">
        <f t="shared" si="19"/>
        <v>0</v>
      </c>
    </row>
    <row r="97" spans="1:10" ht="18" customHeight="1" x14ac:dyDescent="0.4">
      <c r="A97" s="156"/>
      <c r="B97" s="45"/>
      <c r="C97" s="45"/>
      <c r="D97" s="45"/>
      <c r="E97" s="45"/>
      <c r="F97" s="45"/>
      <c r="G97" s="45"/>
      <c r="H97" s="46"/>
      <c r="I97" s="37">
        <f>IF(AND(B97&lt;&gt;"",C97&lt;&gt;"",D97&lt;&gt;"",E97&lt;&gt;"",F97&lt;&gt;"",G97&lt;&gt;"",H97&lt;&gt;""),VLOOKUP(G97,通所介護費!$A$34:$B$38,2,0),0)</f>
        <v>0</v>
      </c>
      <c r="J97" s="37">
        <f t="shared" si="19"/>
        <v>0</v>
      </c>
    </row>
    <row r="98" spans="1:10" ht="18" customHeight="1" x14ac:dyDescent="0.4">
      <c r="A98" s="156"/>
      <c r="B98" s="45"/>
      <c r="C98" s="45"/>
      <c r="D98" s="45"/>
      <c r="E98" s="45"/>
      <c r="F98" s="45"/>
      <c r="G98" s="45"/>
      <c r="H98" s="46"/>
      <c r="I98" s="37">
        <f>IF(AND(B98&lt;&gt;"",C98&lt;&gt;"",D98&lt;&gt;"",E98&lt;&gt;"",F98&lt;&gt;"",G98&lt;&gt;"",H98&lt;&gt;""),VLOOKUP(G98,通所介護費!$A$34:$B$38,2,0),0)</f>
        <v>0</v>
      </c>
      <c r="J98" s="37">
        <f t="shared" si="19"/>
        <v>0</v>
      </c>
    </row>
    <row r="99" spans="1:10" ht="18" customHeight="1" x14ac:dyDescent="0.4">
      <c r="A99" s="156"/>
      <c r="B99" s="45"/>
      <c r="C99" s="45"/>
      <c r="D99" s="45"/>
      <c r="E99" s="45"/>
      <c r="F99" s="45"/>
      <c r="G99" s="45"/>
      <c r="H99" s="46"/>
      <c r="I99" s="37">
        <f>IF(AND(B99&lt;&gt;"",C99&lt;&gt;"",D99&lt;&gt;"",E99&lt;&gt;"",F99&lt;&gt;"",G99&lt;&gt;"",H99&lt;&gt;""),VLOOKUP(G99,通所介護費!$A$34:$B$38,2,0),0)</f>
        <v>0</v>
      </c>
      <c r="J99" s="37">
        <f t="shared" si="19"/>
        <v>0</v>
      </c>
    </row>
    <row r="100" spans="1:10" ht="18" customHeight="1" x14ac:dyDescent="0.4">
      <c r="A100" s="156"/>
      <c r="B100" s="45"/>
      <c r="C100" s="45"/>
      <c r="D100" s="45"/>
      <c r="E100" s="45"/>
      <c r="F100" s="45"/>
      <c r="G100" s="45"/>
      <c r="H100" s="46"/>
      <c r="I100" s="37">
        <f>IF(AND(B100&lt;&gt;"",C100&lt;&gt;"",D100&lt;&gt;"",E100&lt;&gt;"",F100&lt;&gt;"",G100&lt;&gt;"",H100&lt;&gt;""),VLOOKUP(G100,通所介護費!$A$34:$B$38,2,0),0)</f>
        <v>0</v>
      </c>
      <c r="J100" s="37">
        <f t="shared" si="19"/>
        <v>0</v>
      </c>
    </row>
    <row r="101" spans="1:10" ht="18" customHeight="1" x14ac:dyDescent="0.4">
      <c r="A101" s="156"/>
      <c r="B101" s="45"/>
      <c r="C101" s="45"/>
      <c r="D101" s="45"/>
      <c r="E101" s="45"/>
      <c r="F101" s="45"/>
      <c r="G101" s="45"/>
      <c r="H101" s="46"/>
      <c r="I101" s="37">
        <f>IF(AND(B101&lt;&gt;"",C101&lt;&gt;"",D101&lt;&gt;"",E101&lt;&gt;"",F101&lt;&gt;"",G101&lt;&gt;"",H101&lt;&gt;""),VLOOKUP(G101,通所介護費!$A$34:$B$38,2,0),0)</f>
        <v>0</v>
      </c>
      <c r="J101" s="37">
        <f t="shared" si="19"/>
        <v>0</v>
      </c>
    </row>
    <row r="102" spans="1:10" ht="18" customHeight="1" x14ac:dyDescent="0.4">
      <c r="A102" s="156"/>
      <c r="B102" s="45"/>
      <c r="C102" s="45"/>
      <c r="D102" s="45"/>
      <c r="E102" s="45"/>
      <c r="F102" s="45"/>
      <c r="G102" s="45"/>
      <c r="H102" s="46"/>
      <c r="I102" s="37">
        <f>IF(AND(B102&lt;&gt;"",C102&lt;&gt;"",D102&lt;&gt;"",E102&lt;&gt;"",F102&lt;&gt;"",G102&lt;&gt;"",H102&lt;&gt;""),VLOOKUP(G102,通所介護費!$A$34:$B$38,2,0),0)</f>
        <v>0</v>
      </c>
      <c r="J102" s="37">
        <f t="shared" si="19"/>
        <v>0</v>
      </c>
    </row>
    <row r="103" spans="1:10" ht="18" customHeight="1" x14ac:dyDescent="0.4">
      <c r="A103" s="156"/>
      <c r="B103" s="45"/>
      <c r="C103" s="45"/>
      <c r="D103" s="45"/>
      <c r="E103" s="45"/>
      <c r="F103" s="45"/>
      <c r="G103" s="45"/>
      <c r="H103" s="46"/>
      <c r="I103" s="37">
        <f>IF(AND(B103&lt;&gt;"",C103&lt;&gt;"",D103&lt;&gt;"",E103&lt;&gt;"",F103&lt;&gt;"",G103&lt;&gt;"",H103&lt;&gt;""),VLOOKUP(G103,通所介護費!$A$34:$B$38,2,0),0)</f>
        <v>0</v>
      </c>
      <c r="J103" s="37">
        <f t="shared" si="19"/>
        <v>0</v>
      </c>
    </row>
    <row r="104" spans="1:10" ht="18" customHeight="1" x14ac:dyDescent="0.4">
      <c r="A104" s="156"/>
      <c r="B104" s="45"/>
      <c r="C104" s="45"/>
      <c r="D104" s="45"/>
      <c r="E104" s="45"/>
      <c r="F104" s="45"/>
      <c r="G104" s="45"/>
      <c r="H104" s="46"/>
      <c r="I104" s="37">
        <f>IF(AND(B104&lt;&gt;"",C104&lt;&gt;"",D104&lt;&gt;"",E104&lt;&gt;"",F104&lt;&gt;"",G104&lt;&gt;"",H104&lt;&gt;""),VLOOKUP(G104,通所介護費!$A$34:$B$38,2,0),0)</f>
        <v>0</v>
      </c>
      <c r="J104" s="37">
        <f t="shared" si="19"/>
        <v>0</v>
      </c>
    </row>
    <row r="105" spans="1:10" ht="18" customHeight="1" x14ac:dyDescent="0.4">
      <c r="A105" s="156"/>
      <c r="B105" s="45"/>
      <c r="C105" s="45"/>
      <c r="D105" s="45"/>
      <c r="E105" s="45"/>
      <c r="F105" s="45"/>
      <c r="G105" s="45"/>
      <c r="H105" s="46"/>
      <c r="I105" s="37">
        <f>IF(AND(B105&lt;&gt;"",C105&lt;&gt;"",D105&lt;&gt;"",E105&lt;&gt;"",F105&lt;&gt;"",G105&lt;&gt;"",H105&lt;&gt;""),VLOOKUP(G105,通所介護費!$A$34:$B$38,2,0),0)</f>
        <v>0</v>
      </c>
      <c r="J105" s="37">
        <f t="shared" si="19"/>
        <v>0</v>
      </c>
    </row>
    <row r="106" spans="1:10" ht="18" customHeight="1" x14ac:dyDescent="0.4">
      <c r="A106" s="156"/>
      <c r="B106" s="45"/>
      <c r="C106" s="45"/>
      <c r="D106" s="45"/>
      <c r="E106" s="45"/>
      <c r="F106" s="45"/>
      <c r="G106" s="45"/>
      <c r="H106" s="46"/>
      <c r="I106" s="37">
        <f>IF(AND(B106&lt;&gt;"",C106&lt;&gt;"",D106&lt;&gt;"",E106&lt;&gt;"",F106&lt;&gt;"",G106&lt;&gt;"",H106&lt;&gt;""),VLOOKUP(G106,通所介護費!$A$34:$B$38,2,0),0)</f>
        <v>0</v>
      </c>
      <c r="J106" s="37">
        <f t="shared" si="19"/>
        <v>0</v>
      </c>
    </row>
    <row r="107" spans="1:10" ht="18" customHeight="1" x14ac:dyDescent="0.4">
      <c r="A107" s="156"/>
      <c r="B107" s="45"/>
      <c r="C107" s="45"/>
      <c r="D107" s="45"/>
      <c r="E107" s="45"/>
      <c r="F107" s="45"/>
      <c r="G107" s="45"/>
      <c r="H107" s="46"/>
      <c r="I107" s="37">
        <f>IF(AND(B107&lt;&gt;"",C107&lt;&gt;"",D107&lt;&gt;"",E107&lt;&gt;"",F107&lt;&gt;"",G107&lt;&gt;"",H107&lt;&gt;""),VLOOKUP(G107,通所介護費!$A$34:$B$38,2,0),0)</f>
        <v>0</v>
      </c>
      <c r="J107" s="37">
        <f t="shared" si="19"/>
        <v>0</v>
      </c>
    </row>
    <row r="108" spans="1:10" ht="18" customHeight="1" x14ac:dyDescent="0.4">
      <c r="A108" s="157"/>
      <c r="B108" s="45"/>
      <c r="C108" s="45"/>
      <c r="D108" s="45"/>
      <c r="E108" s="45"/>
      <c r="F108" s="45"/>
      <c r="G108" s="45"/>
      <c r="H108" s="46"/>
      <c r="I108" s="37">
        <f>IF(AND(B108&lt;&gt;"",C108&lt;&gt;"",D108&lt;&gt;"",E108&lt;&gt;"",F108&lt;&gt;"",G108&lt;&gt;"",H108&lt;&gt;""),VLOOKUP(G108,通所介護費!$A$34:$B$38,2,0),0)</f>
        <v>0</v>
      </c>
      <c r="J108" s="37">
        <f t="shared" si="19"/>
        <v>0</v>
      </c>
    </row>
    <row r="109" spans="1:10" ht="22.15" customHeight="1" x14ac:dyDescent="0.4">
      <c r="A109" s="101" t="s">
        <v>40</v>
      </c>
      <c r="B109" s="102"/>
      <c r="C109" s="102"/>
      <c r="D109" s="102"/>
      <c r="E109" s="102"/>
      <c r="F109" s="102"/>
      <c r="G109" s="103"/>
      <c r="H109" s="39">
        <f>SUMIF(H89:H108,"&lt;&gt;#N/A")</f>
        <v>0</v>
      </c>
      <c r="I109" s="39">
        <f>SUMIF(I89:I108,"&lt;&gt;#N/A")</f>
        <v>0</v>
      </c>
      <c r="J109" s="39">
        <f>SUMIF(J89:J108,"&lt;&gt;#N/A")</f>
        <v>0</v>
      </c>
    </row>
    <row r="110" spans="1:10" ht="15" customHeight="1" x14ac:dyDescent="0.4">
      <c r="A110" s="24"/>
      <c r="B110" s="24"/>
      <c r="C110" s="24"/>
      <c r="D110" s="24"/>
      <c r="E110" s="24"/>
      <c r="F110" s="24"/>
      <c r="G110" s="44"/>
      <c r="H110" s="44"/>
      <c r="I110" s="44"/>
    </row>
    <row r="111" spans="1:10" ht="22.15" customHeight="1" x14ac:dyDescent="0.4">
      <c r="A111" s="51" t="s">
        <v>89</v>
      </c>
      <c r="B111" s="24"/>
      <c r="C111" s="24"/>
      <c r="D111" s="24"/>
      <c r="E111" s="24"/>
      <c r="F111" s="24"/>
      <c r="G111" s="44"/>
      <c r="H111" s="44"/>
      <c r="I111" s="44"/>
    </row>
    <row r="112" spans="1:10" ht="42.95" customHeight="1" x14ac:dyDescent="0.4">
      <c r="A112" s="158" t="s">
        <v>140</v>
      </c>
      <c r="B112" s="35" t="s">
        <v>49</v>
      </c>
      <c r="C112" s="35" t="s">
        <v>119</v>
      </c>
      <c r="D112" s="35" t="s">
        <v>34</v>
      </c>
      <c r="E112" s="36" t="s">
        <v>173</v>
      </c>
      <c r="F112" s="36" t="s">
        <v>174</v>
      </c>
      <c r="G112" s="35" t="s">
        <v>35</v>
      </c>
      <c r="H112" s="36" t="s">
        <v>134</v>
      </c>
      <c r="I112" s="36" t="s">
        <v>37</v>
      </c>
      <c r="J112" s="36" t="s">
        <v>120</v>
      </c>
    </row>
    <row r="113" spans="1:10" ht="18" customHeight="1" x14ac:dyDescent="0.4">
      <c r="A113" s="159"/>
      <c r="B113" s="45"/>
      <c r="C113" s="45"/>
      <c r="D113" s="45"/>
      <c r="E113" s="45"/>
      <c r="F113" s="45"/>
      <c r="G113" s="45"/>
      <c r="H113" s="46"/>
      <c r="I113" s="37">
        <f>IF(AND(B113&lt;&gt;"",C113&lt;&gt;"",D113&lt;&gt;"",E113&lt;&gt;22,F113&lt;&gt;"",G113&lt;&gt;"",H113&lt;&gt;""),VLOOKUP(G113,通所介護費!$A$34:$B$38,2,0),0)</f>
        <v>0</v>
      </c>
      <c r="J113" s="37">
        <f>((I113*H113)*0.1*10)/2</f>
        <v>0</v>
      </c>
    </row>
    <row r="114" spans="1:10" ht="18" customHeight="1" x14ac:dyDescent="0.4">
      <c r="A114" s="159"/>
      <c r="B114" s="45"/>
      <c r="C114" s="45"/>
      <c r="D114" s="45"/>
      <c r="E114" s="45"/>
      <c r="F114" s="45"/>
      <c r="G114" s="45"/>
      <c r="H114" s="46"/>
      <c r="I114" s="37">
        <f>IF(AND(B114&lt;&gt;"",C114&lt;&gt;"",D114&lt;&gt;"",E114&lt;&gt;22,F114&lt;&gt;"",G114&lt;&gt;"",H114&lt;&gt;""),VLOOKUP(G114,通所介護費!$A$34:$B$38,2,0),0)</f>
        <v>0</v>
      </c>
      <c r="J114" s="37">
        <f>((I114*H114)*0.1*10)/2</f>
        <v>0</v>
      </c>
    </row>
    <row r="115" spans="1:10" ht="18" customHeight="1" x14ac:dyDescent="0.4">
      <c r="A115" s="159"/>
      <c r="B115" s="45"/>
      <c r="C115" s="45"/>
      <c r="D115" s="45"/>
      <c r="E115" s="45"/>
      <c r="F115" s="45"/>
      <c r="G115" s="45"/>
      <c r="H115" s="46"/>
      <c r="I115" s="37">
        <f>IF(AND(B115&lt;&gt;"",C115&lt;&gt;"",D115&lt;&gt;"",E115&lt;&gt;22,F115&lt;&gt;"",G115&lt;&gt;"",H115&lt;&gt;""),VLOOKUP(G115,通所介護費!$A$34:$B$38,2,0),0)</f>
        <v>0</v>
      </c>
      <c r="J115" s="37">
        <f>((I115*H115)*0.1*10)/2</f>
        <v>0</v>
      </c>
    </row>
    <row r="116" spans="1:10" ht="18" customHeight="1" x14ac:dyDescent="0.4">
      <c r="A116" s="159"/>
      <c r="B116" s="45"/>
      <c r="C116" s="45"/>
      <c r="D116" s="45"/>
      <c r="E116" s="45"/>
      <c r="F116" s="45"/>
      <c r="G116" s="45"/>
      <c r="H116" s="46"/>
      <c r="I116" s="37">
        <f>IF(AND(B116&lt;&gt;"",C116&lt;&gt;"",D116&lt;&gt;"",E116&lt;&gt;22,F116&lt;&gt;"",G116&lt;&gt;"",H116&lt;&gt;""),VLOOKUP(G116,通所介護費!$A$34:$B$38,2,0),0)</f>
        <v>0</v>
      </c>
      <c r="J116" s="37">
        <f>((I116*H116)*0.1*10)/2</f>
        <v>0</v>
      </c>
    </row>
    <row r="117" spans="1:10" ht="18" customHeight="1" x14ac:dyDescent="0.4">
      <c r="A117" s="160"/>
      <c r="B117" s="45"/>
      <c r="C117" s="45"/>
      <c r="D117" s="45"/>
      <c r="E117" s="45"/>
      <c r="F117" s="45"/>
      <c r="G117" s="45"/>
      <c r="H117" s="46"/>
      <c r="I117" s="37">
        <f>IF(AND(B117&lt;&gt;"",C117&lt;&gt;"",D117&lt;&gt;"",E117&lt;&gt;22,F117&lt;&gt;"",G117&lt;&gt;"",H117&lt;&gt;""),VLOOKUP(G117,通所介護費!$A$34:$B$38,2,0),0)</f>
        <v>0</v>
      </c>
      <c r="J117" s="37">
        <f>((I117*H117)*0.1*10)/2</f>
        <v>0</v>
      </c>
    </row>
    <row r="118" spans="1:10" ht="22.15" customHeight="1" x14ac:dyDescent="0.4">
      <c r="A118" s="101" t="s">
        <v>40</v>
      </c>
      <c r="B118" s="102"/>
      <c r="C118" s="102"/>
      <c r="D118" s="102"/>
      <c r="E118" s="102"/>
      <c r="F118" s="102"/>
      <c r="G118" s="103"/>
      <c r="H118" s="39">
        <f>SUMIF(H113:H117,"&lt;&gt;#N/A")</f>
        <v>0</v>
      </c>
      <c r="I118" s="39">
        <f>SUMIF(I113:I117,"&lt;&gt;#N/A")</f>
        <v>0</v>
      </c>
      <c r="J118" s="39">
        <f>SUMIF(J113:J117,"&lt;&gt;#N/A")</f>
        <v>0</v>
      </c>
    </row>
    <row r="119" spans="1:10" ht="22.15" customHeight="1" x14ac:dyDescent="0.4"/>
    <row r="120" spans="1:10" ht="22.15" customHeight="1" x14ac:dyDescent="0.4">
      <c r="A120" s="34" t="s">
        <v>141</v>
      </c>
    </row>
    <row r="121" spans="1:10" ht="22.15" customHeight="1" x14ac:dyDescent="0.4">
      <c r="A121" s="50" t="s">
        <v>90</v>
      </c>
    </row>
    <row r="122" spans="1:10" ht="42.95" customHeight="1" x14ac:dyDescent="0.4">
      <c r="A122" s="155" t="s">
        <v>142</v>
      </c>
      <c r="B122" s="35" t="s">
        <v>49</v>
      </c>
      <c r="C122" s="35" t="s">
        <v>119</v>
      </c>
      <c r="D122" s="35" t="s">
        <v>34</v>
      </c>
      <c r="E122" s="36" t="s">
        <v>173</v>
      </c>
      <c r="F122" s="36" t="s">
        <v>174</v>
      </c>
      <c r="G122" s="35" t="s">
        <v>35</v>
      </c>
      <c r="H122" s="36" t="s">
        <v>51</v>
      </c>
      <c r="I122" s="36" t="s">
        <v>37</v>
      </c>
      <c r="J122" s="36" t="s">
        <v>120</v>
      </c>
    </row>
    <row r="123" spans="1:10" ht="18" customHeight="1" x14ac:dyDescent="0.4">
      <c r="A123" s="156"/>
      <c r="B123" s="45"/>
      <c r="C123" s="45"/>
      <c r="D123" s="45"/>
      <c r="E123" s="45"/>
      <c r="F123" s="45"/>
      <c r="G123" s="45"/>
      <c r="H123" s="46"/>
      <c r="I123" s="37">
        <f>IF(AND(B123&lt;&gt;"",C123&lt;&gt;"",D123&lt;&gt;"",E123&lt;&gt;"",F123&lt;&gt;"",G123&lt;&gt;"",H123&lt;&gt;""),VLOOKUP(G123,通所介護費!$A$41:$B$45,2,0),0)</f>
        <v>0</v>
      </c>
      <c r="J123" s="37">
        <f t="shared" ref="J123:J127" si="20">(I123*H123)*0.1*10</f>
        <v>0</v>
      </c>
    </row>
    <row r="124" spans="1:10" ht="18" customHeight="1" x14ac:dyDescent="0.4">
      <c r="A124" s="156"/>
      <c r="B124" s="45"/>
      <c r="C124" s="45"/>
      <c r="D124" s="45"/>
      <c r="E124" s="45"/>
      <c r="F124" s="45"/>
      <c r="G124" s="45"/>
      <c r="H124" s="46"/>
      <c r="I124" s="37">
        <f>IF(AND(B124&lt;&gt;"",C124&lt;&gt;"",D124&lt;&gt;"",E124&lt;&gt;"",F124&lt;&gt;"",G124&lt;&gt;"",H124&lt;&gt;""),VLOOKUP(G124,通所介護費!$A$41:$B$45,2,0),0)</f>
        <v>0</v>
      </c>
      <c r="J124" s="37">
        <f t="shared" si="20"/>
        <v>0</v>
      </c>
    </row>
    <row r="125" spans="1:10" ht="18" customHeight="1" x14ac:dyDescent="0.4">
      <c r="A125" s="156"/>
      <c r="B125" s="45"/>
      <c r="C125" s="45"/>
      <c r="D125" s="45"/>
      <c r="E125" s="45"/>
      <c r="F125" s="45"/>
      <c r="G125" s="45"/>
      <c r="H125" s="46"/>
      <c r="I125" s="37">
        <f>IF(AND(B125&lt;&gt;"",C125&lt;&gt;"",D125&lt;&gt;"",E125&lt;&gt;"",F125&lt;&gt;"",G125&lt;&gt;"",H125&lt;&gt;""),VLOOKUP(G125,通所介護費!$A$41:$B$45,2,0),0)</f>
        <v>0</v>
      </c>
      <c r="J125" s="37">
        <f t="shared" si="20"/>
        <v>0</v>
      </c>
    </row>
    <row r="126" spans="1:10" ht="18" customHeight="1" x14ac:dyDescent="0.4">
      <c r="A126" s="156"/>
      <c r="B126" s="45"/>
      <c r="C126" s="45"/>
      <c r="D126" s="45"/>
      <c r="E126" s="45"/>
      <c r="F126" s="45"/>
      <c r="G126" s="45"/>
      <c r="H126" s="46"/>
      <c r="I126" s="37">
        <f>IF(AND(B126&lt;&gt;"",C126&lt;&gt;"",D126&lt;&gt;"",E126&lt;&gt;"",F126&lt;&gt;"",G126&lt;&gt;"",H126&lt;&gt;""),VLOOKUP(G126,通所介護費!$A$41:$B$45,2,0),0)</f>
        <v>0</v>
      </c>
      <c r="J126" s="37">
        <f t="shared" si="20"/>
        <v>0</v>
      </c>
    </row>
    <row r="127" spans="1:10" ht="18" customHeight="1" x14ac:dyDescent="0.4">
      <c r="A127" s="156"/>
      <c r="B127" s="45"/>
      <c r="C127" s="45"/>
      <c r="D127" s="45"/>
      <c r="E127" s="45"/>
      <c r="F127" s="45"/>
      <c r="G127" s="45"/>
      <c r="H127" s="46"/>
      <c r="I127" s="37">
        <f>IF(AND(B127&lt;&gt;"",C127&lt;&gt;"",D127&lt;&gt;"",E127&lt;&gt;"",F127&lt;&gt;"",G127&lt;&gt;"",H127&lt;&gt;""),VLOOKUP(G127,通所介護費!$A$41:$B$45,2,0),0)</f>
        <v>0</v>
      </c>
      <c r="J127" s="37">
        <f t="shared" si="20"/>
        <v>0</v>
      </c>
    </row>
    <row r="128" spans="1:10" ht="18" customHeight="1" x14ac:dyDescent="0.4">
      <c r="A128" s="156"/>
      <c r="B128" s="45"/>
      <c r="C128" s="45"/>
      <c r="D128" s="45"/>
      <c r="E128" s="45"/>
      <c r="F128" s="45"/>
      <c r="G128" s="45"/>
      <c r="H128" s="46"/>
      <c r="I128" s="37">
        <f>IF(AND(B128&lt;&gt;"",C128&lt;&gt;"",D128&lt;&gt;"",E128&lt;&gt;"",F128&lt;&gt;"",G128&lt;&gt;"",H128&lt;&gt;""),VLOOKUP(G128,通所介護費!$A$41:$B$45,2,0),0)</f>
        <v>0</v>
      </c>
      <c r="J128" s="37">
        <f t="shared" ref="J128:J142" si="21">(I128*H128)*0.1*10</f>
        <v>0</v>
      </c>
    </row>
    <row r="129" spans="1:10" ht="18" customHeight="1" x14ac:dyDescent="0.4">
      <c r="A129" s="156"/>
      <c r="B129" s="45"/>
      <c r="C129" s="45"/>
      <c r="D129" s="45"/>
      <c r="E129" s="45"/>
      <c r="F129" s="45"/>
      <c r="G129" s="45"/>
      <c r="H129" s="46"/>
      <c r="I129" s="37">
        <f>IF(AND(B129&lt;&gt;"",C129&lt;&gt;"",D129&lt;&gt;"",E129&lt;&gt;"",F129&lt;&gt;"",G129&lt;&gt;"",H129&lt;&gt;""),VLOOKUP(G129,通所介護費!$A$41:$B$45,2,0),0)</f>
        <v>0</v>
      </c>
      <c r="J129" s="37">
        <f t="shared" si="21"/>
        <v>0</v>
      </c>
    </row>
    <row r="130" spans="1:10" ht="18" customHeight="1" x14ac:dyDescent="0.4">
      <c r="A130" s="156"/>
      <c r="B130" s="45"/>
      <c r="C130" s="45"/>
      <c r="D130" s="45"/>
      <c r="E130" s="45"/>
      <c r="F130" s="45"/>
      <c r="G130" s="45"/>
      <c r="H130" s="46"/>
      <c r="I130" s="37">
        <f>IF(AND(B130&lt;&gt;"",C130&lt;&gt;"",D130&lt;&gt;"",E130&lt;&gt;"",F130&lt;&gt;"",G130&lt;&gt;"",H130&lt;&gt;""),VLOOKUP(G130,通所介護費!$A$41:$B$45,2,0),0)</f>
        <v>0</v>
      </c>
      <c r="J130" s="37">
        <f t="shared" si="21"/>
        <v>0</v>
      </c>
    </row>
    <row r="131" spans="1:10" ht="18" customHeight="1" x14ac:dyDescent="0.4">
      <c r="A131" s="156"/>
      <c r="B131" s="45"/>
      <c r="C131" s="45"/>
      <c r="D131" s="45"/>
      <c r="E131" s="45"/>
      <c r="F131" s="45"/>
      <c r="G131" s="45"/>
      <c r="H131" s="46"/>
      <c r="I131" s="37">
        <f>IF(AND(B131&lt;&gt;"",C131&lt;&gt;"",D131&lt;&gt;"",E131&lt;&gt;"",F131&lt;&gt;"",G131&lt;&gt;"",H131&lt;&gt;""),VLOOKUP(G131,通所介護費!$A$41:$B$45,2,0),0)</f>
        <v>0</v>
      </c>
      <c r="J131" s="37">
        <f t="shared" si="21"/>
        <v>0</v>
      </c>
    </row>
    <row r="132" spans="1:10" ht="18" customHeight="1" x14ac:dyDescent="0.4">
      <c r="A132" s="156"/>
      <c r="B132" s="45"/>
      <c r="C132" s="45"/>
      <c r="D132" s="45"/>
      <c r="E132" s="45"/>
      <c r="F132" s="45"/>
      <c r="G132" s="45"/>
      <c r="H132" s="46"/>
      <c r="I132" s="37">
        <f>IF(AND(B132&lt;&gt;"",C132&lt;&gt;"",D132&lt;&gt;"",E132&lt;&gt;"",F132&lt;&gt;"",G132&lt;&gt;"",H132&lt;&gt;""),VLOOKUP(G132,通所介護費!$A$41:$B$45,2,0),0)</f>
        <v>0</v>
      </c>
      <c r="J132" s="37">
        <f t="shared" si="21"/>
        <v>0</v>
      </c>
    </row>
    <row r="133" spans="1:10" ht="18" customHeight="1" x14ac:dyDescent="0.4">
      <c r="A133" s="156"/>
      <c r="B133" s="45"/>
      <c r="C133" s="45"/>
      <c r="D133" s="45"/>
      <c r="E133" s="45"/>
      <c r="F133" s="45"/>
      <c r="G133" s="45"/>
      <c r="H133" s="46"/>
      <c r="I133" s="37">
        <f>IF(AND(B133&lt;&gt;"",C133&lt;&gt;"",D133&lt;&gt;"",E133&lt;&gt;"",F133&lt;&gt;"",G133&lt;&gt;"",H133&lt;&gt;""),VLOOKUP(G133,通所介護費!$A$41:$B$45,2,0),0)</f>
        <v>0</v>
      </c>
      <c r="J133" s="37">
        <f t="shared" si="21"/>
        <v>0</v>
      </c>
    </row>
    <row r="134" spans="1:10" ht="18" customHeight="1" x14ac:dyDescent="0.4">
      <c r="A134" s="156"/>
      <c r="B134" s="45"/>
      <c r="C134" s="45"/>
      <c r="D134" s="45"/>
      <c r="E134" s="45"/>
      <c r="F134" s="45"/>
      <c r="G134" s="45"/>
      <c r="H134" s="46"/>
      <c r="I134" s="37">
        <f>IF(AND(B134&lt;&gt;"",C134&lt;&gt;"",D134&lt;&gt;"",E134&lt;&gt;"",F134&lt;&gt;"",G134&lt;&gt;"",H134&lt;&gt;""),VLOOKUP(G134,通所介護費!$A$41:$B$45,2,0),0)</f>
        <v>0</v>
      </c>
      <c r="J134" s="37">
        <f t="shared" si="21"/>
        <v>0</v>
      </c>
    </row>
    <row r="135" spans="1:10" ht="18" customHeight="1" x14ac:dyDescent="0.4">
      <c r="A135" s="156"/>
      <c r="B135" s="45"/>
      <c r="C135" s="45"/>
      <c r="D135" s="45"/>
      <c r="E135" s="45"/>
      <c r="F135" s="45"/>
      <c r="G135" s="45"/>
      <c r="H135" s="46"/>
      <c r="I135" s="37">
        <f>IF(AND(B135&lt;&gt;"",C135&lt;&gt;"",D135&lt;&gt;"",E135&lt;&gt;"",F135&lt;&gt;"",G135&lt;&gt;"",H135&lt;&gt;""),VLOOKUP(G135,通所介護費!$A$41:$B$45,2,0),0)</f>
        <v>0</v>
      </c>
      <c r="J135" s="37">
        <f t="shared" si="21"/>
        <v>0</v>
      </c>
    </row>
    <row r="136" spans="1:10" ht="18" customHeight="1" x14ac:dyDescent="0.4">
      <c r="A136" s="156"/>
      <c r="B136" s="45"/>
      <c r="C136" s="45"/>
      <c r="D136" s="45"/>
      <c r="E136" s="45"/>
      <c r="F136" s="45"/>
      <c r="G136" s="45"/>
      <c r="H136" s="46"/>
      <c r="I136" s="37">
        <f>IF(AND(B136&lt;&gt;"",C136&lt;&gt;"",D136&lt;&gt;"",E136&lt;&gt;"",F136&lt;&gt;"",G136&lt;&gt;"",H136&lt;&gt;""),VLOOKUP(G136,通所介護費!$A$41:$B$45,2,0),0)</f>
        <v>0</v>
      </c>
      <c r="J136" s="37">
        <f t="shared" si="21"/>
        <v>0</v>
      </c>
    </row>
    <row r="137" spans="1:10" ht="18" customHeight="1" x14ac:dyDescent="0.4">
      <c r="A137" s="156"/>
      <c r="B137" s="45"/>
      <c r="C137" s="45"/>
      <c r="D137" s="45"/>
      <c r="E137" s="45"/>
      <c r="F137" s="45"/>
      <c r="G137" s="45"/>
      <c r="H137" s="46"/>
      <c r="I137" s="37">
        <f>IF(AND(B137&lt;&gt;"",C137&lt;&gt;"",D137&lt;&gt;"",E137&lt;&gt;"",F137&lt;&gt;"",G137&lt;&gt;"",H137&lt;&gt;""),VLOOKUP(G137,通所介護費!$A$41:$B$45,2,0),0)</f>
        <v>0</v>
      </c>
      <c r="J137" s="37">
        <f t="shared" si="21"/>
        <v>0</v>
      </c>
    </row>
    <row r="138" spans="1:10" ht="18" customHeight="1" x14ac:dyDescent="0.4">
      <c r="A138" s="156"/>
      <c r="B138" s="45"/>
      <c r="C138" s="45"/>
      <c r="D138" s="45"/>
      <c r="E138" s="45"/>
      <c r="F138" s="45"/>
      <c r="G138" s="45"/>
      <c r="H138" s="46"/>
      <c r="I138" s="37">
        <f>IF(AND(B138&lt;&gt;"",C138&lt;&gt;"",D138&lt;&gt;"",E138&lt;&gt;"",F138&lt;&gt;"",G138&lt;&gt;"",H138&lt;&gt;""),VLOOKUP(G138,通所介護費!$A$41:$B$45,2,0),0)</f>
        <v>0</v>
      </c>
      <c r="J138" s="37">
        <f t="shared" si="21"/>
        <v>0</v>
      </c>
    </row>
    <row r="139" spans="1:10" ht="18" customHeight="1" x14ac:dyDescent="0.4">
      <c r="A139" s="156"/>
      <c r="B139" s="45"/>
      <c r="C139" s="45"/>
      <c r="D139" s="45"/>
      <c r="E139" s="45"/>
      <c r="F139" s="45"/>
      <c r="G139" s="45"/>
      <c r="H139" s="46"/>
      <c r="I139" s="37">
        <f>IF(AND(B139&lt;&gt;"",C139&lt;&gt;"",D139&lt;&gt;"",E139&lt;&gt;"",F139&lt;&gt;"",G139&lt;&gt;"",H139&lt;&gt;""),VLOOKUP(G139,通所介護費!$A$41:$B$45,2,0),0)</f>
        <v>0</v>
      </c>
      <c r="J139" s="37">
        <f t="shared" si="21"/>
        <v>0</v>
      </c>
    </row>
    <row r="140" spans="1:10" ht="18" customHeight="1" x14ac:dyDescent="0.4">
      <c r="A140" s="156"/>
      <c r="B140" s="45"/>
      <c r="C140" s="45"/>
      <c r="D140" s="45"/>
      <c r="E140" s="45"/>
      <c r="F140" s="45"/>
      <c r="G140" s="45"/>
      <c r="H140" s="46"/>
      <c r="I140" s="37">
        <f>IF(AND(B140&lt;&gt;"",C140&lt;&gt;"",D140&lt;&gt;"",E140&lt;&gt;"",F140&lt;&gt;"",G140&lt;&gt;"",H140&lt;&gt;""),VLOOKUP(G140,通所介護費!$A$41:$B$45,2,0),0)</f>
        <v>0</v>
      </c>
      <c r="J140" s="37">
        <f t="shared" si="21"/>
        <v>0</v>
      </c>
    </row>
    <row r="141" spans="1:10" ht="18" customHeight="1" x14ac:dyDescent="0.4">
      <c r="A141" s="156"/>
      <c r="B141" s="45"/>
      <c r="C141" s="45"/>
      <c r="D141" s="45"/>
      <c r="E141" s="45"/>
      <c r="F141" s="45"/>
      <c r="G141" s="45"/>
      <c r="H141" s="46"/>
      <c r="I141" s="37">
        <f>IF(AND(B141&lt;&gt;"",C141&lt;&gt;"",D141&lt;&gt;"",E141&lt;&gt;"",F141&lt;&gt;"",G141&lt;&gt;"",H141&lt;&gt;""),VLOOKUP(G141,通所介護費!$A$41:$B$45,2,0),0)</f>
        <v>0</v>
      </c>
      <c r="J141" s="37">
        <f t="shared" si="21"/>
        <v>0</v>
      </c>
    </row>
    <row r="142" spans="1:10" ht="18" customHeight="1" x14ac:dyDescent="0.4">
      <c r="A142" s="157"/>
      <c r="B142" s="45"/>
      <c r="C142" s="45"/>
      <c r="D142" s="45"/>
      <c r="E142" s="45"/>
      <c r="F142" s="45"/>
      <c r="G142" s="45"/>
      <c r="H142" s="46"/>
      <c r="I142" s="37">
        <f>IF(AND(B142&lt;&gt;"",C142&lt;&gt;"",D142&lt;&gt;"",E142&lt;&gt;"",F142&lt;&gt;"",G142&lt;&gt;"",H142&lt;&gt;""),VLOOKUP(G142,通所介護費!$A$41:$B$45,2,0),0)</f>
        <v>0</v>
      </c>
      <c r="J142" s="37">
        <f t="shared" si="21"/>
        <v>0</v>
      </c>
    </row>
    <row r="143" spans="1:10" ht="22.15" customHeight="1" x14ac:dyDescent="0.4">
      <c r="A143" s="101" t="s">
        <v>40</v>
      </c>
      <c r="B143" s="102"/>
      <c r="C143" s="102"/>
      <c r="D143" s="102"/>
      <c r="E143" s="102"/>
      <c r="F143" s="102"/>
      <c r="G143" s="103"/>
      <c r="H143" s="39">
        <f>SUMIF(H123:H142,"&lt;&gt;#N/A")</f>
        <v>0</v>
      </c>
      <c r="I143" s="39">
        <f>SUMIF(I123:I142,"&lt;&gt;#N/A")</f>
        <v>0</v>
      </c>
      <c r="J143" s="39">
        <f>SUMIF(J123:J142,"&lt;&gt;#N/A")</f>
        <v>0</v>
      </c>
    </row>
    <row r="144" spans="1:10" ht="15" customHeight="1" x14ac:dyDescent="0.4">
      <c r="A144" s="24"/>
      <c r="B144" s="24"/>
      <c r="C144" s="24"/>
      <c r="D144" s="24"/>
      <c r="E144" s="24"/>
      <c r="F144" s="24"/>
      <c r="G144" s="44"/>
      <c r="H144" s="44"/>
      <c r="I144" s="44"/>
    </row>
    <row r="145" spans="1:10" ht="22.15" customHeight="1" x14ac:dyDescent="0.4">
      <c r="A145" s="51" t="s">
        <v>89</v>
      </c>
      <c r="B145" s="24"/>
      <c r="C145" s="24"/>
      <c r="D145" s="24"/>
      <c r="E145" s="24"/>
      <c r="F145" s="24"/>
      <c r="G145" s="44"/>
      <c r="H145" s="44"/>
      <c r="I145" s="44"/>
    </row>
    <row r="146" spans="1:10" ht="42.95" customHeight="1" x14ac:dyDescent="0.4">
      <c r="A146" s="158" t="s">
        <v>142</v>
      </c>
      <c r="B146" s="35" t="s">
        <v>49</v>
      </c>
      <c r="C146" s="35" t="s">
        <v>119</v>
      </c>
      <c r="D146" s="35" t="s">
        <v>34</v>
      </c>
      <c r="E146" s="36" t="s">
        <v>173</v>
      </c>
      <c r="F146" s="36" t="s">
        <v>174</v>
      </c>
      <c r="G146" s="35" t="s">
        <v>35</v>
      </c>
      <c r="H146" s="36" t="s">
        <v>134</v>
      </c>
      <c r="I146" s="36" t="s">
        <v>37</v>
      </c>
      <c r="J146" s="36" t="s">
        <v>120</v>
      </c>
    </row>
    <row r="147" spans="1:10" ht="18" customHeight="1" x14ac:dyDescent="0.4">
      <c r="A147" s="159"/>
      <c r="B147" s="45"/>
      <c r="C147" s="45"/>
      <c r="D147" s="45"/>
      <c r="E147" s="45"/>
      <c r="F147" s="45"/>
      <c r="G147" s="45"/>
      <c r="H147" s="46"/>
      <c r="I147" s="37">
        <f>IF(AND(B147&lt;&gt;"",C147&lt;&gt;"",D147&lt;&gt;"",E147&lt;&gt;"",F147&lt;&gt;"",G147&lt;&gt;"",H147&lt;&gt;""),VLOOKUP(G147,通所介護費!$A$41:$B$45,2,0),0)</f>
        <v>0</v>
      </c>
      <c r="J147" s="37">
        <f>((I147*H147)*0.1*10)/2</f>
        <v>0</v>
      </c>
    </row>
    <row r="148" spans="1:10" ht="18" customHeight="1" x14ac:dyDescent="0.4">
      <c r="A148" s="159"/>
      <c r="B148" s="45"/>
      <c r="C148" s="45"/>
      <c r="D148" s="45"/>
      <c r="E148" s="45"/>
      <c r="F148" s="45"/>
      <c r="G148" s="45"/>
      <c r="H148" s="46"/>
      <c r="I148" s="37">
        <f>IF(AND(B148&lt;&gt;"",C148&lt;&gt;"",D148&lt;&gt;"",E148&lt;&gt;"",F148&lt;&gt;"",G148&lt;&gt;"",H148&lt;&gt;""),VLOOKUP(G148,通所介護費!$A$41:$B$45,2,0),0)</f>
        <v>0</v>
      </c>
      <c r="J148" s="37">
        <f>((I148*H148)*0.1*10)/2</f>
        <v>0</v>
      </c>
    </row>
    <row r="149" spans="1:10" ht="18" customHeight="1" x14ac:dyDescent="0.4">
      <c r="A149" s="159"/>
      <c r="B149" s="45"/>
      <c r="C149" s="45"/>
      <c r="D149" s="45"/>
      <c r="E149" s="45"/>
      <c r="F149" s="45"/>
      <c r="G149" s="45"/>
      <c r="H149" s="46"/>
      <c r="I149" s="37">
        <f>IF(AND(B149&lt;&gt;"",C149&lt;&gt;"",D149&lt;&gt;"",E149&lt;&gt;"",F149&lt;&gt;"",G149&lt;&gt;"",H149&lt;&gt;""),VLOOKUP(G149,通所介護費!$A$41:$B$45,2,0),0)</f>
        <v>0</v>
      </c>
      <c r="J149" s="37">
        <f>((I149*H149)*0.1*10)/2</f>
        <v>0</v>
      </c>
    </row>
    <row r="150" spans="1:10" ht="18" customHeight="1" x14ac:dyDescent="0.4">
      <c r="A150" s="159"/>
      <c r="B150" s="45"/>
      <c r="C150" s="45"/>
      <c r="D150" s="45"/>
      <c r="E150" s="45"/>
      <c r="F150" s="45"/>
      <c r="G150" s="45"/>
      <c r="H150" s="46"/>
      <c r="I150" s="37">
        <f>IF(AND(B150&lt;&gt;"",C150&lt;&gt;"",D150&lt;&gt;"",E150&lt;&gt;"",F150&lt;&gt;"",G150&lt;&gt;"",H150&lt;&gt;""),VLOOKUP(G150,通所介護費!$A$41:$B$45,2,0),0)</f>
        <v>0</v>
      </c>
      <c r="J150" s="37">
        <f>((I150*H150)*0.1*10)/2</f>
        <v>0</v>
      </c>
    </row>
    <row r="151" spans="1:10" ht="18" customHeight="1" x14ac:dyDescent="0.4">
      <c r="A151" s="160"/>
      <c r="B151" s="45"/>
      <c r="C151" s="45"/>
      <c r="D151" s="45"/>
      <c r="E151" s="45"/>
      <c r="F151" s="45"/>
      <c r="G151" s="45"/>
      <c r="H151" s="46"/>
      <c r="I151" s="37">
        <f>IF(AND(B151&lt;&gt;"",C151&lt;&gt;"",D151&lt;&gt;"",E151&lt;&gt;"",F151&lt;&gt;"",G151&lt;&gt;"",H151&lt;&gt;""),VLOOKUP(G151,通所介護費!$A$41:$B$45,2,0),0)</f>
        <v>0</v>
      </c>
      <c r="J151" s="37">
        <f>((I151*H151)*0.1*10)/2</f>
        <v>0</v>
      </c>
    </row>
    <row r="152" spans="1:10" ht="22.15" customHeight="1" x14ac:dyDescent="0.4">
      <c r="A152" s="101" t="s">
        <v>40</v>
      </c>
      <c r="B152" s="102"/>
      <c r="C152" s="102"/>
      <c r="D152" s="102"/>
      <c r="E152" s="102"/>
      <c r="F152" s="102"/>
      <c r="G152" s="103"/>
      <c r="H152" s="39">
        <f>SUMIF(H147:H151,"&lt;&gt;#N/A")</f>
        <v>0</v>
      </c>
      <c r="I152" s="39">
        <f>SUMIF(I147:I151,"&lt;&gt;#N/A")</f>
        <v>0</v>
      </c>
      <c r="J152" s="39">
        <f>SUMIF(J147:J151,"&lt;&gt;#N/A")</f>
        <v>0</v>
      </c>
    </row>
    <row r="153" spans="1:10" ht="22.15" customHeight="1" x14ac:dyDescent="0.4"/>
    <row r="154" spans="1:10" ht="22.15" customHeight="1" x14ac:dyDescent="0.4">
      <c r="A154" s="34" t="s">
        <v>143</v>
      </c>
    </row>
    <row r="155" spans="1:10" ht="22.15" customHeight="1" x14ac:dyDescent="0.4">
      <c r="A155" s="50" t="s">
        <v>90</v>
      </c>
    </row>
    <row r="156" spans="1:10" ht="42.95" customHeight="1" x14ac:dyDescent="0.4">
      <c r="A156" s="155" t="s">
        <v>144</v>
      </c>
      <c r="B156" s="35" t="s">
        <v>49</v>
      </c>
      <c r="C156" s="35" t="s">
        <v>119</v>
      </c>
      <c r="D156" s="35" t="s">
        <v>34</v>
      </c>
      <c r="E156" s="36" t="s">
        <v>173</v>
      </c>
      <c r="F156" s="36" t="s">
        <v>174</v>
      </c>
      <c r="G156" s="35" t="s">
        <v>35</v>
      </c>
      <c r="H156" s="36" t="s">
        <v>51</v>
      </c>
      <c r="I156" s="36" t="s">
        <v>37</v>
      </c>
      <c r="J156" s="36" t="s">
        <v>120</v>
      </c>
    </row>
    <row r="157" spans="1:10" ht="18" customHeight="1" x14ac:dyDescent="0.4">
      <c r="A157" s="156"/>
      <c r="B157" s="45"/>
      <c r="C157" s="45"/>
      <c r="D157" s="45"/>
      <c r="E157" s="45"/>
      <c r="F157" s="45"/>
      <c r="G157" s="45"/>
      <c r="H157" s="46"/>
      <c r="I157" s="37">
        <f>IF(AND(B157&lt;&gt;"",C157&lt;&gt;"",D157&lt;&gt;"",E157&lt;&gt;"",F157&lt;&gt;"",G157&lt;&gt;"",H157&lt;&gt;""),VLOOKUP(G157,通所介護費!$A$48:$B$52,2,0),0)</f>
        <v>0</v>
      </c>
      <c r="J157" s="37">
        <f t="shared" ref="J157:J161" si="22">(I157*H157)*0.1*10</f>
        <v>0</v>
      </c>
    </row>
    <row r="158" spans="1:10" ht="18" customHeight="1" x14ac:dyDescent="0.4">
      <c r="A158" s="156"/>
      <c r="B158" s="45"/>
      <c r="C158" s="45"/>
      <c r="D158" s="45"/>
      <c r="E158" s="45"/>
      <c r="F158" s="45"/>
      <c r="G158" s="45"/>
      <c r="H158" s="46"/>
      <c r="I158" s="37">
        <f>IF(AND(B158&lt;&gt;"",C158&lt;&gt;"",D158&lt;&gt;"",E158&lt;&gt;"",F158&lt;&gt;"",G158&lt;&gt;"",H158&lt;&gt;""),VLOOKUP(G158,通所介護費!$A$48:$B$52,2,0),0)</f>
        <v>0</v>
      </c>
      <c r="J158" s="37">
        <f t="shared" si="22"/>
        <v>0</v>
      </c>
    </row>
    <row r="159" spans="1:10" ht="18" customHeight="1" x14ac:dyDescent="0.4">
      <c r="A159" s="156"/>
      <c r="B159" s="45"/>
      <c r="C159" s="45"/>
      <c r="D159" s="45"/>
      <c r="E159" s="45"/>
      <c r="F159" s="45"/>
      <c r="G159" s="45"/>
      <c r="H159" s="46"/>
      <c r="I159" s="37">
        <f>IF(AND(B159&lt;&gt;"",C159&lt;&gt;"",D159&lt;&gt;"",E159&lt;&gt;"",F159&lt;&gt;"",G159&lt;&gt;"",H159&lt;&gt;""),VLOOKUP(G159,通所介護費!$A$48:$B$52,2,0),0)</f>
        <v>0</v>
      </c>
      <c r="J159" s="37">
        <f t="shared" si="22"/>
        <v>0</v>
      </c>
    </row>
    <row r="160" spans="1:10" ht="18" customHeight="1" x14ac:dyDescent="0.4">
      <c r="A160" s="156"/>
      <c r="B160" s="45"/>
      <c r="C160" s="45"/>
      <c r="D160" s="45"/>
      <c r="E160" s="45"/>
      <c r="F160" s="45"/>
      <c r="G160" s="45"/>
      <c r="H160" s="46"/>
      <c r="I160" s="37">
        <f>IF(AND(B160&lt;&gt;"",C160&lt;&gt;"",D160&lt;&gt;"",E160&lt;&gt;"",F160&lt;&gt;"",G160&lt;&gt;"",H160&lt;&gt;""),VLOOKUP(G160,通所介護費!$A$48:$B$52,2,0),0)</f>
        <v>0</v>
      </c>
      <c r="J160" s="37">
        <f t="shared" si="22"/>
        <v>0</v>
      </c>
    </row>
    <row r="161" spans="1:10" ht="18" customHeight="1" x14ac:dyDescent="0.4">
      <c r="A161" s="156"/>
      <c r="B161" s="45"/>
      <c r="C161" s="45"/>
      <c r="D161" s="45"/>
      <c r="E161" s="45"/>
      <c r="F161" s="45"/>
      <c r="G161" s="45"/>
      <c r="H161" s="46"/>
      <c r="I161" s="37">
        <f>IF(AND(B161&lt;&gt;"",C161&lt;&gt;"",D161&lt;&gt;"",E161&lt;&gt;"",F161&lt;&gt;"",G161&lt;&gt;"",H161&lt;&gt;""),VLOOKUP(G161,通所介護費!$A$48:$B$52,2,0),0)</f>
        <v>0</v>
      </c>
      <c r="J161" s="37">
        <f t="shared" si="22"/>
        <v>0</v>
      </c>
    </row>
    <row r="162" spans="1:10" ht="18" customHeight="1" x14ac:dyDescent="0.4">
      <c r="A162" s="156"/>
      <c r="B162" s="45"/>
      <c r="C162" s="45"/>
      <c r="D162" s="45"/>
      <c r="E162" s="45"/>
      <c r="F162" s="45"/>
      <c r="G162" s="45"/>
      <c r="H162" s="46"/>
      <c r="I162" s="37">
        <f>IF(AND(B162&lt;&gt;"",C162&lt;&gt;"",D162&lt;&gt;"",E162&lt;&gt;"",F162&lt;&gt;"",G162&lt;&gt;"",H162&lt;&gt;""),VLOOKUP(G162,通所介護費!$A$48:$B$52,2,0),0)</f>
        <v>0</v>
      </c>
      <c r="J162" s="37">
        <f t="shared" ref="J162:J176" si="23">(I162*H162)*0.1*10</f>
        <v>0</v>
      </c>
    </row>
    <row r="163" spans="1:10" ht="18" customHeight="1" x14ac:dyDescent="0.4">
      <c r="A163" s="156"/>
      <c r="B163" s="45"/>
      <c r="C163" s="45"/>
      <c r="D163" s="45"/>
      <c r="E163" s="45"/>
      <c r="F163" s="45"/>
      <c r="G163" s="45"/>
      <c r="H163" s="46"/>
      <c r="I163" s="37">
        <f>IF(AND(B163&lt;&gt;"",C163&lt;&gt;"",D163&lt;&gt;"",E163&lt;&gt;"",F163&lt;&gt;"",G163&lt;&gt;"",H163&lt;&gt;""),VLOOKUP(G163,通所介護費!$A$48:$B$52,2,0),0)</f>
        <v>0</v>
      </c>
      <c r="J163" s="37">
        <f t="shared" si="23"/>
        <v>0</v>
      </c>
    </row>
    <row r="164" spans="1:10" ht="18" customHeight="1" x14ac:dyDescent="0.4">
      <c r="A164" s="156"/>
      <c r="B164" s="45"/>
      <c r="C164" s="45"/>
      <c r="D164" s="45"/>
      <c r="E164" s="45"/>
      <c r="F164" s="45"/>
      <c r="G164" s="45"/>
      <c r="H164" s="46"/>
      <c r="I164" s="37">
        <f>IF(AND(B164&lt;&gt;"",C164&lt;&gt;"",D164&lt;&gt;"",E164&lt;&gt;"",F164&lt;&gt;"",G164&lt;&gt;"",H164&lt;&gt;""),VLOOKUP(G164,通所介護費!$A$48:$B$52,2,0),0)</f>
        <v>0</v>
      </c>
      <c r="J164" s="37">
        <f t="shared" si="23"/>
        <v>0</v>
      </c>
    </row>
    <row r="165" spans="1:10" ht="18" customHeight="1" x14ac:dyDescent="0.4">
      <c r="A165" s="156"/>
      <c r="B165" s="45"/>
      <c r="C165" s="45"/>
      <c r="D165" s="45"/>
      <c r="E165" s="45"/>
      <c r="F165" s="45"/>
      <c r="G165" s="45"/>
      <c r="H165" s="46"/>
      <c r="I165" s="37">
        <f>IF(AND(B165&lt;&gt;"",C165&lt;&gt;"",D165&lt;&gt;"",E165&lt;&gt;"",F165&lt;&gt;"",G165&lt;&gt;"",H165&lt;&gt;""),VLOOKUP(G165,通所介護費!$A$48:$B$52,2,0),0)</f>
        <v>0</v>
      </c>
      <c r="J165" s="37">
        <f t="shared" si="23"/>
        <v>0</v>
      </c>
    </row>
    <row r="166" spans="1:10" ht="18" customHeight="1" x14ac:dyDescent="0.4">
      <c r="A166" s="156"/>
      <c r="B166" s="45"/>
      <c r="C166" s="45"/>
      <c r="D166" s="45"/>
      <c r="E166" s="45"/>
      <c r="F166" s="45"/>
      <c r="G166" s="45"/>
      <c r="H166" s="46"/>
      <c r="I166" s="37">
        <f>IF(AND(B166&lt;&gt;"",C166&lt;&gt;"",D166&lt;&gt;"",E166&lt;&gt;"",F166&lt;&gt;"",G166&lt;&gt;"",H166&lt;&gt;""),VLOOKUP(G166,通所介護費!$A$48:$B$52,2,0),0)</f>
        <v>0</v>
      </c>
      <c r="J166" s="37">
        <f t="shared" si="23"/>
        <v>0</v>
      </c>
    </row>
    <row r="167" spans="1:10" ht="18" customHeight="1" x14ac:dyDescent="0.4">
      <c r="A167" s="156"/>
      <c r="B167" s="45"/>
      <c r="C167" s="45"/>
      <c r="D167" s="45"/>
      <c r="E167" s="45"/>
      <c r="F167" s="45"/>
      <c r="G167" s="45"/>
      <c r="H167" s="46"/>
      <c r="I167" s="37">
        <f>IF(AND(B167&lt;&gt;"",C167&lt;&gt;"",D167&lt;&gt;"",E167&lt;&gt;"",F167&lt;&gt;"",G167&lt;&gt;"",H167&lt;&gt;""),VLOOKUP(G167,通所介護費!$A$48:$B$52,2,0),0)</f>
        <v>0</v>
      </c>
      <c r="J167" s="37">
        <f t="shared" si="23"/>
        <v>0</v>
      </c>
    </row>
    <row r="168" spans="1:10" ht="18" customHeight="1" x14ac:dyDescent="0.4">
      <c r="A168" s="156"/>
      <c r="B168" s="45"/>
      <c r="C168" s="45"/>
      <c r="D168" s="45"/>
      <c r="E168" s="45"/>
      <c r="F168" s="45"/>
      <c r="G168" s="45"/>
      <c r="H168" s="46"/>
      <c r="I168" s="37">
        <f>IF(AND(B168&lt;&gt;"",C168&lt;&gt;"",D168&lt;&gt;"",E168&lt;&gt;"",F168&lt;&gt;"",G168&lt;&gt;"",H168&lt;&gt;""),VLOOKUP(G168,通所介護費!$A$48:$B$52,2,0),0)</f>
        <v>0</v>
      </c>
      <c r="J168" s="37">
        <f t="shared" si="23"/>
        <v>0</v>
      </c>
    </row>
    <row r="169" spans="1:10" ht="18" customHeight="1" x14ac:dyDescent="0.4">
      <c r="A169" s="156"/>
      <c r="B169" s="45"/>
      <c r="C169" s="45"/>
      <c r="D169" s="45"/>
      <c r="E169" s="45"/>
      <c r="F169" s="45"/>
      <c r="G169" s="45"/>
      <c r="H169" s="46"/>
      <c r="I169" s="37">
        <f>IF(AND(B169&lt;&gt;"",C169&lt;&gt;"",D169&lt;&gt;"",E169&lt;&gt;"",F169&lt;&gt;"",G169&lt;&gt;"",H169&lt;&gt;""),VLOOKUP(G169,通所介護費!$A$48:$B$52,2,0),0)</f>
        <v>0</v>
      </c>
      <c r="J169" s="37">
        <f t="shared" si="23"/>
        <v>0</v>
      </c>
    </row>
    <row r="170" spans="1:10" ht="18" customHeight="1" x14ac:dyDescent="0.4">
      <c r="A170" s="156"/>
      <c r="B170" s="45"/>
      <c r="C170" s="45"/>
      <c r="D170" s="45"/>
      <c r="E170" s="45"/>
      <c r="F170" s="45"/>
      <c r="G170" s="45"/>
      <c r="H170" s="46"/>
      <c r="I170" s="37">
        <f>IF(AND(B170&lt;&gt;"",C170&lt;&gt;"",D170&lt;&gt;"",E170&lt;&gt;"",F170&lt;&gt;"",G170&lt;&gt;"",H170&lt;&gt;""),VLOOKUP(G170,通所介護費!$A$48:$B$52,2,0),0)</f>
        <v>0</v>
      </c>
      <c r="J170" s="37">
        <f t="shared" si="23"/>
        <v>0</v>
      </c>
    </row>
    <row r="171" spans="1:10" ht="18" customHeight="1" x14ac:dyDescent="0.4">
      <c r="A171" s="156"/>
      <c r="B171" s="45"/>
      <c r="C171" s="45"/>
      <c r="D171" s="45"/>
      <c r="E171" s="45"/>
      <c r="F171" s="45"/>
      <c r="G171" s="45"/>
      <c r="H171" s="46"/>
      <c r="I171" s="37">
        <f>IF(AND(B171&lt;&gt;"",C171&lt;&gt;"",D171&lt;&gt;"",E171&lt;&gt;"",F171&lt;&gt;"",G171&lt;&gt;"",H171&lt;&gt;""),VLOOKUP(G171,通所介護費!$A$48:$B$52,2,0),0)</f>
        <v>0</v>
      </c>
      <c r="J171" s="37">
        <f t="shared" si="23"/>
        <v>0</v>
      </c>
    </row>
    <row r="172" spans="1:10" ht="18" customHeight="1" x14ac:dyDescent="0.4">
      <c r="A172" s="156"/>
      <c r="B172" s="45"/>
      <c r="C172" s="45"/>
      <c r="D172" s="45"/>
      <c r="E172" s="45"/>
      <c r="F172" s="45"/>
      <c r="G172" s="45"/>
      <c r="H172" s="46"/>
      <c r="I172" s="37">
        <f>IF(AND(B172&lt;&gt;"",C172&lt;&gt;"",D172&lt;&gt;"",E172&lt;&gt;"",F172&lt;&gt;"",G172&lt;&gt;"",H172&lt;&gt;""),VLOOKUP(G172,通所介護費!$A$48:$B$52,2,0),0)</f>
        <v>0</v>
      </c>
      <c r="J172" s="37">
        <f t="shared" si="23"/>
        <v>0</v>
      </c>
    </row>
    <row r="173" spans="1:10" ht="18" customHeight="1" x14ac:dyDescent="0.4">
      <c r="A173" s="156"/>
      <c r="B173" s="45"/>
      <c r="C173" s="45"/>
      <c r="D173" s="45"/>
      <c r="E173" s="45"/>
      <c r="F173" s="45"/>
      <c r="G173" s="45"/>
      <c r="H173" s="46"/>
      <c r="I173" s="37">
        <f>IF(AND(B173&lt;&gt;"",C173&lt;&gt;"",D173&lt;&gt;"",E173&lt;&gt;"",F173&lt;&gt;"",G173&lt;&gt;"",H173&lt;&gt;""),VLOOKUP(G173,通所介護費!$A$48:$B$52,2,0),0)</f>
        <v>0</v>
      </c>
      <c r="J173" s="37">
        <f t="shared" si="23"/>
        <v>0</v>
      </c>
    </row>
    <row r="174" spans="1:10" ht="18" customHeight="1" x14ac:dyDescent="0.4">
      <c r="A174" s="156"/>
      <c r="B174" s="45"/>
      <c r="C174" s="45"/>
      <c r="D174" s="45"/>
      <c r="E174" s="45"/>
      <c r="F174" s="45"/>
      <c r="G174" s="45"/>
      <c r="H174" s="46"/>
      <c r="I174" s="37">
        <f>IF(AND(B174&lt;&gt;"",C174&lt;&gt;"",D174&lt;&gt;"",E174&lt;&gt;"",F174&lt;&gt;"",G174&lt;&gt;"",H174&lt;&gt;""),VLOOKUP(G174,通所介護費!$A$48:$B$52,2,0),0)</f>
        <v>0</v>
      </c>
      <c r="J174" s="37">
        <f t="shared" si="23"/>
        <v>0</v>
      </c>
    </row>
    <row r="175" spans="1:10" ht="18" customHeight="1" x14ac:dyDescent="0.4">
      <c r="A175" s="156"/>
      <c r="B175" s="45"/>
      <c r="C175" s="45"/>
      <c r="D175" s="45"/>
      <c r="E175" s="45"/>
      <c r="F175" s="45"/>
      <c r="G175" s="45"/>
      <c r="H175" s="46"/>
      <c r="I175" s="37">
        <f>IF(AND(B175&lt;&gt;"",C175&lt;&gt;"",D175&lt;&gt;"",E175&lt;&gt;"",F175&lt;&gt;"",G175&lt;&gt;"",H175&lt;&gt;""),VLOOKUP(G175,通所介護費!$A$48:$B$52,2,0),0)</f>
        <v>0</v>
      </c>
      <c r="J175" s="37">
        <f t="shared" si="23"/>
        <v>0</v>
      </c>
    </row>
    <row r="176" spans="1:10" ht="18" customHeight="1" x14ac:dyDescent="0.4">
      <c r="A176" s="157"/>
      <c r="B176" s="45"/>
      <c r="C176" s="45"/>
      <c r="D176" s="45"/>
      <c r="E176" s="45"/>
      <c r="F176" s="45"/>
      <c r="G176" s="45"/>
      <c r="H176" s="46"/>
      <c r="I176" s="37">
        <f>IF(AND(B176&lt;&gt;"",C176&lt;&gt;"",D176&lt;&gt;"",E176&lt;&gt;"",F176&lt;&gt;"",G176&lt;&gt;"",H176&lt;&gt;""),VLOOKUP(G176,通所介護費!$A$48:$B$52,2,0),0)</f>
        <v>0</v>
      </c>
      <c r="J176" s="37">
        <f t="shared" si="23"/>
        <v>0</v>
      </c>
    </row>
    <row r="177" spans="1:10" ht="22.15" customHeight="1" x14ac:dyDescent="0.4">
      <c r="A177" s="101" t="s">
        <v>40</v>
      </c>
      <c r="B177" s="102"/>
      <c r="C177" s="102"/>
      <c r="D177" s="102"/>
      <c r="E177" s="102"/>
      <c r="F177" s="102"/>
      <c r="G177" s="103"/>
      <c r="H177" s="39">
        <f>SUMIF(H157:H176,"&lt;&gt;#N/A")</f>
        <v>0</v>
      </c>
      <c r="I177" s="39">
        <f>SUMIF(I157:I176,"&lt;&gt;#N/A")</f>
        <v>0</v>
      </c>
      <c r="J177" s="39">
        <f>SUMIF(J157:J176,"&lt;&gt;#N/A")</f>
        <v>0</v>
      </c>
    </row>
    <row r="178" spans="1:10" ht="15" customHeight="1" x14ac:dyDescent="0.4">
      <c r="A178" s="24"/>
      <c r="B178" s="24"/>
      <c r="C178" s="24"/>
      <c r="D178" s="24"/>
      <c r="E178" s="24"/>
      <c r="F178" s="24"/>
      <c r="G178" s="44"/>
      <c r="H178" s="44"/>
      <c r="I178" s="44"/>
    </row>
    <row r="179" spans="1:10" ht="22.15" customHeight="1" x14ac:dyDescent="0.4">
      <c r="A179" s="51" t="s">
        <v>89</v>
      </c>
      <c r="B179" s="24"/>
      <c r="C179" s="24"/>
      <c r="D179" s="24"/>
      <c r="E179" s="24"/>
      <c r="F179" s="24"/>
      <c r="G179" s="44"/>
      <c r="H179" s="44"/>
      <c r="I179" s="44"/>
    </row>
    <row r="180" spans="1:10" ht="42.95" customHeight="1" x14ac:dyDescent="0.4">
      <c r="A180" s="158" t="s">
        <v>144</v>
      </c>
      <c r="B180" s="35" t="s">
        <v>49</v>
      </c>
      <c r="C180" s="35" t="s">
        <v>119</v>
      </c>
      <c r="D180" s="35" t="s">
        <v>34</v>
      </c>
      <c r="E180" s="36" t="s">
        <v>173</v>
      </c>
      <c r="F180" s="36" t="s">
        <v>174</v>
      </c>
      <c r="G180" s="35" t="s">
        <v>35</v>
      </c>
      <c r="H180" s="36" t="s">
        <v>134</v>
      </c>
      <c r="I180" s="36" t="s">
        <v>37</v>
      </c>
      <c r="J180" s="36" t="s">
        <v>120</v>
      </c>
    </row>
    <row r="181" spans="1:10" ht="18" customHeight="1" x14ac:dyDescent="0.4">
      <c r="A181" s="159"/>
      <c r="B181" s="45"/>
      <c r="C181" s="45"/>
      <c r="D181" s="45"/>
      <c r="E181" s="45"/>
      <c r="F181" s="45"/>
      <c r="G181" s="45"/>
      <c r="H181" s="46"/>
      <c r="I181" s="37">
        <f>IF(AND(B181&lt;&gt;"",C181&lt;&gt;"",D181&lt;&gt;"",E181&lt;&gt;"",F181&lt;&gt;"",G181&lt;&gt;"",H181&lt;&gt;""),VLOOKUP(G181,通所介護費!$A$48:$B$52,2,0),0)</f>
        <v>0</v>
      </c>
      <c r="J181" s="37">
        <f>((I181*H181)*0.1*10)/2</f>
        <v>0</v>
      </c>
    </row>
    <row r="182" spans="1:10" ht="18" customHeight="1" x14ac:dyDescent="0.4">
      <c r="A182" s="159"/>
      <c r="B182" s="45"/>
      <c r="C182" s="45"/>
      <c r="D182" s="45"/>
      <c r="E182" s="45"/>
      <c r="F182" s="45"/>
      <c r="G182" s="45"/>
      <c r="H182" s="46"/>
      <c r="I182" s="37">
        <f>IF(AND(B182&lt;&gt;"",C182&lt;&gt;"",D182&lt;&gt;"",E182&lt;&gt;"",F182&lt;&gt;"",G182&lt;&gt;"",H182&lt;&gt;""),VLOOKUP(G182,通所介護費!$A$48:$B$52,2,0),0)</f>
        <v>0</v>
      </c>
      <c r="J182" s="37">
        <f>((I182*H182)*0.1*10)/2</f>
        <v>0</v>
      </c>
    </row>
    <row r="183" spans="1:10" ht="18" customHeight="1" x14ac:dyDescent="0.4">
      <c r="A183" s="159"/>
      <c r="B183" s="45"/>
      <c r="C183" s="45"/>
      <c r="D183" s="45"/>
      <c r="E183" s="45"/>
      <c r="F183" s="45"/>
      <c r="G183" s="45"/>
      <c r="H183" s="46"/>
      <c r="I183" s="37">
        <f>IF(AND(B183&lt;&gt;"",C183&lt;&gt;"",D183&lt;&gt;"",E183&lt;&gt;"",F183&lt;&gt;"",G183&lt;&gt;"",H183&lt;&gt;""),VLOOKUP(G183,通所介護費!$A$48:$B$52,2,0),0)</f>
        <v>0</v>
      </c>
      <c r="J183" s="37">
        <f>((I183*H183)*0.1*10)/2</f>
        <v>0</v>
      </c>
    </row>
    <row r="184" spans="1:10" ht="18" customHeight="1" x14ac:dyDescent="0.4">
      <c r="A184" s="159"/>
      <c r="B184" s="45"/>
      <c r="C184" s="45"/>
      <c r="D184" s="45"/>
      <c r="E184" s="45"/>
      <c r="F184" s="45"/>
      <c r="G184" s="45"/>
      <c r="H184" s="46"/>
      <c r="I184" s="37">
        <f>IF(AND(B184&lt;&gt;"",C184&lt;&gt;"",D184&lt;&gt;"",E184&lt;&gt;"",F184&lt;&gt;"",G184&lt;&gt;"",H184&lt;&gt;""),VLOOKUP(G184,通所介護費!$A$48:$B$52,2,0),0)</f>
        <v>0</v>
      </c>
      <c r="J184" s="37">
        <f>((I184*H184)*0.1*10)/2</f>
        <v>0</v>
      </c>
    </row>
    <row r="185" spans="1:10" ht="18" customHeight="1" x14ac:dyDescent="0.4">
      <c r="A185" s="160"/>
      <c r="B185" s="45"/>
      <c r="C185" s="45"/>
      <c r="D185" s="45"/>
      <c r="E185" s="45"/>
      <c r="F185" s="45"/>
      <c r="G185" s="45"/>
      <c r="H185" s="46"/>
      <c r="I185" s="37">
        <f>IF(AND(B185&lt;&gt;"",C185&lt;&gt;"",D185&lt;&gt;"",E185&lt;&gt;"",F185&lt;&gt;"",G185&lt;&gt;"",H185&lt;&gt;""),VLOOKUP(G185,通所介護費!$A$48:$B$52,2,0),0)</f>
        <v>0</v>
      </c>
      <c r="J185" s="37">
        <f>((I185*H185)*0.1*10)/2</f>
        <v>0</v>
      </c>
    </row>
    <row r="186" spans="1:10" ht="22.15" customHeight="1" x14ac:dyDescent="0.4">
      <c r="A186" s="101" t="s">
        <v>40</v>
      </c>
      <c r="B186" s="102"/>
      <c r="C186" s="102"/>
      <c r="D186" s="102"/>
      <c r="E186" s="102"/>
      <c r="F186" s="102"/>
      <c r="G186" s="103"/>
      <c r="H186" s="39">
        <f>SUMIF(H181:H185,"&lt;&gt;#N/A")</f>
        <v>0</v>
      </c>
      <c r="I186" s="39">
        <f>SUMIF(I181:I185,"&lt;&gt;#N/A")</f>
        <v>0</v>
      </c>
      <c r="J186" s="39">
        <f>SUMIF(J181:J185,"&lt;&gt;#N/A")</f>
        <v>0</v>
      </c>
    </row>
    <row r="187" spans="1:10" ht="22.15" customHeight="1" x14ac:dyDescent="0.4"/>
    <row r="188" spans="1:10" ht="22.15" customHeight="1" x14ac:dyDescent="0.4">
      <c r="A188" s="34" t="s">
        <v>175</v>
      </c>
    </row>
    <row r="189" spans="1:10" ht="22.15" customHeight="1" x14ac:dyDescent="0.4">
      <c r="A189" s="50" t="s">
        <v>90</v>
      </c>
    </row>
    <row r="190" spans="1:10" ht="42.95" customHeight="1" x14ac:dyDescent="0.4">
      <c r="A190" s="155" t="s">
        <v>176</v>
      </c>
      <c r="B190" s="35" t="s">
        <v>49</v>
      </c>
      <c r="C190" s="35" t="s">
        <v>119</v>
      </c>
      <c r="D190" s="35" t="s">
        <v>34</v>
      </c>
      <c r="E190" s="36" t="s">
        <v>173</v>
      </c>
      <c r="F190" s="36" t="s">
        <v>174</v>
      </c>
      <c r="G190" s="35" t="s">
        <v>35</v>
      </c>
      <c r="H190" s="36" t="s">
        <v>51</v>
      </c>
      <c r="I190" s="36" t="s">
        <v>37</v>
      </c>
      <c r="J190" s="36" t="s">
        <v>120</v>
      </c>
    </row>
    <row r="191" spans="1:10" ht="18" customHeight="1" x14ac:dyDescent="0.4">
      <c r="A191" s="156"/>
      <c r="B191" s="45"/>
      <c r="C191" s="45"/>
      <c r="D191" s="45"/>
      <c r="E191" s="45"/>
      <c r="F191" s="45"/>
      <c r="G191" s="45"/>
      <c r="H191" s="46"/>
      <c r="I191" s="37">
        <f>IF(AND(B191&lt;&gt;"",C191&lt;&gt;"",D191&lt;&gt;"",E191&lt;&gt;"",F191&lt;&gt;"",G191&lt;&gt;"",H191&lt;&gt;""),VLOOKUP(G191,通所介護費!$A$55:$B$59,2,0),0)</f>
        <v>0</v>
      </c>
      <c r="J191" s="37">
        <f t="shared" ref="J191:J195" si="24">(I191*H191)*0.1*10</f>
        <v>0</v>
      </c>
    </row>
    <row r="192" spans="1:10" ht="18" customHeight="1" x14ac:dyDescent="0.4">
      <c r="A192" s="156"/>
      <c r="B192" s="45"/>
      <c r="C192" s="45"/>
      <c r="D192" s="45"/>
      <c r="E192" s="45"/>
      <c r="F192" s="45"/>
      <c r="G192" s="45"/>
      <c r="H192" s="46"/>
      <c r="I192" s="37">
        <f>IF(AND(B192&lt;&gt;"",C192&lt;&gt;"",D192&lt;&gt;"",E192&lt;&gt;"",F192&lt;&gt;"",G192&lt;&gt;"",H192&lt;&gt;""),VLOOKUP(G192,通所介護費!$A$55:$B$59,2,0),0)</f>
        <v>0</v>
      </c>
      <c r="J192" s="37">
        <f t="shared" si="24"/>
        <v>0</v>
      </c>
    </row>
    <row r="193" spans="1:10" ht="18" customHeight="1" x14ac:dyDescent="0.4">
      <c r="A193" s="156"/>
      <c r="B193" s="45"/>
      <c r="C193" s="45"/>
      <c r="D193" s="45"/>
      <c r="E193" s="45"/>
      <c r="F193" s="45"/>
      <c r="G193" s="45"/>
      <c r="H193" s="46"/>
      <c r="I193" s="37">
        <f>IF(AND(B193&lt;&gt;"",C193&lt;&gt;"",D193&lt;&gt;"",E193&lt;&gt;"",F193&lt;&gt;"",G193&lt;&gt;"",H193&lt;&gt;""),VLOOKUP(G193,通所介護費!$A$55:$B$59,2,0),0)</f>
        <v>0</v>
      </c>
      <c r="J193" s="37">
        <f t="shared" si="24"/>
        <v>0</v>
      </c>
    </row>
    <row r="194" spans="1:10" ht="18" customHeight="1" x14ac:dyDescent="0.4">
      <c r="A194" s="156"/>
      <c r="B194" s="45"/>
      <c r="C194" s="45"/>
      <c r="D194" s="45"/>
      <c r="E194" s="45"/>
      <c r="F194" s="45"/>
      <c r="G194" s="45"/>
      <c r="H194" s="46"/>
      <c r="I194" s="37">
        <f>IF(AND(B194&lt;&gt;"",C194&lt;&gt;"",D194&lt;&gt;"",E194&lt;&gt;"",F194&lt;&gt;"",G194&lt;&gt;"",H194&lt;&gt;""),VLOOKUP(G194,通所介護費!$A$55:$B$59,2,0),0)</f>
        <v>0</v>
      </c>
      <c r="J194" s="37">
        <f t="shared" si="24"/>
        <v>0</v>
      </c>
    </row>
    <row r="195" spans="1:10" ht="18" customHeight="1" x14ac:dyDescent="0.4">
      <c r="A195" s="156"/>
      <c r="B195" s="45"/>
      <c r="C195" s="45"/>
      <c r="D195" s="45"/>
      <c r="E195" s="45"/>
      <c r="F195" s="45"/>
      <c r="G195" s="45"/>
      <c r="H195" s="46"/>
      <c r="I195" s="37">
        <f>IF(AND(B195&lt;&gt;"",C195&lt;&gt;"",D195&lt;&gt;"",E195&lt;&gt;"",F195&lt;&gt;"",G195&lt;&gt;"",H195&lt;&gt;""),VLOOKUP(G195,通所介護費!$A$55:$B$59,2,0),0)</f>
        <v>0</v>
      </c>
      <c r="J195" s="37">
        <f t="shared" si="24"/>
        <v>0</v>
      </c>
    </row>
    <row r="196" spans="1:10" ht="18" customHeight="1" x14ac:dyDescent="0.4">
      <c r="A196" s="156"/>
      <c r="B196" s="45"/>
      <c r="C196" s="45"/>
      <c r="D196" s="45"/>
      <c r="E196" s="45"/>
      <c r="F196" s="45"/>
      <c r="G196" s="45"/>
      <c r="H196" s="46"/>
      <c r="I196" s="37">
        <f>IF(AND(B196&lt;&gt;"",C196&lt;&gt;"",D196&lt;&gt;"",E196&lt;&gt;"",F196&lt;&gt;"",G196&lt;&gt;"",H196&lt;&gt;""),VLOOKUP(G196,通所介護費!$A$55:$B$59,2,0),0)</f>
        <v>0</v>
      </c>
      <c r="J196" s="37">
        <f t="shared" ref="J196:J210" si="25">(I196*H196)*0.1*10</f>
        <v>0</v>
      </c>
    </row>
    <row r="197" spans="1:10" ht="18" customHeight="1" x14ac:dyDescent="0.4">
      <c r="A197" s="156"/>
      <c r="B197" s="45"/>
      <c r="C197" s="45"/>
      <c r="D197" s="45"/>
      <c r="E197" s="45"/>
      <c r="F197" s="45"/>
      <c r="G197" s="45"/>
      <c r="H197" s="46"/>
      <c r="I197" s="37">
        <f>IF(AND(B197&lt;&gt;"",C197&lt;&gt;"",D197&lt;&gt;"",E197&lt;&gt;"",F197&lt;&gt;"",G197&lt;&gt;"",H197&lt;&gt;""),VLOOKUP(G197,通所介護費!$A$55:$B$59,2,0),0)</f>
        <v>0</v>
      </c>
      <c r="J197" s="37">
        <f t="shared" si="25"/>
        <v>0</v>
      </c>
    </row>
    <row r="198" spans="1:10" ht="18" customHeight="1" x14ac:dyDescent="0.4">
      <c r="A198" s="156"/>
      <c r="B198" s="45"/>
      <c r="C198" s="45"/>
      <c r="D198" s="45"/>
      <c r="E198" s="45"/>
      <c r="F198" s="45"/>
      <c r="G198" s="45"/>
      <c r="H198" s="46"/>
      <c r="I198" s="37">
        <f>IF(AND(B198&lt;&gt;"",C198&lt;&gt;"",D198&lt;&gt;"",E198&lt;&gt;"",F198&lt;&gt;"",G198&lt;&gt;"",H198&lt;&gt;""),VLOOKUP(G198,通所介護費!$A$55:$B$59,2,0),0)</f>
        <v>0</v>
      </c>
      <c r="J198" s="37">
        <f t="shared" si="25"/>
        <v>0</v>
      </c>
    </row>
    <row r="199" spans="1:10" ht="18" customHeight="1" x14ac:dyDescent="0.4">
      <c r="A199" s="156"/>
      <c r="B199" s="45"/>
      <c r="C199" s="45"/>
      <c r="D199" s="45"/>
      <c r="E199" s="45"/>
      <c r="F199" s="45"/>
      <c r="G199" s="45"/>
      <c r="H199" s="46"/>
      <c r="I199" s="37">
        <f>IF(AND(B199&lt;&gt;"",C199&lt;&gt;"",D199&lt;&gt;"",E199&lt;&gt;"",F199&lt;&gt;"",G199&lt;&gt;"",H199&lt;&gt;""),VLOOKUP(G199,通所介護費!$A$55:$B$59,2,0),0)</f>
        <v>0</v>
      </c>
      <c r="J199" s="37">
        <f t="shared" si="25"/>
        <v>0</v>
      </c>
    </row>
    <row r="200" spans="1:10" ht="18" customHeight="1" x14ac:dyDescent="0.4">
      <c r="A200" s="156"/>
      <c r="B200" s="45"/>
      <c r="C200" s="45"/>
      <c r="D200" s="45"/>
      <c r="E200" s="45"/>
      <c r="F200" s="45"/>
      <c r="G200" s="45"/>
      <c r="H200" s="46"/>
      <c r="I200" s="37">
        <f>IF(AND(B200&lt;&gt;"",C200&lt;&gt;"",D200&lt;&gt;"",E200&lt;&gt;"",F200&lt;&gt;"",G200&lt;&gt;"",H200&lt;&gt;""),VLOOKUP(G200,通所介護費!$A$55:$B$59,2,0),0)</f>
        <v>0</v>
      </c>
      <c r="J200" s="37">
        <f t="shared" si="25"/>
        <v>0</v>
      </c>
    </row>
    <row r="201" spans="1:10" ht="18" customHeight="1" x14ac:dyDescent="0.4">
      <c r="A201" s="156"/>
      <c r="B201" s="45"/>
      <c r="C201" s="45"/>
      <c r="D201" s="45"/>
      <c r="E201" s="45"/>
      <c r="F201" s="45"/>
      <c r="G201" s="45"/>
      <c r="H201" s="46"/>
      <c r="I201" s="37">
        <f>IF(AND(B201&lt;&gt;"",C201&lt;&gt;"",D201&lt;&gt;"",E201&lt;&gt;"",F201&lt;&gt;"",G201&lt;&gt;"",H201&lt;&gt;""),VLOOKUP(G201,通所介護費!$A$55:$B$59,2,0),0)</f>
        <v>0</v>
      </c>
      <c r="J201" s="37">
        <f t="shared" si="25"/>
        <v>0</v>
      </c>
    </row>
    <row r="202" spans="1:10" ht="18" customHeight="1" x14ac:dyDescent="0.4">
      <c r="A202" s="156"/>
      <c r="B202" s="45"/>
      <c r="C202" s="45"/>
      <c r="D202" s="45"/>
      <c r="E202" s="45"/>
      <c r="F202" s="45"/>
      <c r="G202" s="45"/>
      <c r="H202" s="46"/>
      <c r="I202" s="37">
        <f>IF(AND(B202&lt;&gt;"",C202&lt;&gt;"",D202&lt;&gt;"",E202&lt;&gt;"",F202&lt;&gt;"",G202&lt;&gt;"",H202&lt;&gt;""),VLOOKUP(G202,通所介護費!$A$55:$B$59,2,0),0)</f>
        <v>0</v>
      </c>
      <c r="J202" s="37">
        <f t="shared" si="25"/>
        <v>0</v>
      </c>
    </row>
    <row r="203" spans="1:10" ht="18" customHeight="1" x14ac:dyDescent="0.4">
      <c r="A203" s="156"/>
      <c r="B203" s="45"/>
      <c r="C203" s="45"/>
      <c r="D203" s="45"/>
      <c r="E203" s="45"/>
      <c r="F203" s="45"/>
      <c r="G203" s="45"/>
      <c r="H203" s="46"/>
      <c r="I203" s="37">
        <f>IF(AND(B203&lt;&gt;"",C203&lt;&gt;"",D203&lt;&gt;"",E203&lt;&gt;"",F203&lt;&gt;"",G203&lt;&gt;"",H203&lt;&gt;""),VLOOKUP(G203,通所介護費!$A$55:$B$59,2,0),0)</f>
        <v>0</v>
      </c>
      <c r="J203" s="37">
        <f t="shared" si="25"/>
        <v>0</v>
      </c>
    </row>
    <row r="204" spans="1:10" ht="18" customHeight="1" x14ac:dyDescent="0.4">
      <c r="A204" s="156"/>
      <c r="B204" s="45"/>
      <c r="C204" s="45"/>
      <c r="D204" s="45"/>
      <c r="E204" s="45"/>
      <c r="F204" s="45"/>
      <c r="G204" s="45"/>
      <c r="H204" s="46"/>
      <c r="I204" s="37">
        <f>IF(AND(B204&lt;&gt;"",C204&lt;&gt;"",D204&lt;&gt;"",E204&lt;&gt;"",F204&lt;&gt;"",G204&lt;&gt;"",H204&lt;&gt;""),VLOOKUP(G204,通所介護費!$A$55:$B$59,2,0),0)</f>
        <v>0</v>
      </c>
      <c r="J204" s="37">
        <f t="shared" si="25"/>
        <v>0</v>
      </c>
    </row>
    <row r="205" spans="1:10" ht="18" customHeight="1" x14ac:dyDescent="0.4">
      <c r="A205" s="156"/>
      <c r="B205" s="45"/>
      <c r="C205" s="45"/>
      <c r="D205" s="45"/>
      <c r="E205" s="45"/>
      <c r="F205" s="45"/>
      <c r="G205" s="45"/>
      <c r="H205" s="46"/>
      <c r="I205" s="37">
        <f>IF(AND(B205&lt;&gt;"",C205&lt;&gt;"",D205&lt;&gt;"",E205&lt;&gt;"",F205&lt;&gt;"",G205&lt;&gt;"",H205&lt;&gt;""),VLOOKUP(G205,通所介護費!$A$55:$B$59,2,0),0)</f>
        <v>0</v>
      </c>
      <c r="J205" s="37">
        <f t="shared" si="25"/>
        <v>0</v>
      </c>
    </row>
    <row r="206" spans="1:10" ht="18" customHeight="1" x14ac:dyDescent="0.4">
      <c r="A206" s="156"/>
      <c r="B206" s="45"/>
      <c r="C206" s="45"/>
      <c r="D206" s="45"/>
      <c r="E206" s="45"/>
      <c r="F206" s="45"/>
      <c r="G206" s="45"/>
      <c r="H206" s="46"/>
      <c r="I206" s="37">
        <f>IF(AND(B206&lt;&gt;"",C206&lt;&gt;"",D206&lt;&gt;"",E206&lt;&gt;"",F206&lt;&gt;"",G206&lt;&gt;"",H206&lt;&gt;""),VLOOKUP(G206,通所介護費!$A$55:$B$59,2,0),0)</f>
        <v>0</v>
      </c>
      <c r="J206" s="37">
        <f t="shared" si="25"/>
        <v>0</v>
      </c>
    </row>
    <row r="207" spans="1:10" ht="18" customHeight="1" x14ac:dyDescent="0.4">
      <c r="A207" s="156"/>
      <c r="B207" s="45"/>
      <c r="C207" s="45"/>
      <c r="D207" s="45"/>
      <c r="E207" s="45"/>
      <c r="F207" s="45"/>
      <c r="G207" s="45"/>
      <c r="H207" s="46"/>
      <c r="I207" s="37">
        <f>IF(AND(B207&lt;&gt;"",C207&lt;&gt;"",D207&lt;&gt;"",E207&lt;&gt;"",F207&lt;&gt;"",G207&lt;&gt;"",H207&lt;&gt;""),VLOOKUP(G207,通所介護費!$A$55:$B$59,2,0),0)</f>
        <v>0</v>
      </c>
      <c r="J207" s="37">
        <f t="shared" si="25"/>
        <v>0</v>
      </c>
    </row>
    <row r="208" spans="1:10" ht="18" customHeight="1" x14ac:dyDescent="0.4">
      <c r="A208" s="156"/>
      <c r="B208" s="45"/>
      <c r="C208" s="45"/>
      <c r="D208" s="45"/>
      <c r="E208" s="45"/>
      <c r="F208" s="45"/>
      <c r="G208" s="45"/>
      <c r="H208" s="46"/>
      <c r="I208" s="37">
        <f>IF(AND(B208&lt;&gt;"",C208&lt;&gt;"",D208&lt;&gt;"",E208&lt;&gt;"",F208&lt;&gt;"",G208&lt;&gt;"",H208&lt;&gt;""),VLOOKUP(G208,通所介護費!$A$55:$B$59,2,0),0)</f>
        <v>0</v>
      </c>
      <c r="J208" s="37">
        <f t="shared" si="25"/>
        <v>0</v>
      </c>
    </row>
    <row r="209" spans="1:10" ht="18" customHeight="1" x14ac:dyDescent="0.4">
      <c r="A209" s="156"/>
      <c r="B209" s="45"/>
      <c r="C209" s="45"/>
      <c r="D209" s="45"/>
      <c r="E209" s="45"/>
      <c r="F209" s="45"/>
      <c r="G209" s="45"/>
      <c r="H209" s="46"/>
      <c r="I209" s="37">
        <f>IF(AND(B209&lt;&gt;"",C209&lt;&gt;"",D209&lt;&gt;"",E209&lt;&gt;"",F209&lt;&gt;"",G209&lt;&gt;"",H209&lt;&gt;""),VLOOKUP(G209,通所介護費!$A$55:$B$59,2,0),0)</f>
        <v>0</v>
      </c>
      <c r="J209" s="37">
        <f t="shared" si="25"/>
        <v>0</v>
      </c>
    </row>
    <row r="210" spans="1:10" ht="18" customHeight="1" x14ac:dyDescent="0.4">
      <c r="A210" s="157"/>
      <c r="B210" s="45"/>
      <c r="C210" s="45"/>
      <c r="D210" s="45"/>
      <c r="E210" s="45"/>
      <c r="F210" s="45"/>
      <c r="G210" s="45"/>
      <c r="H210" s="46"/>
      <c r="I210" s="37">
        <f>IF(AND(B210&lt;&gt;"",C210&lt;&gt;"",D210&lt;&gt;"",E210&lt;&gt;"",F210&lt;&gt;"",G210&lt;&gt;"",H210&lt;&gt;""),VLOOKUP(G210,通所介護費!$A$55:$B$59,2,0),0)</f>
        <v>0</v>
      </c>
      <c r="J210" s="37">
        <f t="shared" si="25"/>
        <v>0</v>
      </c>
    </row>
    <row r="211" spans="1:10" ht="22.15" customHeight="1" x14ac:dyDescent="0.4">
      <c r="A211" s="101" t="s">
        <v>40</v>
      </c>
      <c r="B211" s="102"/>
      <c r="C211" s="102"/>
      <c r="D211" s="102"/>
      <c r="E211" s="102"/>
      <c r="F211" s="102"/>
      <c r="G211" s="103"/>
      <c r="H211" s="39">
        <f>SUMIF(H191:H210,"&lt;&gt;#N/A")</f>
        <v>0</v>
      </c>
      <c r="I211" s="39">
        <f>SUMIF(I191:I210,"&lt;&gt;#N/A")</f>
        <v>0</v>
      </c>
      <c r="J211" s="39">
        <f>SUMIF(J191:J210,"&lt;&gt;#N/A")</f>
        <v>0</v>
      </c>
    </row>
    <row r="212" spans="1:10" ht="15" customHeight="1" x14ac:dyDescent="0.4">
      <c r="A212" s="24"/>
      <c r="B212" s="24"/>
      <c r="C212" s="24"/>
      <c r="D212" s="24"/>
      <c r="E212" s="24"/>
      <c r="F212" s="24"/>
      <c r="G212" s="44"/>
      <c r="H212" s="44"/>
      <c r="I212" s="44"/>
    </row>
    <row r="213" spans="1:10" ht="22.15" customHeight="1" x14ac:dyDescent="0.4">
      <c r="A213" s="51" t="s">
        <v>89</v>
      </c>
      <c r="B213" s="24"/>
      <c r="C213" s="24"/>
      <c r="D213" s="24"/>
      <c r="E213" s="24"/>
      <c r="F213" s="24"/>
      <c r="G213" s="44"/>
      <c r="H213" s="44"/>
      <c r="I213" s="44"/>
    </row>
    <row r="214" spans="1:10" ht="42.95" customHeight="1" x14ac:dyDescent="0.4">
      <c r="A214" s="158" t="s">
        <v>176</v>
      </c>
      <c r="B214" s="35" t="s">
        <v>49</v>
      </c>
      <c r="C214" s="35" t="s">
        <v>119</v>
      </c>
      <c r="D214" s="35" t="s">
        <v>34</v>
      </c>
      <c r="E214" s="36" t="s">
        <v>173</v>
      </c>
      <c r="F214" s="36" t="s">
        <v>174</v>
      </c>
      <c r="G214" s="35" t="s">
        <v>35</v>
      </c>
      <c r="H214" s="36" t="s">
        <v>134</v>
      </c>
      <c r="I214" s="36" t="s">
        <v>37</v>
      </c>
      <c r="J214" s="36" t="s">
        <v>120</v>
      </c>
    </row>
    <row r="215" spans="1:10" ht="18" customHeight="1" x14ac:dyDescent="0.4">
      <c r="A215" s="159"/>
      <c r="B215" s="45"/>
      <c r="C215" s="45"/>
      <c r="D215" s="45"/>
      <c r="E215" s="45"/>
      <c r="F215" s="45"/>
      <c r="G215" s="45"/>
      <c r="H215" s="46"/>
      <c r="I215" s="37">
        <f>IF(AND(B215&lt;&gt;"",C215&lt;&gt;"",D215&lt;&gt;"",E215&lt;&gt;"",F215&lt;&gt;"",G215&lt;&gt;"",H215&lt;&gt;""),VLOOKUP(G215,通所介護費!$A$55:$B$59,2,0),0)</f>
        <v>0</v>
      </c>
      <c r="J215" s="37">
        <f>((I215*H215)*0.1*10)/2</f>
        <v>0</v>
      </c>
    </row>
    <row r="216" spans="1:10" ht="18" customHeight="1" x14ac:dyDescent="0.4">
      <c r="A216" s="159"/>
      <c r="B216" s="45"/>
      <c r="C216" s="45"/>
      <c r="D216" s="45"/>
      <c r="E216" s="45"/>
      <c r="F216" s="45"/>
      <c r="G216" s="45"/>
      <c r="H216" s="46"/>
      <c r="I216" s="37">
        <f>IF(AND(B216&lt;&gt;"",C216&lt;&gt;"",D216&lt;&gt;"",E216&lt;&gt;"",F216&lt;&gt;"",G216&lt;&gt;"",H216&lt;&gt;""),VLOOKUP(G216,通所介護費!$A$55:$B$59,2,0),0)</f>
        <v>0</v>
      </c>
      <c r="J216" s="37">
        <f>((I216*H216)*0.1*10)/2</f>
        <v>0</v>
      </c>
    </row>
    <row r="217" spans="1:10" ht="18" customHeight="1" x14ac:dyDescent="0.4">
      <c r="A217" s="159"/>
      <c r="B217" s="45"/>
      <c r="C217" s="45"/>
      <c r="D217" s="45"/>
      <c r="E217" s="45"/>
      <c r="F217" s="45"/>
      <c r="G217" s="45"/>
      <c r="H217" s="46"/>
      <c r="I217" s="37">
        <f>IF(AND(B217&lt;&gt;"",C217&lt;&gt;"",D217&lt;&gt;"",E217&lt;&gt;"",F217&lt;&gt;"",G217&lt;&gt;"",H217&lt;&gt;""),VLOOKUP(G217,通所介護費!$A$55:$B$59,2,0),0)</f>
        <v>0</v>
      </c>
      <c r="J217" s="37">
        <f>((I217*H217)*0.1*10)/2</f>
        <v>0</v>
      </c>
    </row>
    <row r="218" spans="1:10" ht="18" customHeight="1" x14ac:dyDescent="0.4">
      <c r="A218" s="159"/>
      <c r="B218" s="45"/>
      <c r="C218" s="45"/>
      <c r="D218" s="45"/>
      <c r="E218" s="45"/>
      <c r="F218" s="45"/>
      <c r="G218" s="45"/>
      <c r="H218" s="46"/>
      <c r="I218" s="37">
        <f>IF(AND(B218&lt;&gt;"",C218&lt;&gt;"",D218&lt;&gt;"",E218&lt;&gt;"",F218&lt;&gt;"",G218&lt;&gt;"",H218&lt;&gt;""),VLOOKUP(G218,通所介護費!$A$55:$B$59,2,0),0)</f>
        <v>0</v>
      </c>
      <c r="J218" s="37">
        <f>((I218*H218)*0.1*10)/2</f>
        <v>0</v>
      </c>
    </row>
    <row r="219" spans="1:10" ht="18" customHeight="1" x14ac:dyDescent="0.4">
      <c r="A219" s="160"/>
      <c r="B219" s="45"/>
      <c r="C219" s="45"/>
      <c r="D219" s="45"/>
      <c r="E219" s="45"/>
      <c r="F219" s="45"/>
      <c r="G219" s="45"/>
      <c r="H219" s="46"/>
      <c r="I219" s="37">
        <f>IF(AND(B219&lt;&gt;"",C219&lt;&gt;"",D219&lt;&gt;"",E219&lt;&gt;"",F219&lt;&gt;"",G219&lt;&gt;"",H219&lt;&gt;""),VLOOKUP(G219,通所介護費!$A$55:$B$59,2,0),0)</f>
        <v>0</v>
      </c>
      <c r="J219" s="37">
        <f>((I219*H219)*0.1*10)/2</f>
        <v>0</v>
      </c>
    </row>
    <row r="220" spans="1:10" ht="22.15" customHeight="1" x14ac:dyDescent="0.4">
      <c r="A220" s="101" t="s">
        <v>40</v>
      </c>
      <c r="B220" s="102"/>
      <c r="C220" s="102"/>
      <c r="D220" s="102"/>
      <c r="E220" s="102"/>
      <c r="F220" s="102"/>
      <c r="G220" s="103"/>
      <c r="H220" s="39">
        <f>SUMIF(H215:H219,"&lt;&gt;#N/A")</f>
        <v>0</v>
      </c>
      <c r="I220" s="39">
        <f>SUMIF(I215:I219,"&lt;&gt;#N/A")</f>
        <v>0</v>
      </c>
      <c r="J220" s="39">
        <f>SUMIF(J215:J219,"&lt;&gt;#N/A")</f>
        <v>0</v>
      </c>
    </row>
    <row r="221" spans="1:10" ht="22.15" customHeight="1" x14ac:dyDescent="0.4"/>
    <row r="222" spans="1:10" ht="22.15" customHeight="1" x14ac:dyDescent="0.4">
      <c r="A222" s="34" t="s">
        <v>46</v>
      </c>
    </row>
    <row r="223" spans="1:10" ht="28.5" x14ac:dyDescent="0.4">
      <c r="A223" s="164" t="s">
        <v>47</v>
      </c>
      <c r="B223" s="164"/>
      <c r="C223" s="41" t="s">
        <v>48</v>
      </c>
      <c r="D223" s="41" t="s">
        <v>51</v>
      </c>
      <c r="E223" s="41" t="s">
        <v>120</v>
      </c>
    </row>
    <row r="224" spans="1:10" ht="22.15" customHeight="1" x14ac:dyDescent="0.4">
      <c r="A224" s="165">
        <f>COUNTA(D21:D40,D45:D49,D55:D74,D79:D83,D89:D108,D113:D117,D123:D142,D147:D151,D157:D176,D181:D185,D191:D210,D215:D219)</f>
        <v>0</v>
      </c>
      <c r="B224" s="165"/>
      <c r="C224" s="42">
        <f>COUNTA(C21:C40,C45:C49,C55:C74,C79:C83,C89:C108,C113:C117,C123:C142,C147:C151,C157:C176,C181:C185,C191:C210,C215:C219)</f>
        <v>0</v>
      </c>
      <c r="D224" s="43">
        <f>SUM(H41,H50,H75,H84,H109,H118,H143,H152,H177,H186,H211,H220)</f>
        <v>0</v>
      </c>
      <c r="E224" s="43">
        <f>SUM(J41,J50,J75,J84,J109,J118,J143,J152,J177,J186,J211,J220)</f>
        <v>0</v>
      </c>
    </row>
    <row r="225" ht="42.95" customHeight="1" x14ac:dyDescent="0.4"/>
    <row r="226" ht="20.100000000000001" customHeight="1" x14ac:dyDescent="0.4"/>
    <row r="227" ht="20.100000000000001" customHeight="1" x14ac:dyDescent="0.4"/>
    <row r="228" ht="20.100000000000001" customHeight="1" x14ac:dyDescent="0.4"/>
    <row r="229" ht="20.100000000000001" customHeight="1" x14ac:dyDescent="0.4"/>
    <row r="230" ht="20.100000000000001" customHeight="1" x14ac:dyDescent="0.4"/>
    <row r="231" ht="20.100000000000001" customHeight="1" x14ac:dyDescent="0.4"/>
    <row r="232" ht="20.100000000000001" customHeight="1" x14ac:dyDescent="0.4"/>
    <row r="233" ht="20.100000000000001" customHeight="1" x14ac:dyDescent="0.4"/>
    <row r="234" ht="20.100000000000001" customHeight="1" x14ac:dyDescent="0.4"/>
    <row r="235" ht="42.95" customHeight="1" x14ac:dyDescent="0.4"/>
    <row r="236" ht="20.100000000000001" customHeight="1" x14ac:dyDescent="0.4"/>
    <row r="237" ht="20.100000000000001" customHeight="1" x14ac:dyDescent="0.4"/>
    <row r="238" ht="20.100000000000001" customHeight="1" x14ac:dyDescent="0.4"/>
    <row r="239" ht="20.100000000000001" customHeight="1" x14ac:dyDescent="0.4"/>
    <row r="240" ht="20.100000000000001" customHeight="1" x14ac:dyDescent="0.4"/>
    <row r="241" ht="20.100000000000001" customHeight="1" x14ac:dyDescent="0.4"/>
    <row r="242" ht="20.100000000000001" customHeight="1" x14ac:dyDescent="0.4"/>
    <row r="243" ht="20.100000000000001" customHeight="1" x14ac:dyDescent="0.4"/>
    <row r="244" ht="20.100000000000001" customHeight="1" x14ac:dyDescent="0.4"/>
    <row r="245" ht="20.100000000000001" customHeight="1" x14ac:dyDescent="0.4"/>
    <row r="246" ht="20.100000000000001" customHeight="1" x14ac:dyDescent="0.4"/>
    <row r="247" ht="20.100000000000001" customHeight="1" x14ac:dyDescent="0.4"/>
    <row r="248" ht="20.100000000000001" customHeight="1" x14ac:dyDescent="0.4"/>
    <row r="249" ht="20.100000000000001" customHeight="1" x14ac:dyDescent="0.4"/>
    <row r="250" ht="20.100000000000001" customHeight="1" x14ac:dyDescent="0.4"/>
    <row r="251" ht="20.100000000000001" customHeight="1" x14ac:dyDescent="0.4"/>
    <row r="252" ht="20.100000000000001" customHeight="1" x14ac:dyDescent="0.4"/>
    <row r="253" ht="20.100000000000001" customHeight="1" x14ac:dyDescent="0.4"/>
    <row r="254" ht="20.100000000000001" customHeight="1" x14ac:dyDescent="0.4"/>
    <row r="255" ht="20.100000000000001" customHeight="1" x14ac:dyDescent="0.4"/>
    <row r="256" ht="20.100000000000001" customHeight="1" x14ac:dyDescent="0.4"/>
    <row r="257" ht="20.100000000000001" customHeight="1" x14ac:dyDescent="0.4"/>
    <row r="258" ht="20.100000000000001" customHeight="1" x14ac:dyDescent="0.4"/>
    <row r="259" ht="42.95" customHeight="1" x14ac:dyDescent="0.4"/>
    <row r="260" ht="20.100000000000001" customHeight="1" x14ac:dyDescent="0.4"/>
    <row r="261" ht="20.100000000000001" customHeight="1" x14ac:dyDescent="0.4"/>
    <row r="262" ht="20.100000000000001" customHeight="1" x14ac:dyDescent="0.4"/>
    <row r="263" ht="20.100000000000001" customHeight="1" x14ac:dyDescent="0.4"/>
    <row r="264" ht="20.100000000000001" customHeight="1" x14ac:dyDescent="0.4"/>
    <row r="265" ht="20.100000000000001" customHeight="1" x14ac:dyDescent="0.4"/>
    <row r="266" ht="20.100000000000001" customHeight="1" x14ac:dyDescent="0.4"/>
    <row r="267" ht="20.100000000000001" customHeight="1" x14ac:dyDescent="0.4"/>
    <row r="268" ht="42.95" customHeight="1" x14ac:dyDescent="0.4"/>
    <row r="269" ht="20.100000000000001" customHeight="1" x14ac:dyDescent="0.4"/>
    <row r="270" ht="20.100000000000001" customHeight="1" x14ac:dyDescent="0.4"/>
    <row r="271" ht="20.100000000000001" customHeight="1" x14ac:dyDescent="0.4"/>
    <row r="272" ht="20.100000000000001" customHeight="1" x14ac:dyDescent="0.4"/>
    <row r="273" ht="20.100000000000001" customHeight="1" x14ac:dyDescent="0.4"/>
    <row r="274" ht="20.100000000000001" customHeight="1" x14ac:dyDescent="0.4"/>
    <row r="275" ht="20.100000000000001" customHeight="1" x14ac:dyDescent="0.4"/>
    <row r="276" ht="20.100000000000001" customHeight="1" x14ac:dyDescent="0.4"/>
    <row r="277" ht="14.25" x14ac:dyDescent="0.4"/>
    <row r="278" ht="20.100000000000001" customHeight="1" x14ac:dyDescent="0.4"/>
  </sheetData>
  <sheetProtection sheet="1" objects="1" scenarios="1"/>
  <mergeCells count="46">
    <mergeCell ref="A224:B224"/>
    <mergeCell ref="H1:J1"/>
    <mergeCell ref="A88:A108"/>
    <mergeCell ref="A109:G109"/>
    <mergeCell ref="A112:A117"/>
    <mergeCell ref="A118:G118"/>
    <mergeCell ref="A122:A142"/>
    <mergeCell ref="A20:A40"/>
    <mergeCell ref="A41:G41"/>
    <mergeCell ref="A44:A49"/>
    <mergeCell ref="A50:G50"/>
    <mergeCell ref="A84:G84"/>
    <mergeCell ref="A54:A74"/>
    <mergeCell ref="A75:G75"/>
    <mergeCell ref="A78:A83"/>
    <mergeCell ref="A13:B13"/>
    <mergeCell ref="C13:I13"/>
    <mergeCell ref="A14:B14"/>
    <mergeCell ref="C14:I14"/>
    <mergeCell ref="A15:B15"/>
    <mergeCell ref="C15:I15"/>
    <mergeCell ref="A10:B10"/>
    <mergeCell ref="C10:I10"/>
    <mergeCell ref="A11:B11"/>
    <mergeCell ref="C11:I11"/>
    <mergeCell ref="A12:B12"/>
    <mergeCell ref="C12:I12"/>
    <mergeCell ref="A9:B9"/>
    <mergeCell ref="C9:I9"/>
    <mergeCell ref="A4:J4"/>
    <mergeCell ref="A7:B7"/>
    <mergeCell ref="C7:I7"/>
    <mergeCell ref="A8:B8"/>
    <mergeCell ref="C8:I8"/>
    <mergeCell ref="A220:G220"/>
    <mergeCell ref="A223:B223"/>
    <mergeCell ref="A143:G143"/>
    <mergeCell ref="A146:A151"/>
    <mergeCell ref="A156:A176"/>
    <mergeCell ref="A177:G177"/>
    <mergeCell ref="A180:A185"/>
    <mergeCell ref="A186:G186"/>
    <mergeCell ref="A152:G152"/>
    <mergeCell ref="A190:A210"/>
    <mergeCell ref="A211:G211"/>
    <mergeCell ref="A214:A219"/>
  </mergeCells>
  <phoneticPr fontId="3"/>
  <printOptions horizontalCentered="1"/>
  <pageMargins left="0.70866141732283472" right="0.70866141732283472" top="0.74803149606299213" bottom="0.74803149606299213" header="0.31496062992125984" footer="0.31496062992125984"/>
  <pageSetup paperSize="9" scale="64" fitToWidth="0" orientation="portrait" r:id="rId1"/>
  <rowBreaks count="8" manualBreakCount="8">
    <brk id="50" max="9" man="1"/>
    <brk id="84" max="9" man="1"/>
    <brk id="118" max="9" man="1"/>
    <brk id="152" max="9" man="1"/>
    <brk id="186" max="9" man="1"/>
    <brk id="220" max="16383" man="1"/>
    <brk id="231" max="9" man="1"/>
    <brk id="274" max="16383"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6F1B3D51-5A03-4619-BFC5-74798B933423}">
          <x14:formula1>
            <xm:f>通所介護費!$C$2:$C$7</xm:f>
          </x14:formula1>
          <xm:sqref>G21:G40 G191:G210 G45:G49 G181:G185 G157:G176 G147:G151 G123:G142 G113:G117 G89:G108 G79:G83 G55:G74 G215:G219</xm:sqref>
        </x14:dataValidation>
        <x14:dataValidation type="list" allowBlank="1" showInputMessage="1" showErrorMessage="1" xr:uid="{9BD56E7B-6764-4023-9E5C-A78401D2DB6A}">
          <x14:formula1>
            <xm:f>対象地域一覧!$A$2:$A$45</xm:f>
          </x14:formula1>
          <xm:sqref>D21:D40 D191:D210 D45:D49 D181:D185 D157:D176 D147:D151 D123:D142 D113:D117 D89:D108 D79:D83 D55:D74 D215:D219</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F0D827-8ED1-4896-B3C2-D8EDE4B04E08}">
  <sheetPr>
    <tabColor theme="7" tint="0.59999389629810485"/>
  </sheetPr>
  <dimension ref="A1:AH278"/>
  <sheetViews>
    <sheetView view="pageBreakPreview" topLeftCell="A10" zoomScale="85" zoomScaleNormal="100" zoomScaleSheetLayoutView="85" workbookViewId="0">
      <selection activeCell="C15" sqref="C15:I15"/>
    </sheetView>
  </sheetViews>
  <sheetFormatPr defaultColWidth="8.75" defaultRowHeight="24.95" customHeight="1" x14ac:dyDescent="0.4"/>
  <cols>
    <col min="1" max="1" width="5.625" style="27" customWidth="1"/>
    <col min="2" max="2" width="14.625" style="27" bestFit="1" customWidth="1"/>
    <col min="3" max="3" width="14.125" style="27" bestFit="1" customWidth="1"/>
    <col min="4" max="4" width="9.875" style="27" bestFit="1" customWidth="1"/>
    <col min="5" max="6" width="16.375" style="27" bestFit="1" customWidth="1"/>
    <col min="7" max="7" width="9.875" style="27" bestFit="1" customWidth="1"/>
    <col min="8" max="9" width="12.125" style="27" bestFit="1" customWidth="1"/>
    <col min="10" max="10" width="12" style="27" customWidth="1"/>
    <col min="11" max="32" width="8.75" style="27"/>
    <col min="33" max="33" width="8.75" style="28"/>
    <col min="34" max="34" width="9" style="28" bestFit="1" customWidth="1"/>
    <col min="35" max="16384" width="8.75" style="27"/>
  </cols>
  <sheetData>
    <row r="1" spans="1:34" ht="24.95" customHeight="1" x14ac:dyDescent="0.4">
      <c r="A1" s="27" t="s">
        <v>131</v>
      </c>
      <c r="H1" s="108" t="s">
        <v>26</v>
      </c>
      <c r="I1" s="108"/>
      <c r="J1" s="108"/>
      <c r="U1" s="27" t="s">
        <v>112</v>
      </c>
      <c r="W1" s="27" t="s">
        <v>113</v>
      </c>
      <c r="Y1" s="27" t="s">
        <v>114</v>
      </c>
      <c r="AA1" s="27" t="s">
        <v>115</v>
      </c>
      <c r="AC1" s="27" t="s">
        <v>116</v>
      </c>
      <c r="AE1" s="27" t="s">
        <v>117</v>
      </c>
      <c r="AG1" s="28" t="s">
        <v>40</v>
      </c>
    </row>
    <row r="2" spans="1:34" ht="24.95" customHeight="1" x14ac:dyDescent="0.4">
      <c r="A2" s="29" t="s">
        <v>177</v>
      </c>
      <c r="T2" s="30"/>
      <c r="U2" s="31" t="s">
        <v>79</v>
      </c>
      <c r="V2" s="31" t="s">
        <v>50</v>
      </c>
      <c r="W2" s="31" t="s">
        <v>79</v>
      </c>
      <c r="X2" s="31" t="s">
        <v>50</v>
      </c>
      <c r="Y2" s="31" t="s">
        <v>79</v>
      </c>
      <c r="Z2" s="31" t="s">
        <v>50</v>
      </c>
      <c r="AA2" s="31" t="s">
        <v>79</v>
      </c>
      <c r="AB2" s="31" t="s">
        <v>50</v>
      </c>
      <c r="AC2" s="31" t="s">
        <v>79</v>
      </c>
      <c r="AD2" s="31" t="s">
        <v>50</v>
      </c>
      <c r="AE2" s="31" t="s">
        <v>79</v>
      </c>
      <c r="AF2" s="31" t="s">
        <v>50</v>
      </c>
      <c r="AG2" s="31" t="s">
        <v>79</v>
      </c>
      <c r="AH2" s="31" t="s">
        <v>50</v>
      </c>
    </row>
    <row r="3" spans="1:34" ht="15" customHeight="1" x14ac:dyDescent="0.4">
      <c r="T3" s="30" t="str">
        <f>対象地域一覧!A3</f>
        <v>広面</v>
      </c>
      <c r="U3" s="32">
        <f>COUNTIF($D$21:$D$40,$T3)+COUNTIF($D$45:$D$49,$T3)</f>
        <v>0</v>
      </c>
      <c r="V3" s="32">
        <f>SUMIF($D$21:$D$40,$T3,$H$21:$H$40)+SUMIF($D$45:$D$49,$T3,$H$45:$H$49)</f>
        <v>0</v>
      </c>
      <c r="W3" s="32">
        <f>COUNTIF($D$55:$D$74,$T3)+COUNTIF($D$79:$D$83,$T3)</f>
        <v>0</v>
      </c>
      <c r="X3" s="32">
        <f>SUMIF($D$55:$D$74,$T3,$H$55:$H$74)+SUMIF($D$79:$D$83,$T3,$H$79:$H$83)</f>
        <v>0</v>
      </c>
      <c r="Y3" s="32">
        <f>COUNTIF($D$89:$D$108,$T3)+COUNTIF($D$113:$D$117,$T3)</f>
        <v>0</v>
      </c>
      <c r="Z3" s="32">
        <f>SUMIF($D$89:$D$108,$T3,$H$89:$H$108)+SUMIF($D$113:$D$117,$T3,$H$113:$H$117)</f>
        <v>0</v>
      </c>
      <c r="AA3" s="32">
        <f>COUNTIF($D$123:$D$142,$T3)+COUNTIF($D$147:$D$151,$T3)</f>
        <v>0</v>
      </c>
      <c r="AB3" s="32">
        <f>SUMIF($D$123:$D$142,$T3,$H$123:$H$142)+SUMIF($D$147:$D$151,$T3,$H$147:$H$151)</f>
        <v>0</v>
      </c>
      <c r="AC3" s="32">
        <f>COUNTIF($D$157:$D$176,$T3)+COUNTIF($D$181:$D$185,$T3)</f>
        <v>0</v>
      </c>
      <c r="AD3" s="32">
        <f>SUMIF($D$157:$D$176,$T3,$H$157:$H$176)+SUMIF($D$181:$D$185,$T3,$H$181:$H$185)</f>
        <v>0</v>
      </c>
      <c r="AE3" s="32">
        <f>COUNTIF($D$191:$D$210,$T3)+COUNTIF($D$215:$D$219,$T3)</f>
        <v>0</v>
      </c>
      <c r="AF3" s="32">
        <f>SUMIF($D$191:$D$210,$T3,$H$191:$H$210)+SUMIF($D$215:$D$219,$T3,$H$215:$H$219)</f>
        <v>0</v>
      </c>
      <c r="AG3" s="32">
        <f>SUM(U3,W3,Y3,AA3,AC3,AE3)</f>
        <v>0</v>
      </c>
      <c r="AH3" s="32">
        <f>SUM(V3,X3,Z3,AB3,AD3,AF3)</f>
        <v>0</v>
      </c>
    </row>
    <row r="4" spans="1:34" ht="24.95" customHeight="1" x14ac:dyDescent="0.4">
      <c r="A4" s="106" t="s">
        <v>171</v>
      </c>
      <c r="B4" s="106"/>
      <c r="C4" s="106"/>
      <c r="D4" s="106"/>
      <c r="E4" s="106"/>
      <c r="F4" s="106"/>
      <c r="G4" s="106"/>
      <c r="H4" s="106"/>
      <c r="I4" s="106"/>
      <c r="J4" s="106"/>
      <c r="T4" s="30" t="str">
        <f>対象地域一覧!A4</f>
        <v>上加茂</v>
      </c>
      <c r="U4" s="32">
        <f t="shared" ref="U4:U45" si="0">COUNTIF($D$21:$D$40,$T4)+COUNTIF($D$45:$D$49,$T4)</f>
        <v>0</v>
      </c>
      <c r="V4" s="32">
        <f t="shared" ref="V4:V45" si="1">SUMIF($D$21:$D$40,$T4,$H$21:$H$40)+SUMIF($D$45:$D$49,$T4,$H$45:$H$49)</f>
        <v>0</v>
      </c>
      <c r="W4" s="32">
        <f t="shared" ref="W4:W45" si="2">COUNTIF($D$55:$D$74,$T4)+COUNTIF($D$79:$D$83,$T4)</f>
        <v>0</v>
      </c>
      <c r="X4" s="32">
        <f t="shared" ref="X4:X45" si="3">SUMIF($D$55:$D$74,$T4,$H$55:$H$74)+SUMIF($D$79:$D$83,$T4,$H$79:$H$83)</f>
        <v>0</v>
      </c>
      <c r="Y4" s="32">
        <f t="shared" ref="Y4:Y45" si="4">COUNTIF($D$89:$D$108,$T4)+COUNTIF($D$113:$D$117,$T4)</f>
        <v>0</v>
      </c>
      <c r="Z4" s="32">
        <f t="shared" ref="Z4:Z45" si="5">SUMIF($D$89:$D$108,$T4,$H$89:$H$108)+SUMIF($D$113:$D$117,$T4,$H$113:$H$117)</f>
        <v>0</v>
      </c>
      <c r="AA4" s="32">
        <f t="shared" ref="AA4:AA45" si="6">COUNTIF($D$123:$D$142,$T4)+COUNTIF($D$147:$D$151,$T4)</f>
        <v>0</v>
      </c>
      <c r="AB4" s="32">
        <f t="shared" ref="AB4:AB45" si="7">SUMIF($D$123:$D$142,$T4,$H$123:$H$142)+SUMIF($D$147:$D$151,$T4,$H$147:$H$151)</f>
        <v>0</v>
      </c>
      <c r="AC4" s="32">
        <f t="shared" ref="AC4:AC45" si="8">COUNTIF($D$157:$D$176,$T4)+COUNTIF($D$181:$D$185,$T4)</f>
        <v>0</v>
      </c>
      <c r="AD4" s="32">
        <f t="shared" ref="AD4:AD45" si="9">SUMIF($D$157:$D$176,$T4,$H$157:$H$176)+SUMIF($D$181:$D$185,$T4,$H$181:$H$185)</f>
        <v>0</v>
      </c>
      <c r="AE4" s="32">
        <f t="shared" ref="AE4:AE45" si="10">COUNTIF($D$191:$D$210,$T4)+COUNTIF($D$215:$D$219,$T4)</f>
        <v>0</v>
      </c>
      <c r="AF4" s="32">
        <f t="shared" ref="AF4:AF45" si="11">SUMIF($D$191:$D$210,$T4,$H$191:$H$210)+SUMIF($D$215:$D$219,$T4,$H$215:$H$219)</f>
        <v>0</v>
      </c>
      <c r="AG4" s="32">
        <f t="shared" ref="AG4:AH45" si="12">SUM(U4,W4,Y4,AA4,AC4,AE4)</f>
        <v>0</v>
      </c>
      <c r="AH4" s="32">
        <f t="shared" si="12"/>
        <v>0</v>
      </c>
    </row>
    <row r="5" spans="1:34" ht="15" customHeight="1" x14ac:dyDescent="0.4">
      <c r="T5" s="30" t="str">
        <f>対象地域一覧!A5</f>
        <v>下加茂</v>
      </c>
      <c r="U5" s="32">
        <f t="shared" si="0"/>
        <v>0</v>
      </c>
      <c r="V5" s="32">
        <f t="shared" si="1"/>
        <v>0</v>
      </c>
      <c r="W5" s="32">
        <f t="shared" si="2"/>
        <v>0</v>
      </c>
      <c r="X5" s="32">
        <f t="shared" si="3"/>
        <v>0</v>
      </c>
      <c r="Y5" s="32">
        <f t="shared" si="4"/>
        <v>0</v>
      </c>
      <c r="Z5" s="32">
        <f t="shared" si="5"/>
        <v>0</v>
      </c>
      <c r="AA5" s="32">
        <f t="shared" si="6"/>
        <v>0</v>
      </c>
      <c r="AB5" s="32">
        <f t="shared" si="7"/>
        <v>0</v>
      </c>
      <c r="AC5" s="32">
        <f t="shared" si="8"/>
        <v>0</v>
      </c>
      <c r="AD5" s="32">
        <f t="shared" si="9"/>
        <v>0</v>
      </c>
      <c r="AE5" s="32">
        <f t="shared" si="10"/>
        <v>0</v>
      </c>
      <c r="AF5" s="32">
        <f t="shared" si="11"/>
        <v>0</v>
      </c>
      <c r="AG5" s="32">
        <f t="shared" si="12"/>
        <v>0</v>
      </c>
      <c r="AH5" s="32">
        <f t="shared" si="12"/>
        <v>0</v>
      </c>
    </row>
    <row r="6" spans="1:34" ht="24.95" customHeight="1" x14ac:dyDescent="0.4">
      <c r="A6" s="33" t="s">
        <v>27</v>
      </c>
      <c r="T6" s="30" t="str">
        <f>対象地域一覧!A6</f>
        <v>美原</v>
      </c>
      <c r="U6" s="32">
        <f t="shared" si="0"/>
        <v>0</v>
      </c>
      <c r="V6" s="32">
        <f t="shared" si="1"/>
        <v>0</v>
      </c>
      <c r="W6" s="32">
        <f t="shared" si="2"/>
        <v>0</v>
      </c>
      <c r="X6" s="32">
        <f t="shared" si="3"/>
        <v>0</v>
      </c>
      <c r="Y6" s="32">
        <f t="shared" si="4"/>
        <v>0</v>
      </c>
      <c r="Z6" s="32">
        <f t="shared" si="5"/>
        <v>0</v>
      </c>
      <c r="AA6" s="32">
        <f t="shared" si="6"/>
        <v>0</v>
      </c>
      <c r="AB6" s="32">
        <f t="shared" si="7"/>
        <v>0</v>
      </c>
      <c r="AC6" s="32">
        <f t="shared" si="8"/>
        <v>0</v>
      </c>
      <c r="AD6" s="32">
        <f t="shared" si="9"/>
        <v>0</v>
      </c>
      <c r="AE6" s="32">
        <f t="shared" si="10"/>
        <v>0</v>
      </c>
      <c r="AF6" s="32">
        <f t="shared" si="11"/>
        <v>0</v>
      </c>
      <c r="AG6" s="32">
        <f t="shared" si="12"/>
        <v>0</v>
      </c>
      <c r="AH6" s="32">
        <f t="shared" si="12"/>
        <v>0</v>
      </c>
    </row>
    <row r="7" spans="1:34" ht="24.95" customHeight="1" x14ac:dyDescent="0.4">
      <c r="A7" s="57" t="s">
        <v>19</v>
      </c>
      <c r="B7" s="57"/>
      <c r="C7" s="65" t="str">
        <f>IF(基本情報入力シート!V8="","",基本情報入力シート!V8)</f>
        <v/>
      </c>
      <c r="D7" s="66"/>
      <c r="E7" s="66"/>
      <c r="F7" s="66"/>
      <c r="G7" s="66"/>
      <c r="H7" s="66"/>
      <c r="I7" s="67"/>
      <c r="T7" s="30" t="str">
        <f>対象地域一覧!A7</f>
        <v>加茂市場</v>
      </c>
      <c r="U7" s="32">
        <f t="shared" si="0"/>
        <v>0</v>
      </c>
      <c r="V7" s="32">
        <f t="shared" si="1"/>
        <v>0</v>
      </c>
      <c r="W7" s="32">
        <f t="shared" si="2"/>
        <v>0</v>
      </c>
      <c r="X7" s="32">
        <f t="shared" si="3"/>
        <v>0</v>
      </c>
      <c r="Y7" s="32">
        <f t="shared" si="4"/>
        <v>0</v>
      </c>
      <c r="Z7" s="32">
        <f t="shared" si="5"/>
        <v>0</v>
      </c>
      <c r="AA7" s="32">
        <f t="shared" si="6"/>
        <v>0</v>
      </c>
      <c r="AB7" s="32">
        <f t="shared" si="7"/>
        <v>0</v>
      </c>
      <c r="AC7" s="32">
        <f t="shared" si="8"/>
        <v>0</v>
      </c>
      <c r="AD7" s="32">
        <f t="shared" si="9"/>
        <v>0</v>
      </c>
      <c r="AE7" s="32">
        <f t="shared" si="10"/>
        <v>0</v>
      </c>
      <c r="AF7" s="32">
        <f t="shared" si="11"/>
        <v>0</v>
      </c>
      <c r="AG7" s="32">
        <f t="shared" si="12"/>
        <v>0</v>
      </c>
      <c r="AH7" s="32">
        <f t="shared" si="12"/>
        <v>0</v>
      </c>
    </row>
    <row r="8" spans="1:34" ht="24.95" customHeight="1" x14ac:dyDescent="0.4">
      <c r="A8" s="57" t="s">
        <v>19</v>
      </c>
      <c r="B8" s="57"/>
      <c r="C8" s="65" t="str">
        <f>IF(基本情報入力シート!V19="","",基本情報入力シート!V19)</f>
        <v/>
      </c>
      <c r="D8" s="66"/>
      <c r="E8" s="66"/>
      <c r="F8" s="66"/>
      <c r="G8" s="66"/>
      <c r="H8" s="66"/>
      <c r="I8" s="67"/>
      <c r="T8" s="30" t="str">
        <f>対象地域一覧!A8</f>
        <v>高谷</v>
      </c>
      <c r="U8" s="32">
        <f t="shared" si="0"/>
        <v>0</v>
      </c>
      <c r="V8" s="32">
        <f t="shared" si="1"/>
        <v>0</v>
      </c>
      <c r="W8" s="32">
        <f t="shared" si="2"/>
        <v>0</v>
      </c>
      <c r="X8" s="32">
        <f t="shared" si="3"/>
        <v>0</v>
      </c>
      <c r="Y8" s="32">
        <f t="shared" si="4"/>
        <v>0</v>
      </c>
      <c r="Z8" s="32">
        <f t="shared" si="5"/>
        <v>0</v>
      </c>
      <c r="AA8" s="32">
        <f t="shared" si="6"/>
        <v>0</v>
      </c>
      <c r="AB8" s="32">
        <f t="shared" si="7"/>
        <v>0</v>
      </c>
      <c r="AC8" s="32">
        <f t="shared" si="8"/>
        <v>0</v>
      </c>
      <c r="AD8" s="32">
        <f t="shared" si="9"/>
        <v>0</v>
      </c>
      <c r="AE8" s="32">
        <f t="shared" si="10"/>
        <v>0</v>
      </c>
      <c r="AF8" s="32">
        <f t="shared" si="11"/>
        <v>0</v>
      </c>
      <c r="AG8" s="32">
        <f t="shared" si="12"/>
        <v>0</v>
      </c>
      <c r="AH8" s="32">
        <f t="shared" si="12"/>
        <v>0</v>
      </c>
    </row>
    <row r="9" spans="1:34" ht="24.95" customHeight="1" x14ac:dyDescent="0.4">
      <c r="A9" s="57" t="s">
        <v>20</v>
      </c>
      <c r="B9" s="57"/>
      <c r="C9" s="65" t="str">
        <f>IF(基本情報入力シート!V20="","",基本情報入力シート!V20)</f>
        <v/>
      </c>
      <c r="D9" s="66"/>
      <c r="E9" s="66"/>
      <c r="F9" s="66"/>
      <c r="G9" s="66"/>
      <c r="H9" s="66"/>
      <c r="I9" s="67"/>
      <c r="T9" s="30" t="str">
        <f>対象地域一覧!A9</f>
        <v>平岡</v>
      </c>
      <c r="U9" s="32">
        <f t="shared" si="0"/>
        <v>0</v>
      </c>
      <c r="V9" s="32">
        <f t="shared" si="1"/>
        <v>0</v>
      </c>
      <c r="W9" s="32">
        <f t="shared" si="2"/>
        <v>0</v>
      </c>
      <c r="X9" s="32">
        <f t="shared" si="3"/>
        <v>0</v>
      </c>
      <c r="Y9" s="32">
        <f t="shared" si="4"/>
        <v>0</v>
      </c>
      <c r="Z9" s="32">
        <f t="shared" si="5"/>
        <v>0</v>
      </c>
      <c r="AA9" s="32">
        <f t="shared" si="6"/>
        <v>0</v>
      </c>
      <c r="AB9" s="32">
        <f t="shared" si="7"/>
        <v>0</v>
      </c>
      <c r="AC9" s="32">
        <f t="shared" si="8"/>
        <v>0</v>
      </c>
      <c r="AD9" s="32">
        <f t="shared" si="9"/>
        <v>0</v>
      </c>
      <c r="AE9" s="32">
        <f t="shared" si="10"/>
        <v>0</v>
      </c>
      <c r="AF9" s="32">
        <f t="shared" si="11"/>
        <v>0</v>
      </c>
      <c r="AG9" s="32">
        <f t="shared" si="12"/>
        <v>0</v>
      </c>
      <c r="AH9" s="32">
        <f t="shared" si="12"/>
        <v>0</v>
      </c>
    </row>
    <row r="10" spans="1:34" ht="42.95" customHeight="1" x14ac:dyDescent="0.4">
      <c r="A10" s="57" t="s">
        <v>21</v>
      </c>
      <c r="B10" s="57"/>
      <c r="C10" s="65" t="str">
        <f>IF(基本情報入力シート!V21="","",基本情報入力シート!V21)</f>
        <v>通所介護</v>
      </c>
      <c r="D10" s="66"/>
      <c r="E10" s="66"/>
      <c r="F10" s="66"/>
      <c r="G10" s="66"/>
      <c r="H10" s="66"/>
      <c r="I10" s="67"/>
      <c r="T10" s="30" t="str">
        <f>対象地域一覧!A10</f>
        <v>上野</v>
      </c>
      <c r="U10" s="32">
        <f t="shared" si="0"/>
        <v>0</v>
      </c>
      <c r="V10" s="32">
        <f t="shared" si="1"/>
        <v>0</v>
      </c>
      <c r="W10" s="32">
        <f t="shared" si="2"/>
        <v>0</v>
      </c>
      <c r="X10" s="32">
        <f t="shared" si="3"/>
        <v>0</v>
      </c>
      <c r="Y10" s="32">
        <f t="shared" si="4"/>
        <v>0</v>
      </c>
      <c r="Z10" s="32">
        <f t="shared" si="5"/>
        <v>0</v>
      </c>
      <c r="AA10" s="32">
        <f t="shared" si="6"/>
        <v>0</v>
      </c>
      <c r="AB10" s="32">
        <f t="shared" si="7"/>
        <v>0</v>
      </c>
      <c r="AC10" s="32">
        <f t="shared" si="8"/>
        <v>0</v>
      </c>
      <c r="AD10" s="32">
        <f t="shared" si="9"/>
        <v>0</v>
      </c>
      <c r="AE10" s="32">
        <f t="shared" si="10"/>
        <v>0</v>
      </c>
      <c r="AF10" s="32">
        <f t="shared" si="11"/>
        <v>0</v>
      </c>
      <c r="AG10" s="32">
        <f t="shared" si="12"/>
        <v>0</v>
      </c>
      <c r="AH10" s="32">
        <f t="shared" si="12"/>
        <v>0</v>
      </c>
    </row>
    <row r="11" spans="1:34" ht="24.95" customHeight="1" x14ac:dyDescent="0.4">
      <c r="A11" s="57" t="s">
        <v>110</v>
      </c>
      <c r="B11" s="57"/>
      <c r="C11" s="161" t="str">
        <f>IF(基本情報入力シート!V22="","",基本情報入力シート!V22)</f>
        <v>別表第1の1　区分1　移動に片道20分以上の時間を要するサービス（特別地域加算対象地域内に居住する利用者を対象に行う場合）</v>
      </c>
      <c r="D11" s="162"/>
      <c r="E11" s="162"/>
      <c r="F11" s="162"/>
      <c r="G11" s="162"/>
      <c r="H11" s="162"/>
      <c r="I11" s="163"/>
      <c r="T11" s="30" t="str">
        <f>対象地域一覧!A11</f>
        <v>竹部</v>
      </c>
      <c r="U11" s="32">
        <f t="shared" si="0"/>
        <v>0</v>
      </c>
      <c r="V11" s="32">
        <f t="shared" si="1"/>
        <v>0</v>
      </c>
      <c r="W11" s="32">
        <f t="shared" si="2"/>
        <v>0</v>
      </c>
      <c r="X11" s="32">
        <f t="shared" si="3"/>
        <v>0</v>
      </c>
      <c r="Y11" s="32">
        <f t="shared" si="4"/>
        <v>0</v>
      </c>
      <c r="Z11" s="32">
        <f t="shared" si="5"/>
        <v>0</v>
      </c>
      <c r="AA11" s="32">
        <f t="shared" si="6"/>
        <v>0</v>
      </c>
      <c r="AB11" s="32">
        <f t="shared" si="7"/>
        <v>0</v>
      </c>
      <c r="AC11" s="32">
        <f t="shared" si="8"/>
        <v>0</v>
      </c>
      <c r="AD11" s="32">
        <f t="shared" si="9"/>
        <v>0</v>
      </c>
      <c r="AE11" s="32">
        <f t="shared" si="10"/>
        <v>0</v>
      </c>
      <c r="AF11" s="32">
        <f t="shared" si="11"/>
        <v>0</v>
      </c>
      <c r="AG11" s="32">
        <f t="shared" si="12"/>
        <v>0</v>
      </c>
      <c r="AH11" s="32">
        <f t="shared" si="12"/>
        <v>0</v>
      </c>
    </row>
    <row r="12" spans="1:34" ht="24.95" customHeight="1" x14ac:dyDescent="0.4">
      <c r="A12" s="57" t="s">
        <v>28</v>
      </c>
      <c r="B12" s="57"/>
      <c r="C12" s="65" t="s">
        <v>29</v>
      </c>
      <c r="D12" s="66"/>
      <c r="E12" s="66"/>
      <c r="F12" s="66"/>
      <c r="G12" s="66"/>
      <c r="H12" s="66"/>
      <c r="I12" s="67"/>
      <c r="T12" s="30" t="str">
        <f>対象地域一覧!A12</f>
        <v>上田東</v>
      </c>
      <c r="U12" s="32">
        <f t="shared" si="0"/>
        <v>0</v>
      </c>
      <c r="V12" s="32">
        <f t="shared" si="1"/>
        <v>0</v>
      </c>
      <c r="W12" s="32">
        <f t="shared" si="2"/>
        <v>0</v>
      </c>
      <c r="X12" s="32">
        <f t="shared" si="3"/>
        <v>0</v>
      </c>
      <c r="Y12" s="32">
        <f t="shared" si="4"/>
        <v>0</v>
      </c>
      <c r="Z12" s="32">
        <f t="shared" si="5"/>
        <v>0</v>
      </c>
      <c r="AA12" s="32">
        <f t="shared" si="6"/>
        <v>0</v>
      </c>
      <c r="AB12" s="32">
        <f t="shared" si="7"/>
        <v>0</v>
      </c>
      <c r="AC12" s="32">
        <f t="shared" si="8"/>
        <v>0</v>
      </c>
      <c r="AD12" s="32">
        <f t="shared" si="9"/>
        <v>0</v>
      </c>
      <c r="AE12" s="32">
        <f t="shared" si="10"/>
        <v>0</v>
      </c>
      <c r="AF12" s="32">
        <f t="shared" si="11"/>
        <v>0</v>
      </c>
      <c r="AG12" s="32">
        <f t="shared" si="12"/>
        <v>0</v>
      </c>
      <c r="AH12" s="32">
        <f t="shared" si="12"/>
        <v>0</v>
      </c>
    </row>
    <row r="13" spans="1:34" ht="36" customHeight="1" x14ac:dyDescent="0.4">
      <c r="A13" s="107"/>
      <c r="B13" s="107"/>
      <c r="C13" s="107"/>
      <c r="D13" s="107"/>
      <c r="E13" s="107"/>
      <c r="F13" s="107"/>
      <c r="G13" s="107"/>
      <c r="H13" s="107"/>
      <c r="I13" s="107"/>
      <c r="J13" s="55"/>
      <c r="T13" s="30" t="str">
        <f>対象地域一覧!A13</f>
        <v>細田</v>
      </c>
      <c r="U13" s="32">
        <f t="shared" si="0"/>
        <v>0</v>
      </c>
      <c r="V13" s="32">
        <f t="shared" si="1"/>
        <v>0</v>
      </c>
      <c r="W13" s="32">
        <f t="shared" si="2"/>
        <v>0</v>
      </c>
      <c r="X13" s="32">
        <f t="shared" si="3"/>
        <v>0</v>
      </c>
      <c r="Y13" s="32">
        <f t="shared" si="4"/>
        <v>0</v>
      </c>
      <c r="Z13" s="32">
        <f t="shared" si="5"/>
        <v>0</v>
      </c>
      <c r="AA13" s="32">
        <f t="shared" si="6"/>
        <v>0</v>
      </c>
      <c r="AB13" s="32">
        <f t="shared" si="7"/>
        <v>0</v>
      </c>
      <c r="AC13" s="32">
        <f t="shared" si="8"/>
        <v>0</v>
      </c>
      <c r="AD13" s="32">
        <f t="shared" si="9"/>
        <v>0</v>
      </c>
      <c r="AE13" s="32">
        <f t="shared" si="10"/>
        <v>0</v>
      </c>
      <c r="AF13" s="32">
        <f t="shared" si="11"/>
        <v>0</v>
      </c>
      <c r="AG13" s="32">
        <f t="shared" si="12"/>
        <v>0</v>
      </c>
      <c r="AH13" s="32">
        <f t="shared" si="12"/>
        <v>0</v>
      </c>
    </row>
    <row r="14" spans="1:34" ht="36" customHeight="1" x14ac:dyDescent="0.4">
      <c r="A14" s="166"/>
      <c r="B14" s="166"/>
      <c r="C14" s="105"/>
      <c r="D14" s="105"/>
      <c r="E14" s="105"/>
      <c r="F14" s="105"/>
      <c r="G14" s="105"/>
      <c r="H14" s="105"/>
      <c r="I14" s="105"/>
      <c r="J14" s="55"/>
      <c r="T14" s="30" t="str">
        <f>対象地域一覧!A14</f>
        <v>三納谷</v>
      </c>
      <c r="U14" s="32">
        <f t="shared" si="0"/>
        <v>0</v>
      </c>
      <c r="V14" s="32">
        <f t="shared" si="1"/>
        <v>0</v>
      </c>
      <c r="W14" s="32">
        <f t="shared" si="2"/>
        <v>0</v>
      </c>
      <c r="X14" s="32">
        <f t="shared" si="3"/>
        <v>0</v>
      </c>
      <c r="Y14" s="32">
        <f t="shared" si="4"/>
        <v>0</v>
      </c>
      <c r="Z14" s="32">
        <f t="shared" si="5"/>
        <v>0</v>
      </c>
      <c r="AA14" s="32">
        <f t="shared" si="6"/>
        <v>0</v>
      </c>
      <c r="AB14" s="32">
        <f t="shared" si="7"/>
        <v>0</v>
      </c>
      <c r="AC14" s="32">
        <f t="shared" si="8"/>
        <v>0</v>
      </c>
      <c r="AD14" s="32">
        <f t="shared" si="9"/>
        <v>0</v>
      </c>
      <c r="AE14" s="32">
        <f t="shared" si="10"/>
        <v>0</v>
      </c>
      <c r="AF14" s="32">
        <f t="shared" si="11"/>
        <v>0</v>
      </c>
      <c r="AG14" s="32">
        <f t="shared" si="12"/>
        <v>0</v>
      </c>
      <c r="AH14" s="32">
        <f t="shared" si="12"/>
        <v>0</v>
      </c>
    </row>
    <row r="15" spans="1:34" ht="36" customHeight="1" x14ac:dyDescent="0.4">
      <c r="A15" s="166"/>
      <c r="B15" s="166"/>
      <c r="C15" s="105"/>
      <c r="D15" s="105"/>
      <c r="E15" s="105"/>
      <c r="F15" s="105"/>
      <c r="G15" s="105"/>
      <c r="H15" s="105"/>
      <c r="I15" s="105"/>
      <c r="J15" s="55"/>
      <c r="T15" s="30" t="str">
        <f>対象地域一覧!A15</f>
        <v>上田西</v>
      </c>
      <c r="U15" s="32">
        <f t="shared" si="0"/>
        <v>0</v>
      </c>
      <c r="V15" s="32">
        <f t="shared" si="1"/>
        <v>0</v>
      </c>
      <c r="W15" s="32">
        <f t="shared" si="2"/>
        <v>0</v>
      </c>
      <c r="X15" s="32">
        <f t="shared" si="3"/>
        <v>0</v>
      </c>
      <c r="Y15" s="32">
        <f t="shared" si="4"/>
        <v>0</v>
      </c>
      <c r="Z15" s="32">
        <f t="shared" si="5"/>
        <v>0</v>
      </c>
      <c r="AA15" s="32">
        <f t="shared" si="6"/>
        <v>0</v>
      </c>
      <c r="AB15" s="32">
        <f t="shared" si="7"/>
        <v>0</v>
      </c>
      <c r="AC15" s="32">
        <f t="shared" si="8"/>
        <v>0</v>
      </c>
      <c r="AD15" s="32">
        <f t="shared" si="9"/>
        <v>0</v>
      </c>
      <c r="AE15" s="32">
        <f t="shared" si="10"/>
        <v>0</v>
      </c>
      <c r="AF15" s="32">
        <f t="shared" si="11"/>
        <v>0</v>
      </c>
      <c r="AG15" s="32">
        <f t="shared" si="12"/>
        <v>0</v>
      </c>
      <c r="AH15" s="32">
        <f t="shared" si="12"/>
        <v>0</v>
      </c>
    </row>
    <row r="16" spans="1:34" ht="20.100000000000001" customHeight="1" x14ac:dyDescent="0.4">
      <c r="T16" s="30" t="str">
        <f>対象地域一覧!A16</f>
        <v>円城</v>
      </c>
      <c r="U16" s="32">
        <f t="shared" si="0"/>
        <v>0</v>
      </c>
      <c r="V16" s="32">
        <f t="shared" si="1"/>
        <v>0</v>
      </c>
      <c r="W16" s="32">
        <f t="shared" si="2"/>
        <v>0</v>
      </c>
      <c r="X16" s="32">
        <f t="shared" si="3"/>
        <v>0</v>
      </c>
      <c r="Y16" s="32">
        <f t="shared" si="4"/>
        <v>0</v>
      </c>
      <c r="Z16" s="32">
        <f t="shared" si="5"/>
        <v>0</v>
      </c>
      <c r="AA16" s="32">
        <f t="shared" si="6"/>
        <v>0</v>
      </c>
      <c r="AB16" s="32">
        <f t="shared" si="7"/>
        <v>0</v>
      </c>
      <c r="AC16" s="32">
        <f t="shared" si="8"/>
        <v>0</v>
      </c>
      <c r="AD16" s="32">
        <f t="shared" si="9"/>
        <v>0</v>
      </c>
      <c r="AE16" s="32">
        <f t="shared" si="10"/>
        <v>0</v>
      </c>
      <c r="AF16" s="32">
        <f t="shared" si="11"/>
        <v>0</v>
      </c>
      <c r="AG16" s="32">
        <f t="shared" si="12"/>
        <v>0</v>
      </c>
      <c r="AH16" s="32">
        <f t="shared" si="12"/>
        <v>0</v>
      </c>
    </row>
    <row r="17" spans="1:34" ht="20.100000000000001" customHeight="1" x14ac:dyDescent="0.4">
      <c r="A17" s="34" t="s">
        <v>88</v>
      </c>
      <c r="T17" s="30" t="str">
        <f>対象地域一覧!A17</f>
        <v>案田</v>
      </c>
      <c r="U17" s="32">
        <f t="shared" si="0"/>
        <v>0</v>
      </c>
      <c r="V17" s="32">
        <f t="shared" si="1"/>
        <v>0</v>
      </c>
      <c r="W17" s="32">
        <f t="shared" si="2"/>
        <v>0</v>
      </c>
      <c r="X17" s="32">
        <f t="shared" si="3"/>
        <v>0</v>
      </c>
      <c r="Y17" s="32">
        <f t="shared" si="4"/>
        <v>0</v>
      </c>
      <c r="Z17" s="32">
        <f t="shared" si="5"/>
        <v>0</v>
      </c>
      <c r="AA17" s="32">
        <f t="shared" si="6"/>
        <v>0</v>
      </c>
      <c r="AB17" s="32">
        <f t="shared" si="7"/>
        <v>0</v>
      </c>
      <c r="AC17" s="32">
        <f t="shared" si="8"/>
        <v>0</v>
      </c>
      <c r="AD17" s="32">
        <f t="shared" si="9"/>
        <v>0</v>
      </c>
      <c r="AE17" s="32">
        <f t="shared" si="10"/>
        <v>0</v>
      </c>
      <c r="AF17" s="32">
        <f t="shared" si="11"/>
        <v>0</v>
      </c>
      <c r="AG17" s="32">
        <f t="shared" si="12"/>
        <v>0</v>
      </c>
      <c r="AH17" s="32">
        <f t="shared" si="12"/>
        <v>0</v>
      </c>
    </row>
    <row r="18" spans="1:34" ht="20.100000000000001" customHeight="1" x14ac:dyDescent="0.4">
      <c r="A18" s="34" t="s">
        <v>67</v>
      </c>
      <c r="T18" s="30" t="str">
        <f>対象地域一覧!A18</f>
        <v>高富</v>
      </c>
      <c r="U18" s="32">
        <f t="shared" si="0"/>
        <v>0</v>
      </c>
      <c r="V18" s="32">
        <f t="shared" si="1"/>
        <v>0</v>
      </c>
      <c r="W18" s="32">
        <f t="shared" si="2"/>
        <v>0</v>
      </c>
      <c r="X18" s="32">
        <f t="shared" si="3"/>
        <v>0</v>
      </c>
      <c r="Y18" s="32">
        <f t="shared" si="4"/>
        <v>0</v>
      </c>
      <c r="Z18" s="32">
        <f t="shared" si="5"/>
        <v>0</v>
      </c>
      <c r="AA18" s="32">
        <f t="shared" si="6"/>
        <v>0</v>
      </c>
      <c r="AB18" s="32">
        <f t="shared" si="7"/>
        <v>0</v>
      </c>
      <c r="AC18" s="32">
        <f t="shared" si="8"/>
        <v>0</v>
      </c>
      <c r="AD18" s="32">
        <f t="shared" si="9"/>
        <v>0</v>
      </c>
      <c r="AE18" s="32">
        <f t="shared" si="10"/>
        <v>0</v>
      </c>
      <c r="AF18" s="32">
        <f t="shared" si="11"/>
        <v>0</v>
      </c>
      <c r="AG18" s="32">
        <f t="shared" si="12"/>
        <v>0</v>
      </c>
      <c r="AH18" s="32">
        <f t="shared" si="12"/>
        <v>0</v>
      </c>
    </row>
    <row r="19" spans="1:34" ht="20.100000000000001" customHeight="1" x14ac:dyDescent="0.4">
      <c r="A19" s="50" t="s">
        <v>90</v>
      </c>
      <c r="T19" s="30" t="str">
        <f>対象地域一覧!A19</f>
        <v>神瀬</v>
      </c>
      <c r="U19" s="32">
        <f t="shared" si="0"/>
        <v>0</v>
      </c>
      <c r="V19" s="32">
        <f t="shared" si="1"/>
        <v>0</v>
      </c>
      <c r="W19" s="32">
        <f t="shared" si="2"/>
        <v>0</v>
      </c>
      <c r="X19" s="32">
        <f t="shared" si="3"/>
        <v>0</v>
      </c>
      <c r="Y19" s="32">
        <f t="shared" si="4"/>
        <v>0</v>
      </c>
      <c r="Z19" s="32">
        <f t="shared" si="5"/>
        <v>0</v>
      </c>
      <c r="AA19" s="32">
        <f t="shared" si="6"/>
        <v>0</v>
      </c>
      <c r="AB19" s="32">
        <f t="shared" si="7"/>
        <v>0</v>
      </c>
      <c r="AC19" s="32">
        <f t="shared" si="8"/>
        <v>0</v>
      </c>
      <c r="AD19" s="32">
        <f t="shared" si="9"/>
        <v>0</v>
      </c>
      <c r="AE19" s="32">
        <f t="shared" si="10"/>
        <v>0</v>
      </c>
      <c r="AF19" s="32">
        <f t="shared" si="11"/>
        <v>0</v>
      </c>
      <c r="AG19" s="32">
        <f t="shared" si="12"/>
        <v>0</v>
      </c>
      <c r="AH19" s="32">
        <f t="shared" si="12"/>
        <v>0</v>
      </c>
    </row>
    <row r="20" spans="1:34" ht="42.95" customHeight="1" x14ac:dyDescent="0.4">
      <c r="A20" s="155" t="s">
        <v>132</v>
      </c>
      <c r="B20" s="35" t="s">
        <v>49</v>
      </c>
      <c r="C20" s="35" t="s">
        <v>119</v>
      </c>
      <c r="D20" s="35" t="s">
        <v>34</v>
      </c>
      <c r="E20" s="36" t="s">
        <v>173</v>
      </c>
      <c r="F20" s="36" t="s">
        <v>174</v>
      </c>
      <c r="G20" s="35" t="s">
        <v>35</v>
      </c>
      <c r="H20" s="36" t="s">
        <v>51</v>
      </c>
      <c r="I20" s="36" t="s">
        <v>37</v>
      </c>
      <c r="J20" s="36" t="s">
        <v>120</v>
      </c>
      <c r="T20" s="30" t="str">
        <f>対象地域一覧!A20</f>
        <v>小森</v>
      </c>
      <c r="U20" s="32">
        <f t="shared" si="0"/>
        <v>0</v>
      </c>
      <c r="V20" s="32">
        <f t="shared" si="1"/>
        <v>0</v>
      </c>
      <c r="W20" s="32">
        <f t="shared" si="2"/>
        <v>0</v>
      </c>
      <c r="X20" s="32">
        <f t="shared" si="3"/>
        <v>0</v>
      </c>
      <c r="Y20" s="32">
        <f t="shared" si="4"/>
        <v>0</v>
      </c>
      <c r="Z20" s="32">
        <f t="shared" si="5"/>
        <v>0</v>
      </c>
      <c r="AA20" s="32">
        <f t="shared" si="6"/>
        <v>0</v>
      </c>
      <c r="AB20" s="32">
        <f t="shared" si="7"/>
        <v>0</v>
      </c>
      <c r="AC20" s="32">
        <f t="shared" si="8"/>
        <v>0</v>
      </c>
      <c r="AD20" s="32">
        <f t="shared" si="9"/>
        <v>0</v>
      </c>
      <c r="AE20" s="32">
        <f t="shared" si="10"/>
        <v>0</v>
      </c>
      <c r="AF20" s="32">
        <f t="shared" si="11"/>
        <v>0</v>
      </c>
      <c r="AG20" s="32">
        <f t="shared" si="12"/>
        <v>0</v>
      </c>
      <c r="AH20" s="32">
        <f t="shared" si="12"/>
        <v>0</v>
      </c>
    </row>
    <row r="21" spans="1:34" ht="18" customHeight="1" x14ac:dyDescent="0.4">
      <c r="A21" s="156"/>
      <c r="B21" s="45"/>
      <c r="C21" s="45"/>
      <c r="D21" s="45"/>
      <c r="E21" s="45"/>
      <c r="F21" s="45"/>
      <c r="G21" s="45"/>
      <c r="H21" s="46"/>
      <c r="I21" s="37">
        <f>IF(AND(B21&lt;&gt;"",C21&lt;&gt;"",D21&lt;&gt;"",E21&lt;&gt;"",F21&lt;&gt;"",G21&lt;&gt;"",H21&lt;&gt;""),VLOOKUP(G21,通所介護費!$A$20:$B$24,2,0),0)</f>
        <v>0</v>
      </c>
      <c r="J21" s="37">
        <f t="shared" ref="J21:J25" si="13">(I21*H21)*0.1*10</f>
        <v>0</v>
      </c>
      <c r="T21" s="30" t="str">
        <f>対象地域一覧!A21</f>
        <v>尾原</v>
      </c>
      <c r="U21" s="32">
        <f t="shared" si="0"/>
        <v>0</v>
      </c>
      <c r="V21" s="32">
        <f t="shared" si="1"/>
        <v>0</v>
      </c>
      <c r="W21" s="32">
        <f t="shared" si="2"/>
        <v>0</v>
      </c>
      <c r="X21" s="32">
        <f t="shared" si="3"/>
        <v>0</v>
      </c>
      <c r="Y21" s="32">
        <f t="shared" si="4"/>
        <v>0</v>
      </c>
      <c r="Z21" s="32">
        <f t="shared" si="5"/>
        <v>0</v>
      </c>
      <c r="AA21" s="32">
        <f t="shared" si="6"/>
        <v>0</v>
      </c>
      <c r="AB21" s="32">
        <f t="shared" si="7"/>
        <v>0</v>
      </c>
      <c r="AC21" s="32">
        <f t="shared" si="8"/>
        <v>0</v>
      </c>
      <c r="AD21" s="32">
        <f t="shared" si="9"/>
        <v>0</v>
      </c>
      <c r="AE21" s="32">
        <f t="shared" si="10"/>
        <v>0</v>
      </c>
      <c r="AF21" s="32">
        <f t="shared" si="11"/>
        <v>0</v>
      </c>
      <c r="AG21" s="32">
        <f t="shared" si="12"/>
        <v>0</v>
      </c>
      <c r="AH21" s="32">
        <f t="shared" si="12"/>
        <v>0</v>
      </c>
    </row>
    <row r="22" spans="1:34" ht="18" customHeight="1" x14ac:dyDescent="0.4">
      <c r="A22" s="156"/>
      <c r="B22" s="45"/>
      <c r="C22" s="45"/>
      <c r="D22" s="45"/>
      <c r="E22" s="45"/>
      <c r="F22" s="45"/>
      <c r="G22" s="45"/>
      <c r="H22" s="46"/>
      <c r="I22" s="37">
        <f>IF(AND(B22&lt;&gt;"",C22&lt;&gt;"",D22&lt;&gt;"",E22&lt;&gt;"",F22&lt;&gt;"",G22&lt;&gt;"",H22&lt;&gt;""),VLOOKUP(G22,通所介護費!$A$20:$B$24,2,0),0)</f>
        <v>0</v>
      </c>
      <c r="J22" s="37">
        <f t="shared" si="13"/>
        <v>0</v>
      </c>
      <c r="T22" s="30" t="str">
        <f>対象地域一覧!A22</f>
        <v>笹目</v>
      </c>
      <c r="U22" s="32">
        <f t="shared" si="0"/>
        <v>0</v>
      </c>
      <c r="V22" s="32">
        <f t="shared" si="1"/>
        <v>0</v>
      </c>
      <c r="W22" s="32">
        <f t="shared" si="2"/>
        <v>0</v>
      </c>
      <c r="X22" s="32">
        <f t="shared" si="3"/>
        <v>0</v>
      </c>
      <c r="Y22" s="32">
        <f t="shared" si="4"/>
        <v>0</v>
      </c>
      <c r="Z22" s="32">
        <f t="shared" si="5"/>
        <v>0</v>
      </c>
      <c r="AA22" s="32">
        <f t="shared" si="6"/>
        <v>0</v>
      </c>
      <c r="AB22" s="32">
        <f t="shared" si="7"/>
        <v>0</v>
      </c>
      <c r="AC22" s="32">
        <f t="shared" si="8"/>
        <v>0</v>
      </c>
      <c r="AD22" s="32">
        <f t="shared" si="9"/>
        <v>0</v>
      </c>
      <c r="AE22" s="32">
        <f t="shared" si="10"/>
        <v>0</v>
      </c>
      <c r="AF22" s="32">
        <f t="shared" si="11"/>
        <v>0</v>
      </c>
      <c r="AG22" s="32">
        <f t="shared" si="12"/>
        <v>0</v>
      </c>
      <c r="AH22" s="32">
        <f t="shared" si="12"/>
        <v>0</v>
      </c>
    </row>
    <row r="23" spans="1:34" ht="18" customHeight="1" x14ac:dyDescent="0.4">
      <c r="A23" s="156"/>
      <c r="B23" s="45"/>
      <c r="C23" s="45"/>
      <c r="D23" s="45"/>
      <c r="E23" s="45"/>
      <c r="F23" s="45"/>
      <c r="G23" s="45"/>
      <c r="H23" s="46"/>
      <c r="I23" s="37">
        <f>IF(AND(B23&lt;&gt;"",C23&lt;&gt;"",D23&lt;&gt;"",E23&lt;&gt;"",F23&lt;&gt;"",G23&lt;&gt;"",H23&lt;&gt;""),VLOOKUP(G23,通所介護費!$A$20:$B$24,2,0),0)</f>
        <v>0</v>
      </c>
      <c r="J23" s="37">
        <f t="shared" si="13"/>
        <v>0</v>
      </c>
      <c r="T23" s="30" t="str">
        <f>対象地域一覧!A23</f>
        <v>福沢</v>
      </c>
      <c r="U23" s="32">
        <f t="shared" si="0"/>
        <v>0</v>
      </c>
      <c r="V23" s="32">
        <f t="shared" si="1"/>
        <v>0</v>
      </c>
      <c r="W23" s="32">
        <f t="shared" si="2"/>
        <v>0</v>
      </c>
      <c r="X23" s="32">
        <f t="shared" si="3"/>
        <v>0</v>
      </c>
      <c r="Y23" s="32">
        <f t="shared" si="4"/>
        <v>0</v>
      </c>
      <c r="Z23" s="32">
        <f t="shared" si="5"/>
        <v>0</v>
      </c>
      <c r="AA23" s="32">
        <f t="shared" si="6"/>
        <v>0</v>
      </c>
      <c r="AB23" s="32">
        <f t="shared" si="7"/>
        <v>0</v>
      </c>
      <c r="AC23" s="32">
        <f t="shared" si="8"/>
        <v>0</v>
      </c>
      <c r="AD23" s="32">
        <f t="shared" si="9"/>
        <v>0</v>
      </c>
      <c r="AE23" s="32">
        <f t="shared" si="10"/>
        <v>0</v>
      </c>
      <c r="AF23" s="32">
        <f t="shared" si="11"/>
        <v>0</v>
      </c>
      <c r="AG23" s="32">
        <f t="shared" si="12"/>
        <v>0</v>
      </c>
      <c r="AH23" s="32">
        <f t="shared" si="12"/>
        <v>0</v>
      </c>
    </row>
    <row r="24" spans="1:34" ht="18" customHeight="1" x14ac:dyDescent="0.4">
      <c r="A24" s="156"/>
      <c r="B24" s="45"/>
      <c r="C24" s="45"/>
      <c r="D24" s="45"/>
      <c r="E24" s="45"/>
      <c r="F24" s="45"/>
      <c r="G24" s="45"/>
      <c r="H24" s="46"/>
      <c r="I24" s="37">
        <f>IF(AND(B24&lt;&gt;"",C24&lt;&gt;"",D24&lt;&gt;"",E24&lt;&gt;"",F24&lt;&gt;"",G24&lt;&gt;"",H24&lt;&gt;""),VLOOKUP(G24,通所介護費!$A$20:$B$24,2,0),0)</f>
        <v>0</v>
      </c>
      <c r="J24" s="37">
        <f t="shared" si="13"/>
        <v>0</v>
      </c>
      <c r="T24" s="30" t="str">
        <f>対象地域一覧!A24</f>
        <v>溝部</v>
      </c>
      <c r="U24" s="32">
        <f t="shared" si="0"/>
        <v>0</v>
      </c>
      <c r="V24" s="32">
        <f t="shared" si="1"/>
        <v>0</v>
      </c>
      <c r="W24" s="32">
        <f t="shared" si="2"/>
        <v>0</v>
      </c>
      <c r="X24" s="32">
        <f t="shared" si="3"/>
        <v>0</v>
      </c>
      <c r="Y24" s="32">
        <f t="shared" si="4"/>
        <v>0</v>
      </c>
      <c r="Z24" s="32">
        <f t="shared" si="5"/>
        <v>0</v>
      </c>
      <c r="AA24" s="32">
        <f t="shared" si="6"/>
        <v>0</v>
      </c>
      <c r="AB24" s="32">
        <f t="shared" si="7"/>
        <v>0</v>
      </c>
      <c r="AC24" s="32">
        <f t="shared" si="8"/>
        <v>0</v>
      </c>
      <c r="AD24" s="32">
        <f t="shared" si="9"/>
        <v>0</v>
      </c>
      <c r="AE24" s="32">
        <f t="shared" si="10"/>
        <v>0</v>
      </c>
      <c r="AF24" s="32">
        <f t="shared" si="11"/>
        <v>0</v>
      </c>
      <c r="AG24" s="32">
        <f t="shared" si="12"/>
        <v>0</v>
      </c>
      <c r="AH24" s="32">
        <f t="shared" si="12"/>
        <v>0</v>
      </c>
    </row>
    <row r="25" spans="1:34" ht="18" customHeight="1" x14ac:dyDescent="0.4">
      <c r="A25" s="156"/>
      <c r="B25" s="45"/>
      <c r="C25" s="45"/>
      <c r="D25" s="45"/>
      <c r="E25" s="45"/>
      <c r="F25" s="45"/>
      <c r="G25" s="45"/>
      <c r="H25" s="46"/>
      <c r="I25" s="37">
        <f>IF(AND(B25&lt;&gt;"",C25&lt;&gt;"",D25&lt;&gt;"",E25&lt;&gt;"",F25&lt;&gt;"",G25&lt;&gt;"",H25&lt;&gt;""),VLOOKUP(G25,通所介護費!$A$20:$B$24,2,0),0)</f>
        <v>0</v>
      </c>
      <c r="J25" s="37">
        <f t="shared" si="13"/>
        <v>0</v>
      </c>
      <c r="T25" s="30">
        <f>対象地域一覧!A25</f>
        <v>0</v>
      </c>
      <c r="U25" s="32">
        <f t="shared" si="0"/>
        <v>0</v>
      </c>
      <c r="V25" s="32">
        <f t="shared" si="1"/>
        <v>0</v>
      </c>
      <c r="W25" s="32">
        <f t="shared" si="2"/>
        <v>0</v>
      </c>
      <c r="X25" s="32">
        <f t="shared" si="3"/>
        <v>0</v>
      </c>
      <c r="Y25" s="32">
        <f t="shared" si="4"/>
        <v>0</v>
      </c>
      <c r="Z25" s="32">
        <f t="shared" si="5"/>
        <v>0</v>
      </c>
      <c r="AA25" s="32">
        <f t="shared" si="6"/>
        <v>0</v>
      </c>
      <c r="AB25" s="32">
        <f t="shared" si="7"/>
        <v>0</v>
      </c>
      <c r="AC25" s="32">
        <f t="shared" si="8"/>
        <v>0</v>
      </c>
      <c r="AD25" s="32">
        <f t="shared" si="9"/>
        <v>0</v>
      </c>
      <c r="AE25" s="32">
        <f t="shared" si="10"/>
        <v>0</v>
      </c>
      <c r="AF25" s="32">
        <f t="shared" si="11"/>
        <v>0</v>
      </c>
      <c r="AG25" s="32">
        <f t="shared" si="12"/>
        <v>0</v>
      </c>
      <c r="AH25" s="32">
        <f t="shared" si="12"/>
        <v>0</v>
      </c>
    </row>
    <row r="26" spans="1:34" ht="18" customHeight="1" x14ac:dyDescent="0.4">
      <c r="A26" s="156"/>
      <c r="B26" s="45"/>
      <c r="C26" s="45"/>
      <c r="D26" s="45"/>
      <c r="E26" s="45"/>
      <c r="F26" s="45"/>
      <c r="G26" s="45"/>
      <c r="H26" s="46"/>
      <c r="I26" s="37">
        <f>IF(AND(B26&lt;&gt;"",C26&lt;&gt;"",D26&lt;&gt;"",E26&lt;&gt;"",F26&lt;&gt;"",G26&lt;&gt;"",H26&lt;&gt;""),VLOOKUP(G26,通所介護費!$A$20:$B$24,2,0),0)</f>
        <v>0</v>
      </c>
      <c r="J26" s="37">
        <f t="shared" ref="J26:J40" si="14">(I26*H26)*0.1*10</f>
        <v>0</v>
      </c>
      <c r="T26" s="30">
        <f>対象地域一覧!A26</f>
        <v>0</v>
      </c>
      <c r="U26" s="32">
        <f t="shared" si="0"/>
        <v>0</v>
      </c>
      <c r="V26" s="32">
        <f t="shared" si="1"/>
        <v>0</v>
      </c>
      <c r="W26" s="32">
        <f t="shared" si="2"/>
        <v>0</v>
      </c>
      <c r="X26" s="32">
        <f t="shared" si="3"/>
        <v>0</v>
      </c>
      <c r="Y26" s="32">
        <f t="shared" si="4"/>
        <v>0</v>
      </c>
      <c r="Z26" s="32">
        <f t="shared" si="5"/>
        <v>0</v>
      </c>
      <c r="AA26" s="32">
        <f t="shared" si="6"/>
        <v>0</v>
      </c>
      <c r="AB26" s="32">
        <f t="shared" si="7"/>
        <v>0</v>
      </c>
      <c r="AC26" s="32">
        <f t="shared" si="8"/>
        <v>0</v>
      </c>
      <c r="AD26" s="32">
        <f t="shared" si="9"/>
        <v>0</v>
      </c>
      <c r="AE26" s="32">
        <f t="shared" si="10"/>
        <v>0</v>
      </c>
      <c r="AF26" s="32">
        <f t="shared" si="11"/>
        <v>0</v>
      </c>
      <c r="AG26" s="32">
        <f t="shared" si="12"/>
        <v>0</v>
      </c>
      <c r="AH26" s="32">
        <f t="shared" si="12"/>
        <v>0</v>
      </c>
    </row>
    <row r="27" spans="1:34" ht="18" customHeight="1" x14ac:dyDescent="0.4">
      <c r="A27" s="156"/>
      <c r="B27" s="45"/>
      <c r="C27" s="45"/>
      <c r="D27" s="45"/>
      <c r="E27" s="45"/>
      <c r="F27" s="45"/>
      <c r="G27" s="45"/>
      <c r="H27" s="46"/>
      <c r="I27" s="37">
        <f>IF(AND(B27&lt;&gt;"",C27&lt;&gt;"",D27&lt;&gt;"",E27&lt;&gt;"",F27&lt;&gt;"",G27&lt;&gt;"",H27&lt;&gt;""),VLOOKUP(G27,通所介護費!$A$20:$B$24,2,0),0)</f>
        <v>0</v>
      </c>
      <c r="J27" s="37">
        <f t="shared" si="14"/>
        <v>0</v>
      </c>
      <c r="T27" s="30">
        <f>対象地域一覧!A27</f>
        <v>0</v>
      </c>
      <c r="U27" s="32">
        <f t="shared" si="0"/>
        <v>0</v>
      </c>
      <c r="V27" s="32">
        <f t="shared" si="1"/>
        <v>0</v>
      </c>
      <c r="W27" s="32">
        <f t="shared" si="2"/>
        <v>0</v>
      </c>
      <c r="X27" s="32">
        <f t="shared" si="3"/>
        <v>0</v>
      </c>
      <c r="Y27" s="32">
        <f t="shared" si="4"/>
        <v>0</v>
      </c>
      <c r="Z27" s="32">
        <f t="shared" si="5"/>
        <v>0</v>
      </c>
      <c r="AA27" s="32">
        <f t="shared" si="6"/>
        <v>0</v>
      </c>
      <c r="AB27" s="32">
        <f t="shared" si="7"/>
        <v>0</v>
      </c>
      <c r="AC27" s="32">
        <f t="shared" si="8"/>
        <v>0</v>
      </c>
      <c r="AD27" s="32">
        <f t="shared" si="9"/>
        <v>0</v>
      </c>
      <c r="AE27" s="32">
        <f t="shared" si="10"/>
        <v>0</v>
      </c>
      <c r="AF27" s="32">
        <f t="shared" si="11"/>
        <v>0</v>
      </c>
      <c r="AG27" s="32">
        <f t="shared" si="12"/>
        <v>0</v>
      </c>
      <c r="AH27" s="32">
        <f t="shared" si="12"/>
        <v>0</v>
      </c>
    </row>
    <row r="28" spans="1:34" ht="18" customHeight="1" x14ac:dyDescent="0.4">
      <c r="A28" s="156"/>
      <c r="B28" s="45"/>
      <c r="C28" s="45"/>
      <c r="D28" s="45"/>
      <c r="E28" s="45"/>
      <c r="F28" s="45"/>
      <c r="G28" s="45"/>
      <c r="H28" s="46"/>
      <c r="I28" s="37">
        <f>IF(AND(B28&lt;&gt;"",C28&lt;&gt;"",D28&lt;&gt;"",E28&lt;&gt;"",F28&lt;&gt;"",G28&lt;&gt;"",H28&lt;&gt;""),VLOOKUP(G28,通所介護費!$A$20:$B$24,2,0),0)</f>
        <v>0</v>
      </c>
      <c r="J28" s="37">
        <f t="shared" si="14"/>
        <v>0</v>
      </c>
      <c r="T28" s="30">
        <f>対象地域一覧!A28</f>
        <v>0</v>
      </c>
      <c r="U28" s="32">
        <f t="shared" si="0"/>
        <v>0</v>
      </c>
      <c r="V28" s="32">
        <f t="shared" si="1"/>
        <v>0</v>
      </c>
      <c r="W28" s="32">
        <f t="shared" si="2"/>
        <v>0</v>
      </c>
      <c r="X28" s="32">
        <f t="shared" si="3"/>
        <v>0</v>
      </c>
      <c r="Y28" s="32">
        <f t="shared" si="4"/>
        <v>0</v>
      </c>
      <c r="Z28" s="32">
        <f t="shared" si="5"/>
        <v>0</v>
      </c>
      <c r="AA28" s="32">
        <f t="shared" si="6"/>
        <v>0</v>
      </c>
      <c r="AB28" s="32">
        <f t="shared" si="7"/>
        <v>0</v>
      </c>
      <c r="AC28" s="32">
        <f t="shared" si="8"/>
        <v>0</v>
      </c>
      <c r="AD28" s="32">
        <f t="shared" si="9"/>
        <v>0</v>
      </c>
      <c r="AE28" s="32">
        <f t="shared" si="10"/>
        <v>0</v>
      </c>
      <c r="AF28" s="32">
        <f t="shared" si="11"/>
        <v>0</v>
      </c>
      <c r="AG28" s="32">
        <f t="shared" si="12"/>
        <v>0</v>
      </c>
      <c r="AH28" s="32">
        <f t="shared" si="12"/>
        <v>0</v>
      </c>
    </row>
    <row r="29" spans="1:34" ht="18" customHeight="1" x14ac:dyDescent="0.4">
      <c r="A29" s="156"/>
      <c r="B29" s="45"/>
      <c r="C29" s="45"/>
      <c r="D29" s="45"/>
      <c r="E29" s="45"/>
      <c r="F29" s="45"/>
      <c r="G29" s="45"/>
      <c r="H29" s="46"/>
      <c r="I29" s="37">
        <f>IF(AND(B29&lt;&gt;"",C29&lt;&gt;"",D29&lt;&gt;"",E29&lt;&gt;"",F29&lt;&gt;"",G29&lt;&gt;"",H29&lt;&gt;""),VLOOKUP(G29,通所介護費!$A$20:$B$24,2,0),0)</f>
        <v>0</v>
      </c>
      <c r="J29" s="37">
        <f t="shared" si="14"/>
        <v>0</v>
      </c>
      <c r="T29" s="30">
        <f>対象地域一覧!A29</f>
        <v>0</v>
      </c>
      <c r="U29" s="32">
        <f t="shared" si="0"/>
        <v>0</v>
      </c>
      <c r="V29" s="32">
        <f t="shared" si="1"/>
        <v>0</v>
      </c>
      <c r="W29" s="32">
        <f t="shared" si="2"/>
        <v>0</v>
      </c>
      <c r="X29" s="32">
        <f t="shared" si="3"/>
        <v>0</v>
      </c>
      <c r="Y29" s="32">
        <f t="shared" si="4"/>
        <v>0</v>
      </c>
      <c r="Z29" s="32">
        <f t="shared" si="5"/>
        <v>0</v>
      </c>
      <c r="AA29" s="32">
        <f t="shared" si="6"/>
        <v>0</v>
      </c>
      <c r="AB29" s="32">
        <f t="shared" si="7"/>
        <v>0</v>
      </c>
      <c r="AC29" s="32">
        <f t="shared" si="8"/>
        <v>0</v>
      </c>
      <c r="AD29" s="32">
        <f t="shared" si="9"/>
        <v>0</v>
      </c>
      <c r="AE29" s="32">
        <f t="shared" si="10"/>
        <v>0</v>
      </c>
      <c r="AF29" s="32">
        <f t="shared" si="11"/>
        <v>0</v>
      </c>
      <c r="AG29" s="32">
        <f t="shared" si="12"/>
        <v>0</v>
      </c>
      <c r="AH29" s="32">
        <f t="shared" si="12"/>
        <v>0</v>
      </c>
    </row>
    <row r="30" spans="1:34" ht="18" customHeight="1" x14ac:dyDescent="0.4">
      <c r="A30" s="156"/>
      <c r="B30" s="45"/>
      <c r="C30" s="45"/>
      <c r="D30" s="45"/>
      <c r="E30" s="45"/>
      <c r="F30" s="45"/>
      <c r="G30" s="45"/>
      <c r="H30" s="46"/>
      <c r="I30" s="37">
        <f>IF(AND(B30&lt;&gt;"",C30&lt;&gt;"",D30&lt;&gt;"",E30&lt;&gt;"",F30&lt;&gt;"",G30&lt;&gt;"",H30&lt;&gt;""),VLOOKUP(G30,通所介護費!$A$20:$B$24,2,0),0)</f>
        <v>0</v>
      </c>
      <c r="J30" s="37">
        <f t="shared" si="14"/>
        <v>0</v>
      </c>
      <c r="T30" s="30">
        <f>対象地域一覧!A30</f>
        <v>0</v>
      </c>
      <c r="U30" s="32">
        <f t="shared" si="0"/>
        <v>0</v>
      </c>
      <c r="V30" s="32">
        <f t="shared" si="1"/>
        <v>0</v>
      </c>
      <c r="W30" s="32">
        <f t="shared" si="2"/>
        <v>0</v>
      </c>
      <c r="X30" s="32">
        <f t="shared" si="3"/>
        <v>0</v>
      </c>
      <c r="Y30" s="32">
        <f t="shared" si="4"/>
        <v>0</v>
      </c>
      <c r="Z30" s="32">
        <f t="shared" si="5"/>
        <v>0</v>
      </c>
      <c r="AA30" s="32">
        <f t="shared" si="6"/>
        <v>0</v>
      </c>
      <c r="AB30" s="32">
        <f t="shared" si="7"/>
        <v>0</v>
      </c>
      <c r="AC30" s="32">
        <f t="shared" si="8"/>
        <v>0</v>
      </c>
      <c r="AD30" s="32">
        <f t="shared" si="9"/>
        <v>0</v>
      </c>
      <c r="AE30" s="32">
        <f t="shared" si="10"/>
        <v>0</v>
      </c>
      <c r="AF30" s="32">
        <f t="shared" si="11"/>
        <v>0</v>
      </c>
      <c r="AG30" s="32">
        <f t="shared" si="12"/>
        <v>0</v>
      </c>
      <c r="AH30" s="32">
        <f t="shared" si="12"/>
        <v>0</v>
      </c>
    </row>
    <row r="31" spans="1:34" ht="18" customHeight="1" x14ac:dyDescent="0.4">
      <c r="A31" s="156"/>
      <c r="B31" s="45"/>
      <c r="C31" s="45"/>
      <c r="D31" s="45"/>
      <c r="E31" s="45"/>
      <c r="F31" s="45"/>
      <c r="G31" s="45"/>
      <c r="H31" s="46"/>
      <c r="I31" s="37">
        <f>IF(AND(B31&lt;&gt;"",C31&lt;&gt;"",D31&lt;&gt;"",E31&lt;&gt;"",F31&lt;&gt;"",G31&lt;&gt;"",H31&lt;&gt;""),VLOOKUP(G31,通所介護費!$A$20:$B$24,2,0),0)</f>
        <v>0</v>
      </c>
      <c r="J31" s="37">
        <f t="shared" si="14"/>
        <v>0</v>
      </c>
      <c r="T31" s="30">
        <f>対象地域一覧!A31</f>
        <v>0</v>
      </c>
      <c r="U31" s="32">
        <f t="shared" si="0"/>
        <v>0</v>
      </c>
      <c r="V31" s="32">
        <f t="shared" si="1"/>
        <v>0</v>
      </c>
      <c r="W31" s="32">
        <f t="shared" si="2"/>
        <v>0</v>
      </c>
      <c r="X31" s="32">
        <f t="shared" si="3"/>
        <v>0</v>
      </c>
      <c r="Y31" s="32">
        <f t="shared" si="4"/>
        <v>0</v>
      </c>
      <c r="Z31" s="32">
        <f t="shared" si="5"/>
        <v>0</v>
      </c>
      <c r="AA31" s="32">
        <f t="shared" si="6"/>
        <v>0</v>
      </c>
      <c r="AB31" s="32">
        <f t="shared" si="7"/>
        <v>0</v>
      </c>
      <c r="AC31" s="32">
        <f t="shared" si="8"/>
        <v>0</v>
      </c>
      <c r="AD31" s="32">
        <f t="shared" si="9"/>
        <v>0</v>
      </c>
      <c r="AE31" s="32">
        <f t="shared" si="10"/>
        <v>0</v>
      </c>
      <c r="AF31" s="32">
        <f t="shared" si="11"/>
        <v>0</v>
      </c>
      <c r="AG31" s="32">
        <f t="shared" si="12"/>
        <v>0</v>
      </c>
      <c r="AH31" s="32">
        <f t="shared" si="12"/>
        <v>0</v>
      </c>
    </row>
    <row r="32" spans="1:34" ht="18" customHeight="1" x14ac:dyDescent="0.4">
      <c r="A32" s="156"/>
      <c r="B32" s="45"/>
      <c r="C32" s="45"/>
      <c r="D32" s="45"/>
      <c r="E32" s="45"/>
      <c r="F32" s="45"/>
      <c r="G32" s="45"/>
      <c r="H32" s="46"/>
      <c r="I32" s="37">
        <f>IF(AND(B32&lt;&gt;"",C32&lt;&gt;"",D32&lt;&gt;"",E32&lt;&gt;"",F32&lt;&gt;"",G32&lt;&gt;"",H32&lt;&gt;""),VLOOKUP(G32,通所介護費!$A$20:$B$24,2,0),0)</f>
        <v>0</v>
      </c>
      <c r="J32" s="37">
        <f t="shared" si="14"/>
        <v>0</v>
      </c>
      <c r="T32" s="30">
        <f>対象地域一覧!A32</f>
        <v>0</v>
      </c>
      <c r="U32" s="32">
        <f t="shared" si="0"/>
        <v>0</v>
      </c>
      <c r="V32" s="32">
        <f t="shared" si="1"/>
        <v>0</v>
      </c>
      <c r="W32" s="32">
        <f t="shared" si="2"/>
        <v>0</v>
      </c>
      <c r="X32" s="32">
        <f t="shared" si="3"/>
        <v>0</v>
      </c>
      <c r="Y32" s="32">
        <f t="shared" si="4"/>
        <v>0</v>
      </c>
      <c r="Z32" s="32">
        <f t="shared" si="5"/>
        <v>0</v>
      </c>
      <c r="AA32" s="32">
        <f t="shared" si="6"/>
        <v>0</v>
      </c>
      <c r="AB32" s="32">
        <f t="shared" si="7"/>
        <v>0</v>
      </c>
      <c r="AC32" s="32">
        <f t="shared" si="8"/>
        <v>0</v>
      </c>
      <c r="AD32" s="32">
        <f t="shared" si="9"/>
        <v>0</v>
      </c>
      <c r="AE32" s="32">
        <f t="shared" si="10"/>
        <v>0</v>
      </c>
      <c r="AF32" s="32">
        <f t="shared" si="11"/>
        <v>0</v>
      </c>
      <c r="AG32" s="32">
        <f t="shared" si="12"/>
        <v>0</v>
      </c>
      <c r="AH32" s="32">
        <f t="shared" si="12"/>
        <v>0</v>
      </c>
    </row>
    <row r="33" spans="1:34" ht="18" customHeight="1" x14ac:dyDescent="0.4">
      <c r="A33" s="156"/>
      <c r="B33" s="45"/>
      <c r="C33" s="45"/>
      <c r="D33" s="45"/>
      <c r="E33" s="45"/>
      <c r="F33" s="45"/>
      <c r="G33" s="45"/>
      <c r="H33" s="46"/>
      <c r="I33" s="37">
        <f>IF(AND(B33&lt;&gt;"",C33&lt;&gt;"",D33&lt;&gt;"",E33&lt;&gt;"",F33&lt;&gt;"",G33&lt;&gt;"",H33&lt;&gt;""),VLOOKUP(G33,通所介護費!$A$20:$B$24,2,0),0)</f>
        <v>0</v>
      </c>
      <c r="J33" s="37">
        <f t="shared" si="14"/>
        <v>0</v>
      </c>
      <c r="T33" s="30">
        <f>対象地域一覧!A33</f>
        <v>0</v>
      </c>
      <c r="U33" s="32">
        <f t="shared" si="0"/>
        <v>0</v>
      </c>
      <c r="V33" s="32">
        <f t="shared" si="1"/>
        <v>0</v>
      </c>
      <c r="W33" s="32">
        <f t="shared" si="2"/>
        <v>0</v>
      </c>
      <c r="X33" s="32">
        <f t="shared" si="3"/>
        <v>0</v>
      </c>
      <c r="Y33" s="32">
        <f t="shared" si="4"/>
        <v>0</v>
      </c>
      <c r="Z33" s="32">
        <f t="shared" si="5"/>
        <v>0</v>
      </c>
      <c r="AA33" s="32">
        <f t="shared" si="6"/>
        <v>0</v>
      </c>
      <c r="AB33" s="32">
        <f t="shared" si="7"/>
        <v>0</v>
      </c>
      <c r="AC33" s="32">
        <f t="shared" si="8"/>
        <v>0</v>
      </c>
      <c r="AD33" s="32">
        <f t="shared" si="9"/>
        <v>0</v>
      </c>
      <c r="AE33" s="32">
        <f t="shared" si="10"/>
        <v>0</v>
      </c>
      <c r="AF33" s="32">
        <f t="shared" si="11"/>
        <v>0</v>
      </c>
      <c r="AG33" s="32">
        <f t="shared" si="12"/>
        <v>0</v>
      </c>
      <c r="AH33" s="32">
        <f t="shared" si="12"/>
        <v>0</v>
      </c>
    </row>
    <row r="34" spans="1:34" ht="18" customHeight="1" x14ac:dyDescent="0.4">
      <c r="A34" s="156"/>
      <c r="B34" s="45"/>
      <c r="C34" s="45"/>
      <c r="D34" s="45"/>
      <c r="E34" s="45"/>
      <c r="F34" s="45"/>
      <c r="G34" s="45"/>
      <c r="H34" s="46"/>
      <c r="I34" s="37">
        <f>IF(AND(B34&lt;&gt;"",C34&lt;&gt;"",D34&lt;&gt;"",E34&lt;&gt;"",F34&lt;&gt;"",G34&lt;&gt;"",H34&lt;&gt;""),VLOOKUP(G34,通所介護費!$A$20:$B$24,2,0),0)</f>
        <v>0</v>
      </c>
      <c r="J34" s="37">
        <f t="shared" si="14"/>
        <v>0</v>
      </c>
      <c r="T34" s="30">
        <f>対象地域一覧!A34</f>
        <v>0</v>
      </c>
      <c r="U34" s="32">
        <f t="shared" si="0"/>
        <v>0</v>
      </c>
      <c r="V34" s="32">
        <f t="shared" si="1"/>
        <v>0</v>
      </c>
      <c r="W34" s="32">
        <f t="shared" si="2"/>
        <v>0</v>
      </c>
      <c r="X34" s="32">
        <f t="shared" si="3"/>
        <v>0</v>
      </c>
      <c r="Y34" s="32">
        <f t="shared" si="4"/>
        <v>0</v>
      </c>
      <c r="Z34" s="32">
        <f t="shared" si="5"/>
        <v>0</v>
      </c>
      <c r="AA34" s="32">
        <f t="shared" si="6"/>
        <v>0</v>
      </c>
      <c r="AB34" s="32">
        <f t="shared" si="7"/>
        <v>0</v>
      </c>
      <c r="AC34" s="32">
        <f t="shared" si="8"/>
        <v>0</v>
      </c>
      <c r="AD34" s="32">
        <f t="shared" si="9"/>
        <v>0</v>
      </c>
      <c r="AE34" s="32">
        <f t="shared" si="10"/>
        <v>0</v>
      </c>
      <c r="AF34" s="32">
        <f t="shared" si="11"/>
        <v>0</v>
      </c>
      <c r="AG34" s="32">
        <f t="shared" si="12"/>
        <v>0</v>
      </c>
      <c r="AH34" s="32">
        <f t="shared" si="12"/>
        <v>0</v>
      </c>
    </row>
    <row r="35" spans="1:34" ht="18" customHeight="1" x14ac:dyDescent="0.4">
      <c r="A35" s="156"/>
      <c r="B35" s="45"/>
      <c r="C35" s="45"/>
      <c r="D35" s="45"/>
      <c r="E35" s="45"/>
      <c r="F35" s="45"/>
      <c r="G35" s="45"/>
      <c r="H35" s="46"/>
      <c r="I35" s="37">
        <f>IF(AND(B35&lt;&gt;"",C35&lt;&gt;"",D35&lt;&gt;"",E35&lt;&gt;"",F35&lt;&gt;"",G35&lt;&gt;"",H35&lt;&gt;""),VLOOKUP(G35,通所介護費!$A$20:$B$24,2,0),0)</f>
        <v>0</v>
      </c>
      <c r="J35" s="37">
        <f t="shared" si="14"/>
        <v>0</v>
      </c>
      <c r="T35" s="30">
        <f>対象地域一覧!A35</f>
        <v>0</v>
      </c>
      <c r="U35" s="32">
        <f t="shared" si="0"/>
        <v>0</v>
      </c>
      <c r="V35" s="32">
        <f t="shared" si="1"/>
        <v>0</v>
      </c>
      <c r="W35" s="32">
        <f t="shared" si="2"/>
        <v>0</v>
      </c>
      <c r="X35" s="32">
        <f t="shared" si="3"/>
        <v>0</v>
      </c>
      <c r="Y35" s="32">
        <f t="shared" si="4"/>
        <v>0</v>
      </c>
      <c r="Z35" s="32">
        <f t="shared" si="5"/>
        <v>0</v>
      </c>
      <c r="AA35" s="32">
        <f t="shared" si="6"/>
        <v>0</v>
      </c>
      <c r="AB35" s="32">
        <f t="shared" si="7"/>
        <v>0</v>
      </c>
      <c r="AC35" s="32">
        <f t="shared" si="8"/>
        <v>0</v>
      </c>
      <c r="AD35" s="32">
        <f t="shared" si="9"/>
        <v>0</v>
      </c>
      <c r="AE35" s="32">
        <f t="shared" si="10"/>
        <v>0</v>
      </c>
      <c r="AF35" s="32">
        <f t="shared" si="11"/>
        <v>0</v>
      </c>
      <c r="AG35" s="32">
        <f t="shared" si="12"/>
        <v>0</v>
      </c>
      <c r="AH35" s="32">
        <f t="shared" si="12"/>
        <v>0</v>
      </c>
    </row>
    <row r="36" spans="1:34" ht="18" customHeight="1" x14ac:dyDescent="0.4">
      <c r="A36" s="156"/>
      <c r="B36" s="45"/>
      <c r="C36" s="45"/>
      <c r="D36" s="45"/>
      <c r="E36" s="45"/>
      <c r="F36" s="45"/>
      <c r="G36" s="45"/>
      <c r="H36" s="46"/>
      <c r="I36" s="37">
        <f>IF(AND(B36&lt;&gt;"",C36&lt;&gt;"",D36&lt;&gt;"",E36&lt;&gt;"",F36&lt;&gt;"",G36&lt;&gt;"",H36&lt;&gt;""),VLOOKUP(G36,通所介護費!$A$20:$B$24,2,0),0)</f>
        <v>0</v>
      </c>
      <c r="J36" s="37">
        <f t="shared" si="14"/>
        <v>0</v>
      </c>
      <c r="T36" s="30">
        <f>対象地域一覧!A36</f>
        <v>0</v>
      </c>
      <c r="U36" s="32">
        <f t="shared" si="0"/>
        <v>0</v>
      </c>
      <c r="V36" s="32">
        <f t="shared" si="1"/>
        <v>0</v>
      </c>
      <c r="W36" s="32">
        <f t="shared" si="2"/>
        <v>0</v>
      </c>
      <c r="X36" s="32">
        <f t="shared" si="3"/>
        <v>0</v>
      </c>
      <c r="Y36" s="32">
        <f t="shared" si="4"/>
        <v>0</v>
      </c>
      <c r="Z36" s="32">
        <f t="shared" si="5"/>
        <v>0</v>
      </c>
      <c r="AA36" s="32">
        <f t="shared" si="6"/>
        <v>0</v>
      </c>
      <c r="AB36" s="32">
        <f t="shared" si="7"/>
        <v>0</v>
      </c>
      <c r="AC36" s="32">
        <f t="shared" si="8"/>
        <v>0</v>
      </c>
      <c r="AD36" s="32">
        <f t="shared" si="9"/>
        <v>0</v>
      </c>
      <c r="AE36" s="32">
        <f t="shared" si="10"/>
        <v>0</v>
      </c>
      <c r="AF36" s="32">
        <f t="shared" si="11"/>
        <v>0</v>
      </c>
      <c r="AG36" s="32">
        <f t="shared" si="12"/>
        <v>0</v>
      </c>
      <c r="AH36" s="32">
        <f t="shared" si="12"/>
        <v>0</v>
      </c>
    </row>
    <row r="37" spans="1:34" ht="18" customHeight="1" x14ac:dyDescent="0.4">
      <c r="A37" s="156"/>
      <c r="B37" s="45"/>
      <c r="C37" s="45"/>
      <c r="D37" s="45"/>
      <c r="E37" s="45"/>
      <c r="F37" s="45"/>
      <c r="G37" s="45"/>
      <c r="H37" s="46"/>
      <c r="I37" s="37">
        <f>IF(AND(B37&lt;&gt;"",C37&lt;&gt;"",D37&lt;&gt;"",E37&lt;&gt;"",F37&lt;&gt;"",G37&lt;&gt;"",H37&lt;&gt;""),VLOOKUP(G37,通所介護費!$A$20:$B$24,2,0),0)</f>
        <v>0</v>
      </c>
      <c r="J37" s="37">
        <f t="shared" si="14"/>
        <v>0</v>
      </c>
      <c r="T37" s="30">
        <f>対象地域一覧!A37</f>
        <v>0</v>
      </c>
      <c r="U37" s="32">
        <f t="shared" si="0"/>
        <v>0</v>
      </c>
      <c r="V37" s="32">
        <f t="shared" si="1"/>
        <v>0</v>
      </c>
      <c r="W37" s="32">
        <f t="shared" si="2"/>
        <v>0</v>
      </c>
      <c r="X37" s="32">
        <f t="shared" si="3"/>
        <v>0</v>
      </c>
      <c r="Y37" s="32">
        <f t="shared" si="4"/>
        <v>0</v>
      </c>
      <c r="Z37" s="32">
        <f t="shared" si="5"/>
        <v>0</v>
      </c>
      <c r="AA37" s="32">
        <f t="shared" si="6"/>
        <v>0</v>
      </c>
      <c r="AB37" s="32">
        <f t="shared" si="7"/>
        <v>0</v>
      </c>
      <c r="AC37" s="32">
        <f t="shared" si="8"/>
        <v>0</v>
      </c>
      <c r="AD37" s="32">
        <f t="shared" si="9"/>
        <v>0</v>
      </c>
      <c r="AE37" s="32">
        <f t="shared" si="10"/>
        <v>0</v>
      </c>
      <c r="AF37" s="32">
        <f t="shared" si="11"/>
        <v>0</v>
      </c>
      <c r="AG37" s="32">
        <f t="shared" si="12"/>
        <v>0</v>
      </c>
      <c r="AH37" s="32">
        <f t="shared" si="12"/>
        <v>0</v>
      </c>
    </row>
    <row r="38" spans="1:34" ht="18" customHeight="1" x14ac:dyDescent="0.4">
      <c r="A38" s="156"/>
      <c r="B38" s="45"/>
      <c r="C38" s="45"/>
      <c r="D38" s="45"/>
      <c r="E38" s="45"/>
      <c r="F38" s="45"/>
      <c r="G38" s="45"/>
      <c r="H38" s="46"/>
      <c r="I38" s="37">
        <f>IF(AND(B38&lt;&gt;"",C38&lt;&gt;"",D38&lt;&gt;"",E38&lt;&gt;"",F38&lt;&gt;"",G38&lt;&gt;"",H38&lt;&gt;""),VLOOKUP(G38,通所介護費!$A$20:$B$24,2,0),0)</f>
        <v>0</v>
      </c>
      <c r="J38" s="37">
        <f t="shared" si="14"/>
        <v>0</v>
      </c>
      <c r="T38" s="30">
        <f>対象地域一覧!A38</f>
        <v>0</v>
      </c>
      <c r="U38" s="32">
        <f t="shared" si="0"/>
        <v>0</v>
      </c>
      <c r="V38" s="32">
        <f t="shared" si="1"/>
        <v>0</v>
      </c>
      <c r="W38" s="32">
        <f t="shared" si="2"/>
        <v>0</v>
      </c>
      <c r="X38" s="32">
        <f t="shared" si="3"/>
        <v>0</v>
      </c>
      <c r="Y38" s="32">
        <f t="shared" si="4"/>
        <v>0</v>
      </c>
      <c r="Z38" s="32">
        <f t="shared" si="5"/>
        <v>0</v>
      </c>
      <c r="AA38" s="32">
        <f t="shared" si="6"/>
        <v>0</v>
      </c>
      <c r="AB38" s="32">
        <f t="shared" si="7"/>
        <v>0</v>
      </c>
      <c r="AC38" s="32">
        <f t="shared" si="8"/>
        <v>0</v>
      </c>
      <c r="AD38" s="32">
        <f t="shared" si="9"/>
        <v>0</v>
      </c>
      <c r="AE38" s="32">
        <f t="shared" si="10"/>
        <v>0</v>
      </c>
      <c r="AF38" s="32">
        <f t="shared" si="11"/>
        <v>0</v>
      </c>
      <c r="AG38" s="32">
        <f t="shared" si="12"/>
        <v>0</v>
      </c>
      <c r="AH38" s="32">
        <f t="shared" si="12"/>
        <v>0</v>
      </c>
    </row>
    <row r="39" spans="1:34" ht="18" customHeight="1" x14ac:dyDescent="0.4">
      <c r="A39" s="156"/>
      <c r="B39" s="45"/>
      <c r="C39" s="45"/>
      <c r="D39" s="45"/>
      <c r="E39" s="45"/>
      <c r="F39" s="45"/>
      <c r="G39" s="45"/>
      <c r="H39" s="46"/>
      <c r="I39" s="37">
        <f>IF(AND(B39&lt;&gt;"",C39&lt;&gt;"",D39&lt;&gt;"",E39&lt;&gt;"",F39&lt;&gt;"",G39&lt;&gt;"",H39&lt;&gt;""),VLOOKUP(G39,通所介護費!$A$20:$B$24,2,0),0)</f>
        <v>0</v>
      </c>
      <c r="J39" s="37">
        <f t="shared" si="14"/>
        <v>0</v>
      </c>
      <c r="T39" s="30">
        <f>対象地域一覧!A39</f>
        <v>0</v>
      </c>
      <c r="U39" s="32">
        <f t="shared" si="0"/>
        <v>0</v>
      </c>
      <c r="V39" s="32">
        <f t="shared" si="1"/>
        <v>0</v>
      </c>
      <c r="W39" s="32">
        <f t="shared" si="2"/>
        <v>0</v>
      </c>
      <c r="X39" s="32">
        <f t="shared" si="3"/>
        <v>0</v>
      </c>
      <c r="Y39" s="32">
        <f t="shared" si="4"/>
        <v>0</v>
      </c>
      <c r="Z39" s="32">
        <f t="shared" si="5"/>
        <v>0</v>
      </c>
      <c r="AA39" s="32">
        <f t="shared" si="6"/>
        <v>0</v>
      </c>
      <c r="AB39" s="32">
        <f t="shared" si="7"/>
        <v>0</v>
      </c>
      <c r="AC39" s="32">
        <f t="shared" si="8"/>
        <v>0</v>
      </c>
      <c r="AD39" s="32">
        <f t="shared" si="9"/>
        <v>0</v>
      </c>
      <c r="AE39" s="32">
        <f t="shared" si="10"/>
        <v>0</v>
      </c>
      <c r="AF39" s="32">
        <f t="shared" si="11"/>
        <v>0</v>
      </c>
      <c r="AG39" s="32">
        <f t="shared" si="12"/>
        <v>0</v>
      </c>
      <c r="AH39" s="32">
        <f t="shared" si="12"/>
        <v>0</v>
      </c>
    </row>
    <row r="40" spans="1:34" ht="18" customHeight="1" x14ac:dyDescent="0.4">
      <c r="A40" s="157"/>
      <c r="B40" s="45"/>
      <c r="C40" s="45"/>
      <c r="D40" s="45"/>
      <c r="E40" s="45"/>
      <c r="F40" s="45"/>
      <c r="G40" s="45"/>
      <c r="H40" s="46"/>
      <c r="I40" s="37">
        <f>IF(AND(B40&lt;&gt;"",C40&lt;&gt;"",D40&lt;&gt;"",E40&lt;&gt;"",F40&lt;&gt;"",G40&lt;&gt;"",H40&lt;&gt;""),VLOOKUP(G40,通所介護費!$A$20:$B$24,2,0),0)</f>
        <v>0</v>
      </c>
      <c r="J40" s="37">
        <f t="shared" si="14"/>
        <v>0</v>
      </c>
      <c r="T40" s="30">
        <f>対象地域一覧!A40</f>
        <v>0</v>
      </c>
      <c r="U40" s="32">
        <f t="shared" si="0"/>
        <v>0</v>
      </c>
      <c r="V40" s="32">
        <f t="shared" si="1"/>
        <v>0</v>
      </c>
      <c r="W40" s="32">
        <f t="shared" si="2"/>
        <v>0</v>
      </c>
      <c r="X40" s="32">
        <f t="shared" si="3"/>
        <v>0</v>
      </c>
      <c r="Y40" s="32">
        <f t="shared" si="4"/>
        <v>0</v>
      </c>
      <c r="Z40" s="32">
        <f t="shared" si="5"/>
        <v>0</v>
      </c>
      <c r="AA40" s="32">
        <f t="shared" si="6"/>
        <v>0</v>
      </c>
      <c r="AB40" s="32">
        <f t="shared" si="7"/>
        <v>0</v>
      </c>
      <c r="AC40" s="32">
        <f t="shared" si="8"/>
        <v>0</v>
      </c>
      <c r="AD40" s="32">
        <f t="shared" si="9"/>
        <v>0</v>
      </c>
      <c r="AE40" s="32">
        <f t="shared" si="10"/>
        <v>0</v>
      </c>
      <c r="AF40" s="32">
        <f t="shared" si="11"/>
        <v>0</v>
      </c>
      <c r="AG40" s="32">
        <f t="shared" si="12"/>
        <v>0</v>
      </c>
      <c r="AH40" s="32">
        <f t="shared" si="12"/>
        <v>0</v>
      </c>
    </row>
    <row r="41" spans="1:34" ht="22.15" customHeight="1" x14ac:dyDescent="0.4">
      <c r="A41" s="101" t="s">
        <v>40</v>
      </c>
      <c r="B41" s="102"/>
      <c r="C41" s="102"/>
      <c r="D41" s="102"/>
      <c r="E41" s="102"/>
      <c r="F41" s="102"/>
      <c r="G41" s="103"/>
      <c r="H41" s="39">
        <f>SUMIF(H21:H40,"&lt;&gt;#N/A")</f>
        <v>0</v>
      </c>
      <c r="I41" s="39">
        <f>SUMIF(I21:I40,"&lt;&gt;#N/A")</f>
        <v>0</v>
      </c>
      <c r="J41" s="39">
        <f>SUMIF(J21:J40,"&lt;&gt;#N/A")</f>
        <v>0</v>
      </c>
      <c r="T41" s="30">
        <f>対象地域一覧!A41</f>
        <v>0</v>
      </c>
      <c r="U41" s="32">
        <f t="shared" si="0"/>
        <v>0</v>
      </c>
      <c r="V41" s="32">
        <f t="shared" si="1"/>
        <v>0</v>
      </c>
      <c r="W41" s="32">
        <f t="shared" si="2"/>
        <v>0</v>
      </c>
      <c r="X41" s="32">
        <f t="shared" si="3"/>
        <v>0</v>
      </c>
      <c r="Y41" s="32">
        <f t="shared" si="4"/>
        <v>0</v>
      </c>
      <c r="Z41" s="32">
        <f t="shared" si="5"/>
        <v>0</v>
      </c>
      <c r="AA41" s="32">
        <f t="shared" si="6"/>
        <v>0</v>
      </c>
      <c r="AB41" s="32">
        <f t="shared" si="7"/>
        <v>0</v>
      </c>
      <c r="AC41" s="32">
        <f t="shared" si="8"/>
        <v>0</v>
      </c>
      <c r="AD41" s="32">
        <f t="shared" si="9"/>
        <v>0</v>
      </c>
      <c r="AE41" s="32">
        <f t="shared" si="10"/>
        <v>0</v>
      </c>
      <c r="AF41" s="32">
        <f t="shared" si="11"/>
        <v>0</v>
      </c>
      <c r="AG41" s="32">
        <f t="shared" si="12"/>
        <v>0</v>
      </c>
      <c r="AH41" s="32">
        <f t="shared" si="12"/>
        <v>0</v>
      </c>
    </row>
    <row r="42" spans="1:34" ht="15" customHeight="1" x14ac:dyDescent="0.4">
      <c r="A42" s="24"/>
      <c r="B42" s="24"/>
      <c r="C42" s="24"/>
      <c r="D42" s="24"/>
      <c r="E42" s="24"/>
      <c r="F42" s="24"/>
      <c r="G42" s="44"/>
      <c r="H42" s="44"/>
      <c r="I42" s="44"/>
      <c r="T42" s="30">
        <f>対象地域一覧!A42</f>
        <v>0</v>
      </c>
      <c r="U42" s="32">
        <f t="shared" si="0"/>
        <v>0</v>
      </c>
      <c r="V42" s="32">
        <f t="shared" si="1"/>
        <v>0</v>
      </c>
      <c r="W42" s="32">
        <f t="shared" si="2"/>
        <v>0</v>
      </c>
      <c r="X42" s="32">
        <f t="shared" si="3"/>
        <v>0</v>
      </c>
      <c r="Y42" s="32">
        <f t="shared" si="4"/>
        <v>0</v>
      </c>
      <c r="Z42" s="32">
        <f t="shared" si="5"/>
        <v>0</v>
      </c>
      <c r="AA42" s="32">
        <f t="shared" si="6"/>
        <v>0</v>
      </c>
      <c r="AB42" s="32">
        <f t="shared" si="7"/>
        <v>0</v>
      </c>
      <c r="AC42" s="32">
        <f t="shared" si="8"/>
        <v>0</v>
      </c>
      <c r="AD42" s="32">
        <f t="shared" si="9"/>
        <v>0</v>
      </c>
      <c r="AE42" s="32">
        <f t="shared" si="10"/>
        <v>0</v>
      </c>
      <c r="AF42" s="32">
        <f t="shared" si="11"/>
        <v>0</v>
      </c>
      <c r="AG42" s="32">
        <f t="shared" si="12"/>
        <v>0</v>
      </c>
      <c r="AH42" s="32">
        <f t="shared" si="12"/>
        <v>0</v>
      </c>
    </row>
    <row r="43" spans="1:34" ht="22.15" customHeight="1" x14ac:dyDescent="0.4">
      <c r="A43" s="51" t="s">
        <v>89</v>
      </c>
      <c r="B43" s="24"/>
      <c r="C43" s="24"/>
      <c r="D43" s="24"/>
      <c r="E43" s="24"/>
      <c r="F43" s="24"/>
      <c r="G43" s="44"/>
      <c r="H43" s="44"/>
      <c r="I43" s="44"/>
      <c r="T43" s="30"/>
      <c r="U43" s="32">
        <f t="shared" si="0"/>
        <v>0</v>
      </c>
      <c r="V43" s="32">
        <f t="shared" si="1"/>
        <v>0</v>
      </c>
      <c r="W43" s="32">
        <f t="shared" si="2"/>
        <v>0</v>
      </c>
      <c r="X43" s="32">
        <f t="shared" si="3"/>
        <v>0</v>
      </c>
      <c r="Y43" s="32">
        <f t="shared" si="4"/>
        <v>0</v>
      </c>
      <c r="Z43" s="32">
        <f t="shared" si="5"/>
        <v>0</v>
      </c>
      <c r="AA43" s="32">
        <f t="shared" si="6"/>
        <v>0</v>
      </c>
      <c r="AB43" s="32">
        <f t="shared" si="7"/>
        <v>0</v>
      </c>
      <c r="AC43" s="32">
        <f t="shared" si="8"/>
        <v>0</v>
      </c>
      <c r="AD43" s="32">
        <f t="shared" si="9"/>
        <v>0</v>
      </c>
      <c r="AE43" s="32">
        <f t="shared" si="10"/>
        <v>0</v>
      </c>
      <c r="AF43" s="32">
        <f t="shared" si="11"/>
        <v>0</v>
      </c>
      <c r="AG43" s="32">
        <f t="shared" si="12"/>
        <v>0</v>
      </c>
      <c r="AH43" s="32">
        <f t="shared" si="12"/>
        <v>0</v>
      </c>
    </row>
    <row r="44" spans="1:34" ht="42.95" customHeight="1" x14ac:dyDescent="0.4">
      <c r="A44" s="158" t="s">
        <v>132</v>
      </c>
      <c r="B44" s="35" t="s">
        <v>49</v>
      </c>
      <c r="C44" s="35" t="s">
        <v>133</v>
      </c>
      <c r="D44" s="35" t="s">
        <v>34</v>
      </c>
      <c r="E44" s="36" t="s">
        <v>173</v>
      </c>
      <c r="F44" s="36" t="s">
        <v>174</v>
      </c>
      <c r="G44" s="35" t="s">
        <v>35</v>
      </c>
      <c r="H44" s="36" t="s">
        <v>134</v>
      </c>
      <c r="I44" s="36" t="s">
        <v>37</v>
      </c>
      <c r="J44" s="36" t="s">
        <v>120</v>
      </c>
      <c r="T44" s="30"/>
      <c r="U44" s="32">
        <f t="shared" si="0"/>
        <v>0</v>
      </c>
      <c r="V44" s="32">
        <f t="shared" si="1"/>
        <v>0</v>
      </c>
      <c r="W44" s="32">
        <f t="shared" si="2"/>
        <v>0</v>
      </c>
      <c r="X44" s="32">
        <f t="shared" si="3"/>
        <v>0</v>
      </c>
      <c r="Y44" s="32">
        <f t="shared" si="4"/>
        <v>0</v>
      </c>
      <c r="Z44" s="32">
        <f t="shared" si="5"/>
        <v>0</v>
      </c>
      <c r="AA44" s="32">
        <f t="shared" si="6"/>
        <v>0</v>
      </c>
      <c r="AB44" s="32">
        <f t="shared" si="7"/>
        <v>0</v>
      </c>
      <c r="AC44" s="32">
        <f t="shared" si="8"/>
        <v>0</v>
      </c>
      <c r="AD44" s="32">
        <f t="shared" si="9"/>
        <v>0</v>
      </c>
      <c r="AE44" s="32">
        <f t="shared" si="10"/>
        <v>0</v>
      </c>
      <c r="AF44" s="32">
        <f t="shared" si="11"/>
        <v>0</v>
      </c>
      <c r="AG44" s="32">
        <f t="shared" si="12"/>
        <v>0</v>
      </c>
      <c r="AH44" s="32">
        <f t="shared" si="12"/>
        <v>0</v>
      </c>
    </row>
    <row r="45" spans="1:34" ht="18" customHeight="1" x14ac:dyDescent="0.4">
      <c r="A45" s="159"/>
      <c r="B45" s="45"/>
      <c r="C45" s="45"/>
      <c r="D45" s="45"/>
      <c r="E45" s="45"/>
      <c r="F45" s="45"/>
      <c r="G45" s="45"/>
      <c r="H45" s="46"/>
      <c r="I45" s="37">
        <f>IF(AND(B45&lt;&gt;"",C45&lt;&gt;"",D45&lt;&gt;"",F45&lt;&gt;"",E45&lt;&gt;"",G45&lt;&gt;"",H45&lt;&gt;""),VLOOKUP(G45,通所介護費!$A$20:$B$24,2,0),0)</f>
        <v>0</v>
      </c>
      <c r="J45" s="37">
        <f>((I45*H45)*0.1*10)/2</f>
        <v>0</v>
      </c>
      <c r="T45" s="30"/>
      <c r="U45" s="32">
        <f t="shared" si="0"/>
        <v>0</v>
      </c>
      <c r="V45" s="32">
        <f t="shared" si="1"/>
        <v>0</v>
      </c>
      <c r="W45" s="32">
        <f t="shared" si="2"/>
        <v>0</v>
      </c>
      <c r="X45" s="32">
        <f t="shared" si="3"/>
        <v>0</v>
      </c>
      <c r="Y45" s="32">
        <f t="shared" si="4"/>
        <v>0</v>
      </c>
      <c r="Z45" s="32">
        <f t="shared" si="5"/>
        <v>0</v>
      </c>
      <c r="AA45" s="32">
        <f t="shared" si="6"/>
        <v>0</v>
      </c>
      <c r="AB45" s="32">
        <f t="shared" si="7"/>
        <v>0</v>
      </c>
      <c r="AC45" s="32">
        <f t="shared" si="8"/>
        <v>0</v>
      </c>
      <c r="AD45" s="32">
        <f t="shared" si="9"/>
        <v>0</v>
      </c>
      <c r="AE45" s="32">
        <f t="shared" si="10"/>
        <v>0</v>
      </c>
      <c r="AF45" s="32">
        <f t="shared" si="11"/>
        <v>0</v>
      </c>
      <c r="AG45" s="32">
        <f t="shared" si="12"/>
        <v>0</v>
      </c>
      <c r="AH45" s="32">
        <f t="shared" si="12"/>
        <v>0</v>
      </c>
    </row>
    <row r="46" spans="1:34" ht="18" customHeight="1" x14ac:dyDescent="0.4">
      <c r="A46" s="159"/>
      <c r="B46" s="45"/>
      <c r="C46" s="45"/>
      <c r="D46" s="45"/>
      <c r="E46" s="45"/>
      <c r="F46" s="45"/>
      <c r="G46" s="45"/>
      <c r="H46" s="46"/>
      <c r="I46" s="37">
        <f>IF(AND(B46&lt;&gt;"",C46&lt;&gt;"",D46&lt;&gt;"",F46&lt;&gt;"",E46&lt;&gt;"",G46&lt;&gt;"",H46&lt;&gt;""),VLOOKUP(G46,通所介護費!$A$20:$B$24,2,0),0)</f>
        <v>0</v>
      </c>
      <c r="J46" s="37">
        <f>((I46*H46)*0.1*10)/2</f>
        <v>0</v>
      </c>
      <c r="AG46" s="28">
        <f>SUM(AG3:AG45)</f>
        <v>0</v>
      </c>
      <c r="AH46" s="28">
        <f>SUM(AH3:AH45)</f>
        <v>0</v>
      </c>
    </row>
    <row r="47" spans="1:34" ht="18" customHeight="1" x14ac:dyDescent="0.4">
      <c r="A47" s="159"/>
      <c r="B47" s="45"/>
      <c r="C47" s="45"/>
      <c r="D47" s="45"/>
      <c r="E47" s="45"/>
      <c r="F47" s="45"/>
      <c r="G47" s="45"/>
      <c r="H47" s="46"/>
      <c r="I47" s="37">
        <f>IF(AND(B47&lt;&gt;"",C47&lt;&gt;"",D47&lt;&gt;"",F47&lt;&gt;"",E47&lt;&gt;"",G47&lt;&gt;"",H47&lt;&gt;""),VLOOKUP(G47,通所介護費!$A$20:$B$24,2,0),0)</f>
        <v>0</v>
      </c>
      <c r="J47" s="37">
        <f>((I47*H47)*0.1*10)/2</f>
        <v>0</v>
      </c>
    </row>
    <row r="48" spans="1:34" ht="18" customHeight="1" x14ac:dyDescent="0.4">
      <c r="A48" s="159"/>
      <c r="B48" s="45"/>
      <c r="C48" s="45"/>
      <c r="D48" s="45"/>
      <c r="E48" s="45"/>
      <c r="F48" s="45"/>
      <c r="G48" s="45"/>
      <c r="H48" s="46"/>
      <c r="I48" s="37">
        <f>IF(AND(B48&lt;&gt;"",C48&lt;&gt;"",D48&lt;&gt;"",F48&lt;&gt;"",E48&lt;&gt;"",G48&lt;&gt;"",H48&lt;&gt;""),VLOOKUP(G48,通所介護費!$A$20:$B$24,2,0),0)</f>
        <v>0</v>
      </c>
      <c r="J48" s="37">
        <f>((I48*H48)*0.1*10)/2</f>
        <v>0</v>
      </c>
    </row>
    <row r="49" spans="1:10" ht="18" customHeight="1" x14ac:dyDescent="0.4">
      <c r="A49" s="160"/>
      <c r="B49" s="45"/>
      <c r="C49" s="45"/>
      <c r="D49" s="45"/>
      <c r="E49" s="45"/>
      <c r="F49" s="45"/>
      <c r="G49" s="45"/>
      <c r="H49" s="46"/>
      <c r="I49" s="37">
        <f>IF(AND(B49&lt;&gt;"",C49&lt;&gt;"",D49&lt;&gt;"",F49&lt;&gt;"",E49&lt;&gt;"",G49&lt;&gt;"",H49&lt;&gt;""),VLOOKUP(G49,通所介護費!$A$20:$B$24,2,0),0)</f>
        <v>0</v>
      </c>
      <c r="J49" s="37">
        <f>((I49*H49)*0.1*10)/2</f>
        <v>0</v>
      </c>
    </row>
    <row r="50" spans="1:10" ht="22.15" customHeight="1" x14ac:dyDescent="0.4">
      <c r="A50" s="101" t="s">
        <v>40</v>
      </c>
      <c r="B50" s="102"/>
      <c r="C50" s="102"/>
      <c r="D50" s="102"/>
      <c r="E50" s="102"/>
      <c r="F50" s="102"/>
      <c r="G50" s="103"/>
      <c r="H50" s="32">
        <f>SUMIF(H45:H49,"&lt;&gt;#N/A")</f>
        <v>0</v>
      </c>
      <c r="I50" s="37">
        <f>SUMIF(I45:I49,"&lt;&gt;#N/A")</f>
        <v>0</v>
      </c>
      <c r="J50" s="37">
        <f t="shared" ref="J50" si="15">SUMIF(J45:J49,"&lt;&gt;#N/A")</f>
        <v>0</v>
      </c>
    </row>
    <row r="51" spans="1:10" ht="22.15" customHeight="1" x14ac:dyDescent="0.4"/>
    <row r="52" spans="1:10" ht="22.15" customHeight="1" x14ac:dyDescent="0.4">
      <c r="A52" s="34" t="s">
        <v>135</v>
      </c>
    </row>
    <row r="53" spans="1:10" ht="22.15" customHeight="1" x14ac:dyDescent="0.4">
      <c r="A53" s="50" t="s">
        <v>90</v>
      </c>
    </row>
    <row r="54" spans="1:10" ht="42.95" customHeight="1" x14ac:dyDescent="0.4">
      <c r="A54" s="155" t="s">
        <v>136</v>
      </c>
      <c r="B54" s="35" t="s">
        <v>49</v>
      </c>
      <c r="C54" s="35" t="s">
        <v>119</v>
      </c>
      <c r="D54" s="35" t="s">
        <v>34</v>
      </c>
      <c r="E54" s="36" t="s">
        <v>173</v>
      </c>
      <c r="F54" s="36" t="s">
        <v>174</v>
      </c>
      <c r="G54" s="35" t="s">
        <v>35</v>
      </c>
      <c r="H54" s="36" t="s">
        <v>51</v>
      </c>
      <c r="I54" s="36" t="s">
        <v>37</v>
      </c>
      <c r="J54" s="36" t="s">
        <v>120</v>
      </c>
    </row>
    <row r="55" spans="1:10" ht="18" customHeight="1" x14ac:dyDescent="0.4">
      <c r="A55" s="156"/>
      <c r="B55" s="45"/>
      <c r="C55" s="45"/>
      <c r="D55" s="45"/>
      <c r="E55" s="45"/>
      <c r="F55" s="45"/>
      <c r="G55" s="45"/>
      <c r="H55" s="46"/>
      <c r="I55" s="37">
        <f>IF(AND(B55&lt;&gt;"",C55&lt;&gt;"",D55&lt;&gt;"",E55&lt;&gt;"",F55&lt;&gt;"",G55&lt;&gt;"",H55&lt;&gt;""),VLOOKUP(G55,通所介護費!$A$27:$B$31,2,0),0)</f>
        <v>0</v>
      </c>
      <c r="J55" s="37">
        <f t="shared" ref="J55:J59" si="16">(I55*H55)*0.1*10</f>
        <v>0</v>
      </c>
    </row>
    <row r="56" spans="1:10" ht="18" customHeight="1" x14ac:dyDescent="0.4">
      <c r="A56" s="156"/>
      <c r="B56" s="45"/>
      <c r="C56" s="45"/>
      <c r="D56" s="45"/>
      <c r="E56" s="45"/>
      <c r="F56" s="45"/>
      <c r="G56" s="45"/>
      <c r="H56" s="46"/>
      <c r="I56" s="37">
        <f>IF(AND(B56&lt;&gt;"",C56&lt;&gt;"",D56&lt;&gt;"",E56&lt;&gt;"",F56&lt;&gt;"",G56&lt;&gt;"",H56&lt;&gt;""),VLOOKUP(G56,通所介護費!$A$27:$B$31,2,0),0)</f>
        <v>0</v>
      </c>
      <c r="J56" s="37">
        <f t="shared" si="16"/>
        <v>0</v>
      </c>
    </row>
    <row r="57" spans="1:10" ht="18" customHeight="1" x14ac:dyDescent="0.4">
      <c r="A57" s="156"/>
      <c r="B57" s="45"/>
      <c r="C57" s="45"/>
      <c r="D57" s="45"/>
      <c r="E57" s="45"/>
      <c r="F57" s="45"/>
      <c r="G57" s="45"/>
      <c r="H57" s="46"/>
      <c r="I57" s="37">
        <f>IF(AND(B57&lt;&gt;"",C57&lt;&gt;"",D57&lt;&gt;"",E57&lt;&gt;"",F57&lt;&gt;"",G57&lt;&gt;"",H57&lt;&gt;""),VLOOKUP(G57,通所介護費!$A$27:$B$31,2,0),0)</f>
        <v>0</v>
      </c>
      <c r="J57" s="37">
        <f t="shared" si="16"/>
        <v>0</v>
      </c>
    </row>
    <row r="58" spans="1:10" ht="18" customHeight="1" x14ac:dyDescent="0.4">
      <c r="A58" s="156"/>
      <c r="B58" s="45"/>
      <c r="C58" s="45"/>
      <c r="D58" s="45"/>
      <c r="E58" s="45"/>
      <c r="F58" s="45"/>
      <c r="G58" s="45"/>
      <c r="H58" s="46"/>
      <c r="I58" s="37">
        <f>IF(AND(B58&lt;&gt;"",C58&lt;&gt;"",D58&lt;&gt;"",E58&lt;&gt;"",F58&lt;&gt;"",G58&lt;&gt;"",H58&lt;&gt;""),VLOOKUP(G58,通所介護費!$A$27:$B$31,2,0),0)</f>
        <v>0</v>
      </c>
      <c r="J58" s="37">
        <f t="shared" si="16"/>
        <v>0</v>
      </c>
    </row>
    <row r="59" spans="1:10" ht="18" customHeight="1" x14ac:dyDescent="0.4">
      <c r="A59" s="156"/>
      <c r="B59" s="45"/>
      <c r="C59" s="45"/>
      <c r="D59" s="45"/>
      <c r="E59" s="45"/>
      <c r="F59" s="45"/>
      <c r="G59" s="45"/>
      <c r="H59" s="46"/>
      <c r="I59" s="37">
        <f>IF(AND(B59&lt;&gt;"",C59&lt;&gt;"",D59&lt;&gt;"",E59&lt;&gt;"",F59&lt;&gt;"",G59&lt;&gt;"",H59&lt;&gt;""),VLOOKUP(G59,通所介護費!$A$27:$B$31,2,0),0)</f>
        <v>0</v>
      </c>
      <c r="J59" s="37">
        <f t="shared" si="16"/>
        <v>0</v>
      </c>
    </row>
    <row r="60" spans="1:10" ht="18" customHeight="1" x14ac:dyDescent="0.4">
      <c r="A60" s="156"/>
      <c r="B60" s="45"/>
      <c r="C60" s="45"/>
      <c r="D60" s="45"/>
      <c r="E60" s="45"/>
      <c r="F60" s="45"/>
      <c r="G60" s="45"/>
      <c r="H60" s="46"/>
      <c r="I60" s="37">
        <f>IF(AND(B60&lt;&gt;"",C60&lt;&gt;"",D60&lt;&gt;"",E60&lt;&gt;"",F60&lt;&gt;"",G60&lt;&gt;"",H60&lt;&gt;""),VLOOKUP(G60,通所介護費!$A$27:$B$31,2,0),0)</f>
        <v>0</v>
      </c>
      <c r="J60" s="37">
        <f t="shared" ref="J60:J74" si="17">(I60*H60)*0.1*10</f>
        <v>0</v>
      </c>
    </row>
    <row r="61" spans="1:10" ht="18" customHeight="1" x14ac:dyDescent="0.4">
      <c r="A61" s="156"/>
      <c r="B61" s="45"/>
      <c r="C61" s="45"/>
      <c r="D61" s="45"/>
      <c r="E61" s="45"/>
      <c r="F61" s="45"/>
      <c r="G61" s="45"/>
      <c r="H61" s="46"/>
      <c r="I61" s="37">
        <f>IF(AND(B61&lt;&gt;"",C61&lt;&gt;"",D61&lt;&gt;"",E61&lt;&gt;"",F61&lt;&gt;"",G61&lt;&gt;"",H61&lt;&gt;""),VLOOKUP(G61,通所介護費!$A$27:$B$31,2,0),0)</f>
        <v>0</v>
      </c>
      <c r="J61" s="37">
        <f t="shared" si="17"/>
        <v>0</v>
      </c>
    </row>
    <row r="62" spans="1:10" ht="18" customHeight="1" x14ac:dyDescent="0.4">
      <c r="A62" s="156"/>
      <c r="B62" s="45"/>
      <c r="C62" s="45"/>
      <c r="D62" s="45"/>
      <c r="E62" s="45"/>
      <c r="F62" s="45"/>
      <c r="G62" s="45"/>
      <c r="H62" s="46"/>
      <c r="I62" s="37">
        <f>IF(AND(B62&lt;&gt;"",C62&lt;&gt;"",D62&lt;&gt;"",E62&lt;&gt;"",F62&lt;&gt;"",G62&lt;&gt;"",H62&lt;&gt;""),VLOOKUP(G62,通所介護費!$A$27:$B$31,2,0),0)</f>
        <v>0</v>
      </c>
      <c r="J62" s="37">
        <f t="shared" si="17"/>
        <v>0</v>
      </c>
    </row>
    <row r="63" spans="1:10" ht="18" customHeight="1" x14ac:dyDescent="0.4">
      <c r="A63" s="156"/>
      <c r="B63" s="45"/>
      <c r="C63" s="45"/>
      <c r="D63" s="45"/>
      <c r="E63" s="45"/>
      <c r="F63" s="45"/>
      <c r="G63" s="45"/>
      <c r="H63" s="46"/>
      <c r="I63" s="37">
        <f>IF(AND(B63&lt;&gt;"",C63&lt;&gt;"",D63&lt;&gt;"",E63&lt;&gt;"",F63&lt;&gt;"",G63&lt;&gt;"",H63&lt;&gt;""),VLOOKUP(G63,通所介護費!$A$27:$B$31,2,0),0)</f>
        <v>0</v>
      </c>
      <c r="J63" s="37">
        <f t="shared" si="17"/>
        <v>0</v>
      </c>
    </row>
    <row r="64" spans="1:10" ht="18" customHeight="1" x14ac:dyDescent="0.4">
      <c r="A64" s="156"/>
      <c r="B64" s="45"/>
      <c r="C64" s="45"/>
      <c r="D64" s="45"/>
      <c r="E64" s="45"/>
      <c r="F64" s="45"/>
      <c r="G64" s="45"/>
      <c r="H64" s="46"/>
      <c r="I64" s="37">
        <f>IF(AND(B64&lt;&gt;"",C64&lt;&gt;"",D64&lt;&gt;"",E64&lt;&gt;"",F64&lt;&gt;"",G64&lt;&gt;"",H64&lt;&gt;""),VLOOKUP(G64,通所介護費!$A$27:$B$31,2,0),0)</f>
        <v>0</v>
      </c>
      <c r="J64" s="37">
        <f t="shared" si="17"/>
        <v>0</v>
      </c>
    </row>
    <row r="65" spans="1:10" ht="18" customHeight="1" x14ac:dyDescent="0.4">
      <c r="A65" s="156"/>
      <c r="B65" s="45"/>
      <c r="C65" s="45"/>
      <c r="D65" s="45"/>
      <c r="E65" s="45"/>
      <c r="F65" s="45"/>
      <c r="G65" s="45"/>
      <c r="H65" s="46"/>
      <c r="I65" s="37">
        <f>IF(AND(B65&lt;&gt;"",C65&lt;&gt;"",D65&lt;&gt;"",E65&lt;&gt;"",F65&lt;&gt;"",G65&lt;&gt;"",H65&lt;&gt;""),VLOOKUP(G65,通所介護費!$A$27:$B$31,2,0),0)</f>
        <v>0</v>
      </c>
      <c r="J65" s="37">
        <f t="shared" si="17"/>
        <v>0</v>
      </c>
    </row>
    <row r="66" spans="1:10" ht="18" customHeight="1" x14ac:dyDescent="0.4">
      <c r="A66" s="156"/>
      <c r="B66" s="45"/>
      <c r="C66" s="45"/>
      <c r="D66" s="45"/>
      <c r="E66" s="45"/>
      <c r="F66" s="45"/>
      <c r="G66" s="45"/>
      <c r="H66" s="46"/>
      <c r="I66" s="37">
        <f>IF(AND(B66&lt;&gt;"",C66&lt;&gt;"",D66&lt;&gt;"",E66&lt;&gt;"",F66&lt;&gt;"",G66&lt;&gt;"",H66&lt;&gt;""),VLOOKUP(G66,通所介護費!$A$27:$B$31,2,0),0)</f>
        <v>0</v>
      </c>
      <c r="J66" s="37">
        <f t="shared" si="17"/>
        <v>0</v>
      </c>
    </row>
    <row r="67" spans="1:10" ht="18" customHeight="1" x14ac:dyDescent="0.4">
      <c r="A67" s="156"/>
      <c r="B67" s="45"/>
      <c r="C67" s="45"/>
      <c r="D67" s="45"/>
      <c r="E67" s="45"/>
      <c r="F67" s="45"/>
      <c r="G67" s="45"/>
      <c r="H67" s="46"/>
      <c r="I67" s="37">
        <f>IF(AND(B67&lt;&gt;"",C67&lt;&gt;"",D67&lt;&gt;"",E67&lt;&gt;"",F67&lt;&gt;"",G67&lt;&gt;"",H67&lt;&gt;""),VLOOKUP(G67,通所介護費!$A$27:$B$31,2,0),0)</f>
        <v>0</v>
      </c>
      <c r="J67" s="37">
        <f t="shared" si="17"/>
        <v>0</v>
      </c>
    </row>
    <row r="68" spans="1:10" ht="18" customHeight="1" x14ac:dyDescent="0.4">
      <c r="A68" s="156"/>
      <c r="B68" s="45"/>
      <c r="C68" s="45"/>
      <c r="D68" s="45"/>
      <c r="E68" s="45"/>
      <c r="F68" s="45"/>
      <c r="G68" s="45"/>
      <c r="H68" s="46"/>
      <c r="I68" s="37">
        <f>IF(AND(B68&lt;&gt;"",C68&lt;&gt;"",D68&lt;&gt;"",E68&lt;&gt;"",F68&lt;&gt;"",G68&lt;&gt;"",H68&lt;&gt;""),VLOOKUP(G68,通所介護費!$A$27:$B$31,2,0),0)</f>
        <v>0</v>
      </c>
      <c r="J68" s="37">
        <f t="shared" si="17"/>
        <v>0</v>
      </c>
    </row>
    <row r="69" spans="1:10" ht="18" customHeight="1" x14ac:dyDescent="0.4">
      <c r="A69" s="156"/>
      <c r="B69" s="45"/>
      <c r="C69" s="45"/>
      <c r="D69" s="45"/>
      <c r="E69" s="45"/>
      <c r="F69" s="45"/>
      <c r="G69" s="45"/>
      <c r="H69" s="46"/>
      <c r="I69" s="37">
        <f>IF(AND(B69&lt;&gt;"",C69&lt;&gt;"",D69&lt;&gt;"",E69&lt;&gt;"",F69&lt;&gt;"",G69&lt;&gt;"",H69&lt;&gt;""),VLOOKUP(G69,通所介護費!$A$27:$B$31,2,0),0)</f>
        <v>0</v>
      </c>
      <c r="J69" s="37">
        <f t="shared" si="17"/>
        <v>0</v>
      </c>
    </row>
    <row r="70" spans="1:10" ht="18" customHeight="1" x14ac:dyDescent="0.4">
      <c r="A70" s="156"/>
      <c r="B70" s="45"/>
      <c r="C70" s="45"/>
      <c r="D70" s="45"/>
      <c r="E70" s="45"/>
      <c r="F70" s="45"/>
      <c r="G70" s="45"/>
      <c r="H70" s="46"/>
      <c r="I70" s="37">
        <f>IF(AND(B70&lt;&gt;"",C70&lt;&gt;"",D70&lt;&gt;"",E70&lt;&gt;"",F70&lt;&gt;"",G70&lt;&gt;"",H70&lt;&gt;""),VLOOKUP(G70,通所介護費!$A$27:$B$31,2,0),0)</f>
        <v>0</v>
      </c>
      <c r="J70" s="37">
        <f t="shared" si="17"/>
        <v>0</v>
      </c>
    </row>
    <row r="71" spans="1:10" ht="18" customHeight="1" x14ac:dyDescent="0.4">
      <c r="A71" s="156"/>
      <c r="B71" s="45"/>
      <c r="C71" s="45"/>
      <c r="D71" s="45"/>
      <c r="E71" s="45"/>
      <c r="F71" s="45"/>
      <c r="G71" s="45"/>
      <c r="H71" s="46"/>
      <c r="I71" s="37">
        <f>IF(AND(B71&lt;&gt;"",C71&lt;&gt;"",D71&lt;&gt;"",E71&lt;&gt;"",F71&lt;&gt;"",G71&lt;&gt;"",H71&lt;&gt;""),VLOOKUP(G71,通所介護費!$A$27:$B$31,2,0),0)</f>
        <v>0</v>
      </c>
      <c r="J71" s="37">
        <f t="shared" si="17"/>
        <v>0</v>
      </c>
    </row>
    <row r="72" spans="1:10" ht="18" customHeight="1" x14ac:dyDescent="0.4">
      <c r="A72" s="156"/>
      <c r="B72" s="45"/>
      <c r="C72" s="45"/>
      <c r="D72" s="45"/>
      <c r="E72" s="45"/>
      <c r="F72" s="45"/>
      <c r="G72" s="45"/>
      <c r="H72" s="46"/>
      <c r="I72" s="37">
        <f>IF(AND(B72&lt;&gt;"",C72&lt;&gt;"",D72&lt;&gt;"",E72&lt;&gt;"",F72&lt;&gt;"",G72&lt;&gt;"",H72&lt;&gt;""),VLOOKUP(G72,通所介護費!$A$27:$B$31,2,0),0)</f>
        <v>0</v>
      </c>
      <c r="J72" s="37">
        <f t="shared" si="17"/>
        <v>0</v>
      </c>
    </row>
    <row r="73" spans="1:10" ht="18" customHeight="1" x14ac:dyDescent="0.4">
      <c r="A73" s="156"/>
      <c r="B73" s="45"/>
      <c r="C73" s="45"/>
      <c r="D73" s="45"/>
      <c r="E73" s="45"/>
      <c r="F73" s="45"/>
      <c r="G73" s="45"/>
      <c r="H73" s="46"/>
      <c r="I73" s="37">
        <f>IF(AND(B73&lt;&gt;"",C73&lt;&gt;"",D73&lt;&gt;"",E73&lt;&gt;"",F73&lt;&gt;"",G73&lt;&gt;"",H73&lt;&gt;""),VLOOKUP(G73,通所介護費!$A$27:$B$31,2,0),0)</f>
        <v>0</v>
      </c>
      <c r="J73" s="37">
        <f t="shared" si="17"/>
        <v>0</v>
      </c>
    </row>
    <row r="74" spans="1:10" ht="18" customHeight="1" x14ac:dyDescent="0.4">
      <c r="A74" s="157"/>
      <c r="B74" s="45"/>
      <c r="C74" s="45"/>
      <c r="D74" s="45"/>
      <c r="E74" s="45"/>
      <c r="F74" s="45"/>
      <c r="G74" s="45"/>
      <c r="H74" s="46"/>
      <c r="I74" s="37">
        <f>IF(AND(B74&lt;&gt;"",C74&lt;&gt;"",D74&lt;&gt;"",E74&lt;&gt;"",F74&lt;&gt;"",G74&lt;&gt;"",H74&lt;&gt;""),VLOOKUP(G74,通所介護費!$A$27:$B$31,2,0),0)</f>
        <v>0</v>
      </c>
      <c r="J74" s="37">
        <f t="shared" si="17"/>
        <v>0</v>
      </c>
    </row>
    <row r="75" spans="1:10" ht="22.15" customHeight="1" x14ac:dyDescent="0.4">
      <c r="A75" s="101" t="s">
        <v>40</v>
      </c>
      <c r="B75" s="102"/>
      <c r="C75" s="102"/>
      <c r="D75" s="102"/>
      <c r="E75" s="102"/>
      <c r="F75" s="102"/>
      <c r="G75" s="103"/>
      <c r="H75" s="39">
        <f>SUMIF(H55:H74,"&lt;&gt;#N/A")</f>
        <v>0</v>
      </c>
      <c r="I75" s="39">
        <f>SUMIF(I55:I74,"&lt;&gt;#N/A")</f>
        <v>0</v>
      </c>
      <c r="J75" s="39">
        <f>SUMIF(J55:J74,"&lt;&gt;#N/A")</f>
        <v>0</v>
      </c>
    </row>
    <row r="76" spans="1:10" ht="15" customHeight="1" x14ac:dyDescent="0.4">
      <c r="A76" s="24"/>
      <c r="B76" s="24"/>
      <c r="C76" s="24"/>
      <c r="D76" s="24"/>
      <c r="E76" s="24"/>
      <c r="F76" s="24"/>
      <c r="G76" s="44"/>
      <c r="H76" s="44"/>
      <c r="I76" s="44"/>
    </row>
    <row r="77" spans="1:10" ht="22.15" customHeight="1" x14ac:dyDescent="0.4">
      <c r="A77" s="51" t="s">
        <v>89</v>
      </c>
      <c r="B77" s="24"/>
      <c r="C77" s="24"/>
      <c r="D77" s="24"/>
      <c r="E77" s="24"/>
      <c r="F77" s="24"/>
      <c r="G77" s="44"/>
      <c r="H77" s="44"/>
      <c r="I77" s="44"/>
    </row>
    <row r="78" spans="1:10" ht="42.95" customHeight="1" x14ac:dyDescent="0.4">
      <c r="A78" s="158" t="s">
        <v>137</v>
      </c>
      <c r="B78" s="35" t="s">
        <v>49</v>
      </c>
      <c r="C78" s="35" t="s">
        <v>119</v>
      </c>
      <c r="D78" s="35" t="s">
        <v>34</v>
      </c>
      <c r="E78" s="36" t="s">
        <v>173</v>
      </c>
      <c r="F78" s="36" t="s">
        <v>174</v>
      </c>
      <c r="G78" s="35" t="s">
        <v>35</v>
      </c>
      <c r="H78" s="36" t="s">
        <v>134</v>
      </c>
      <c r="I78" s="36" t="s">
        <v>37</v>
      </c>
      <c r="J78" s="36" t="s">
        <v>120</v>
      </c>
    </row>
    <row r="79" spans="1:10" ht="18" customHeight="1" x14ac:dyDescent="0.4">
      <c r="A79" s="159"/>
      <c r="B79" s="45"/>
      <c r="C79" s="45"/>
      <c r="D79" s="45"/>
      <c r="E79" s="45"/>
      <c r="F79" s="45"/>
      <c r="G79" s="45"/>
      <c r="H79" s="46"/>
      <c r="I79" s="37">
        <f>IF(AND(B79&lt;&gt;"",C79&lt;&gt;"",D79&lt;&gt;"",E79&lt;&gt;"",F79&lt;&gt;"",G79&lt;&gt;"",H79&lt;&gt;""),VLOOKUP(G79,通所介護費!$A$27:$B$31,2,0),0)</f>
        <v>0</v>
      </c>
      <c r="J79" s="37">
        <f>((I79*H79)*0.1*10)/2</f>
        <v>0</v>
      </c>
    </row>
    <row r="80" spans="1:10" ht="18" customHeight="1" x14ac:dyDescent="0.4">
      <c r="A80" s="159"/>
      <c r="B80" s="45"/>
      <c r="C80" s="45"/>
      <c r="D80" s="45"/>
      <c r="E80" s="45"/>
      <c r="F80" s="45"/>
      <c r="G80" s="45"/>
      <c r="H80" s="46"/>
      <c r="I80" s="37">
        <f>IF(AND(B80&lt;&gt;"",C80&lt;&gt;"",D80&lt;&gt;"",E80&lt;&gt;"",F80&lt;&gt;"",G80&lt;&gt;"",H80&lt;&gt;""),VLOOKUP(G80,通所介護費!$A$27:$B$31,2,0),0)</f>
        <v>0</v>
      </c>
      <c r="J80" s="37">
        <f>((I80*H80)*0.1*10)/2</f>
        <v>0</v>
      </c>
    </row>
    <row r="81" spans="1:10" ht="18" customHeight="1" x14ac:dyDescent="0.4">
      <c r="A81" s="159"/>
      <c r="B81" s="45"/>
      <c r="C81" s="45"/>
      <c r="D81" s="45"/>
      <c r="E81" s="45"/>
      <c r="F81" s="45"/>
      <c r="G81" s="45"/>
      <c r="H81" s="46"/>
      <c r="I81" s="37">
        <f>IF(AND(B81&lt;&gt;"",C81&lt;&gt;"",D81&lt;&gt;"",E81&lt;&gt;"",F81&lt;&gt;"",G81&lt;&gt;"",H81&lt;&gt;""),VLOOKUP(G81,通所介護費!$A$27:$B$31,2,0),0)</f>
        <v>0</v>
      </c>
      <c r="J81" s="37">
        <f>((I81*H81)*0.1*10)/2</f>
        <v>0</v>
      </c>
    </row>
    <row r="82" spans="1:10" ht="18" customHeight="1" x14ac:dyDescent="0.4">
      <c r="A82" s="159"/>
      <c r="B82" s="45"/>
      <c r="C82" s="45"/>
      <c r="D82" s="45"/>
      <c r="E82" s="45"/>
      <c r="F82" s="45"/>
      <c r="G82" s="45"/>
      <c r="H82" s="46"/>
      <c r="I82" s="37">
        <f>IF(AND(B82&lt;&gt;"",C82&lt;&gt;"",D82&lt;&gt;"",E82&lt;&gt;"",F82&lt;&gt;"",G82&lt;&gt;"",H82&lt;&gt;""),VLOOKUP(G82,通所介護費!$A$27:$B$31,2,0),0)</f>
        <v>0</v>
      </c>
      <c r="J82" s="37">
        <f>((I82*H82)*0.1*10)/2</f>
        <v>0</v>
      </c>
    </row>
    <row r="83" spans="1:10" ht="18" customHeight="1" x14ac:dyDescent="0.4">
      <c r="A83" s="160"/>
      <c r="B83" s="45"/>
      <c r="C83" s="45"/>
      <c r="D83" s="45"/>
      <c r="E83" s="45"/>
      <c r="F83" s="45"/>
      <c r="G83" s="45"/>
      <c r="H83" s="46"/>
      <c r="I83" s="37">
        <f>IF(AND(B83&lt;&gt;"",C83&lt;&gt;"",D83&lt;&gt;"",E83&lt;&gt;"",F83&lt;&gt;"",G83&lt;&gt;"",H83&lt;&gt;""),VLOOKUP(G83,通所介護費!$A$27:$B$31,2,0),0)</f>
        <v>0</v>
      </c>
      <c r="J83" s="37">
        <f>((I83*H83)*0.1*10)/2</f>
        <v>0</v>
      </c>
    </row>
    <row r="84" spans="1:10" ht="22.15" customHeight="1" x14ac:dyDescent="0.4">
      <c r="A84" s="101" t="s">
        <v>40</v>
      </c>
      <c r="B84" s="102"/>
      <c r="C84" s="102"/>
      <c r="D84" s="102"/>
      <c r="E84" s="102"/>
      <c r="F84" s="102"/>
      <c r="G84" s="103"/>
      <c r="H84" s="39">
        <f>SUMIF(H79:H83,"&lt;&gt;#N/A")</f>
        <v>0</v>
      </c>
      <c r="I84" s="39">
        <f>SUMIF(I79:I83,"&lt;&gt;#N/A")</f>
        <v>0</v>
      </c>
      <c r="J84" s="39">
        <f>SUMIF(J79:J83,"&lt;&gt;#N/A")</f>
        <v>0</v>
      </c>
    </row>
    <row r="85" spans="1:10" ht="22.15" customHeight="1" x14ac:dyDescent="0.4"/>
    <row r="86" spans="1:10" ht="22.15" customHeight="1" x14ac:dyDescent="0.4">
      <c r="A86" s="34" t="s">
        <v>138</v>
      </c>
    </row>
    <row r="87" spans="1:10" ht="22.15" customHeight="1" x14ac:dyDescent="0.4">
      <c r="A87" s="50" t="s">
        <v>90</v>
      </c>
    </row>
    <row r="88" spans="1:10" ht="42.95" customHeight="1" x14ac:dyDescent="0.4">
      <c r="A88" s="155" t="s">
        <v>139</v>
      </c>
      <c r="B88" s="35" t="s">
        <v>49</v>
      </c>
      <c r="C88" s="35" t="s">
        <v>119</v>
      </c>
      <c r="D88" s="35" t="s">
        <v>34</v>
      </c>
      <c r="E88" s="36" t="s">
        <v>173</v>
      </c>
      <c r="F88" s="36" t="s">
        <v>174</v>
      </c>
      <c r="G88" s="35" t="s">
        <v>35</v>
      </c>
      <c r="H88" s="36" t="s">
        <v>51</v>
      </c>
      <c r="I88" s="36" t="s">
        <v>37</v>
      </c>
      <c r="J88" s="36" t="s">
        <v>120</v>
      </c>
    </row>
    <row r="89" spans="1:10" ht="18" customHeight="1" x14ac:dyDescent="0.4">
      <c r="A89" s="156"/>
      <c r="B89" s="45"/>
      <c r="C89" s="45"/>
      <c r="D89" s="45"/>
      <c r="E89" s="45"/>
      <c r="F89" s="45"/>
      <c r="G89" s="45"/>
      <c r="H89" s="46"/>
      <c r="I89" s="37">
        <f>IF(AND(B89&lt;&gt;"",C89&lt;&gt;"",D89&lt;&gt;"",E89&lt;&gt;"",F89&lt;&gt;"",G89&lt;&gt;"",H89&lt;&gt;""),VLOOKUP(G89,通所介護費!$A$34:$B$38,2,0),0)</f>
        <v>0</v>
      </c>
      <c r="J89" s="37">
        <f t="shared" ref="J89:J93" si="18">(I89*H89)*0.1*10</f>
        <v>0</v>
      </c>
    </row>
    <row r="90" spans="1:10" ht="18" customHeight="1" x14ac:dyDescent="0.4">
      <c r="A90" s="156"/>
      <c r="B90" s="45"/>
      <c r="C90" s="45"/>
      <c r="D90" s="45"/>
      <c r="E90" s="45"/>
      <c r="F90" s="45"/>
      <c r="G90" s="45"/>
      <c r="H90" s="46"/>
      <c r="I90" s="37">
        <f>IF(AND(B90&lt;&gt;"",C90&lt;&gt;"",D90&lt;&gt;"",E90&lt;&gt;"",F90&lt;&gt;"",G90&lt;&gt;"",H90&lt;&gt;""),VLOOKUP(G90,通所介護費!$A$34:$B$38,2,0),0)</f>
        <v>0</v>
      </c>
      <c r="J90" s="37">
        <f t="shared" si="18"/>
        <v>0</v>
      </c>
    </row>
    <row r="91" spans="1:10" ht="18" customHeight="1" x14ac:dyDescent="0.4">
      <c r="A91" s="156"/>
      <c r="B91" s="45"/>
      <c r="C91" s="45"/>
      <c r="D91" s="45"/>
      <c r="E91" s="45"/>
      <c r="F91" s="45"/>
      <c r="G91" s="45"/>
      <c r="H91" s="46"/>
      <c r="I91" s="37">
        <f>IF(AND(B91&lt;&gt;"",C91&lt;&gt;"",D91&lt;&gt;"",E91&lt;&gt;"",F91&lt;&gt;"",G91&lt;&gt;"",H91&lt;&gt;""),VLOOKUP(G91,通所介護費!$A$34:$B$38,2,0),0)</f>
        <v>0</v>
      </c>
      <c r="J91" s="37">
        <f t="shared" si="18"/>
        <v>0</v>
      </c>
    </row>
    <row r="92" spans="1:10" ht="18" customHeight="1" x14ac:dyDescent="0.4">
      <c r="A92" s="156"/>
      <c r="B92" s="45"/>
      <c r="C92" s="45"/>
      <c r="D92" s="45"/>
      <c r="E92" s="45"/>
      <c r="F92" s="45"/>
      <c r="G92" s="45"/>
      <c r="H92" s="46"/>
      <c r="I92" s="37">
        <f>IF(AND(B92&lt;&gt;"",C92&lt;&gt;"",D92&lt;&gt;"",E92&lt;&gt;"",F92&lt;&gt;"",G92&lt;&gt;"",H92&lt;&gt;""),VLOOKUP(G92,通所介護費!$A$34:$B$38,2,0),0)</f>
        <v>0</v>
      </c>
      <c r="J92" s="37">
        <f t="shared" si="18"/>
        <v>0</v>
      </c>
    </row>
    <row r="93" spans="1:10" ht="18" customHeight="1" x14ac:dyDescent="0.4">
      <c r="A93" s="156"/>
      <c r="B93" s="45"/>
      <c r="C93" s="45"/>
      <c r="D93" s="45"/>
      <c r="E93" s="45"/>
      <c r="F93" s="45"/>
      <c r="G93" s="45"/>
      <c r="H93" s="46"/>
      <c r="I93" s="37">
        <f>IF(AND(B93&lt;&gt;"",C93&lt;&gt;"",D93&lt;&gt;"",E93&lt;&gt;"",F93&lt;&gt;"",G93&lt;&gt;"",H93&lt;&gt;""),VLOOKUP(G93,通所介護費!$A$34:$B$38,2,0),0)</f>
        <v>0</v>
      </c>
      <c r="J93" s="37">
        <f t="shared" si="18"/>
        <v>0</v>
      </c>
    </row>
    <row r="94" spans="1:10" ht="18" customHeight="1" x14ac:dyDescent="0.4">
      <c r="A94" s="156"/>
      <c r="B94" s="45"/>
      <c r="C94" s="45"/>
      <c r="D94" s="45"/>
      <c r="E94" s="45"/>
      <c r="F94" s="45"/>
      <c r="G94" s="45"/>
      <c r="H94" s="46"/>
      <c r="I94" s="37">
        <f>IF(AND(B94&lt;&gt;"",C94&lt;&gt;"",D94&lt;&gt;"",E94&lt;&gt;"",F94&lt;&gt;"",G94&lt;&gt;"",H94&lt;&gt;""),VLOOKUP(G94,通所介護費!$A$34:$B$38,2,0),0)</f>
        <v>0</v>
      </c>
      <c r="J94" s="37">
        <f t="shared" ref="J94:J108" si="19">(I94*H94)*0.1*10</f>
        <v>0</v>
      </c>
    </row>
    <row r="95" spans="1:10" ht="18" customHeight="1" x14ac:dyDescent="0.4">
      <c r="A95" s="156"/>
      <c r="B95" s="45"/>
      <c r="C95" s="45"/>
      <c r="D95" s="45"/>
      <c r="E95" s="45"/>
      <c r="F95" s="45"/>
      <c r="G95" s="45"/>
      <c r="H95" s="46"/>
      <c r="I95" s="37">
        <f>IF(AND(B95&lt;&gt;"",C95&lt;&gt;"",D95&lt;&gt;"",E95&lt;&gt;"",F95&lt;&gt;"",G95&lt;&gt;"",H95&lt;&gt;""),VLOOKUP(G95,通所介護費!$A$34:$B$38,2,0),0)</f>
        <v>0</v>
      </c>
      <c r="J95" s="37">
        <f t="shared" si="19"/>
        <v>0</v>
      </c>
    </row>
    <row r="96" spans="1:10" ht="18" customHeight="1" x14ac:dyDescent="0.4">
      <c r="A96" s="156"/>
      <c r="B96" s="45"/>
      <c r="C96" s="45"/>
      <c r="D96" s="45"/>
      <c r="E96" s="45"/>
      <c r="F96" s="45"/>
      <c r="G96" s="45"/>
      <c r="H96" s="46"/>
      <c r="I96" s="37">
        <f>IF(AND(B96&lt;&gt;"",C96&lt;&gt;"",D96&lt;&gt;"",E96&lt;&gt;"",F96&lt;&gt;"",G96&lt;&gt;"",H96&lt;&gt;""),VLOOKUP(G96,通所介護費!$A$34:$B$38,2,0),0)</f>
        <v>0</v>
      </c>
      <c r="J96" s="37">
        <f t="shared" si="19"/>
        <v>0</v>
      </c>
    </row>
    <row r="97" spans="1:10" ht="18" customHeight="1" x14ac:dyDescent="0.4">
      <c r="A97" s="156"/>
      <c r="B97" s="45"/>
      <c r="C97" s="45"/>
      <c r="D97" s="45"/>
      <c r="E97" s="45"/>
      <c r="F97" s="45"/>
      <c r="G97" s="45"/>
      <c r="H97" s="46"/>
      <c r="I97" s="37">
        <f>IF(AND(B97&lt;&gt;"",C97&lt;&gt;"",D97&lt;&gt;"",E97&lt;&gt;"",F97&lt;&gt;"",G97&lt;&gt;"",H97&lt;&gt;""),VLOOKUP(G97,通所介護費!$A$34:$B$38,2,0),0)</f>
        <v>0</v>
      </c>
      <c r="J97" s="37">
        <f t="shared" si="19"/>
        <v>0</v>
      </c>
    </row>
    <row r="98" spans="1:10" ht="18" customHeight="1" x14ac:dyDescent="0.4">
      <c r="A98" s="156"/>
      <c r="B98" s="45"/>
      <c r="C98" s="45"/>
      <c r="D98" s="45"/>
      <c r="E98" s="45"/>
      <c r="F98" s="45"/>
      <c r="G98" s="45"/>
      <c r="H98" s="46"/>
      <c r="I98" s="37">
        <f>IF(AND(B98&lt;&gt;"",C98&lt;&gt;"",D98&lt;&gt;"",E98&lt;&gt;"",F98&lt;&gt;"",G98&lt;&gt;"",H98&lt;&gt;""),VLOOKUP(G98,通所介護費!$A$34:$B$38,2,0),0)</f>
        <v>0</v>
      </c>
      <c r="J98" s="37">
        <f t="shared" si="19"/>
        <v>0</v>
      </c>
    </row>
    <row r="99" spans="1:10" ht="18" customHeight="1" x14ac:dyDescent="0.4">
      <c r="A99" s="156"/>
      <c r="B99" s="45"/>
      <c r="C99" s="45"/>
      <c r="D99" s="45"/>
      <c r="E99" s="45"/>
      <c r="F99" s="45"/>
      <c r="G99" s="45"/>
      <c r="H99" s="46"/>
      <c r="I99" s="37">
        <f>IF(AND(B99&lt;&gt;"",C99&lt;&gt;"",D99&lt;&gt;"",E99&lt;&gt;"",F99&lt;&gt;"",G99&lt;&gt;"",H99&lt;&gt;""),VLOOKUP(G99,通所介護費!$A$34:$B$38,2,0),0)</f>
        <v>0</v>
      </c>
      <c r="J99" s="37">
        <f t="shared" si="19"/>
        <v>0</v>
      </c>
    </row>
    <row r="100" spans="1:10" ht="18" customHeight="1" x14ac:dyDescent="0.4">
      <c r="A100" s="156"/>
      <c r="B100" s="45"/>
      <c r="C100" s="45"/>
      <c r="D100" s="45"/>
      <c r="E100" s="45"/>
      <c r="F100" s="45"/>
      <c r="G100" s="45"/>
      <c r="H100" s="46"/>
      <c r="I100" s="37">
        <f>IF(AND(B100&lt;&gt;"",C100&lt;&gt;"",D100&lt;&gt;"",E100&lt;&gt;"",F100&lt;&gt;"",G100&lt;&gt;"",H100&lt;&gt;""),VLOOKUP(G100,通所介護費!$A$34:$B$38,2,0),0)</f>
        <v>0</v>
      </c>
      <c r="J100" s="37">
        <f t="shared" si="19"/>
        <v>0</v>
      </c>
    </row>
    <row r="101" spans="1:10" ht="18" customHeight="1" x14ac:dyDescent="0.4">
      <c r="A101" s="156"/>
      <c r="B101" s="45"/>
      <c r="C101" s="45"/>
      <c r="D101" s="45"/>
      <c r="E101" s="45"/>
      <c r="F101" s="45"/>
      <c r="G101" s="45"/>
      <c r="H101" s="46"/>
      <c r="I101" s="37">
        <f>IF(AND(B101&lt;&gt;"",C101&lt;&gt;"",D101&lt;&gt;"",E101&lt;&gt;"",F101&lt;&gt;"",G101&lt;&gt;"",H101&lt;&gt;""),VLOOKUP(G101,通所介護費!$A$34:$B$38,2,0),0)</f>
        <v>0</v>
      </c>
      <c r="J101" s="37">
        <f t="shared" si="19"/>
        <v>0</v>
      </c>
    </row>
    <row r="102" spans="1:10" ht="18" customHeight="1" x14ac:dyDescent="0.4">
      <c r="A102" s="156"/>
      <c r="B102" s="45"/>
      <c r="C102" s="45"/>
      <c r="D102" s="45"/>
      <c r="E102" s="45"/>
      <c r="F102" s="45"/>
      <c r="G102" s="45"/>
      <c r="H102" s="46"/>
      <c r="I102" s="37">
        <f>IF(AND(B102&lt;&gt;"",C102&lt;&gt;"",D102&lt;&gt;"",E102&lt;&gt;"",F102&lt;&gt;"",G102&lt;&gt;"",H102&lt;&gt;""),VLOOKUP(G102,通所介護費!$A$34:$B$38,2,0),0)</f>
        <v>0</v>
      </c>
      <c r="J102" s="37">
        <f t="shared" si="19"/>
        <v>0</v>
      </c>
    </row>
    <row r="103" spans="1:10" ht="18" customHeight="1" x14ac:dyDescent="0.4">
      <c r="A103" s="156"/>
      <c r="B103" s="45"/>
      <c r="C103" s="45"/>
      <c r="D103" s="45"/>
      <c r="E103" s="45"/>
      <c r="F103" s="45"/>
      <c r="G103" s="45"/>
      <c r="H103" s="46"/>
      <c r="I103" s="37">
        <f>IF(AND(B103&lt;&gt;"",C103&lt;&gt;"",D103&lt;&gt;"",E103&lt;&gt;"",F103&lt;&gt;"",G103&lt;&gt;"",H103&lt;&gt;""),VLOOKUP(G103,通所介護費!$A$34:$B$38,2,0),0)</f>
        <v>0</v>
      </c>
      <c r="J103" s="37">
        <f t="shared" si="19"/>
        <v>0</v>
      </c>
    </row>
    <row r="104" spans="1:10" ht="18" customHeight="1" x14ac:dyDescent="0.4">
      <c r="A104" s="156"/>
      <c r="B104" s="45"/>
      <c r="C104" s="45"/>
      <c r="D104" s="45"/>
      <c r="E104" s="45"/>
      <c r="F104" s="45"/>
      <c r="G104" s="45"/>
      <c r="H104" s="46"/>
      <c r="I104" s="37">
        <f>IF(AND(B104&lt;&gt;"",C104&lt;&gt;"",D104&lt;&gt;"",E104&lt;&gt;"",F104&lt;&gt;"",G104&lt;&gt;"",H104&lt;&gt;""),VLOOKUP(G104,通所介護費!$A$34:$B$38,2,0),0)</f>
        <v>0</v>
      </c>
      <c r="J104" s="37">
        <f t="shared" si="19"/>
        <v>0</v>
      </c>
    </row>
    <row r="105" spans="1:10" ht="18" customHeight="1" x14ac:dyDescent="0.4">
      <c r="A105" s="156"/>
      <c r="B105" s="45"/>
      <c r="C105" s="45"/>
      <c r="D105" s="45"/>
      <c r="E105" s="45"/>
      <c r="F105" s="45"/>
      <c r="G105" s="45"/>
      <c r="H105" s="46"/>
      <c r="I105" s="37">
        <f>IF(AND(B105&lt;&gt;"",C105&lt;&gt;"",D105&lt;&gt;"",E105&lt;&gt;"",F105&lt;&gt;"",G105&lt;&gt;"",H105&lt;&gt;""),VLOOKUP(G105,通所介護費!$A$34:$B$38,2,0),0)</f>
        <v>0</v>
      </c>
      <c r="J105" s="37">
        <f t="shared" si="19"/>
        <v>0</v>
      </c>
    </row>
    <row r="106" spans="1:10" ht="18" customHeight="1" x14ac:dyDescent="0.4">
      <c r="A106" s="156"/>
      <c r="B106" s="45"/>
      <c r="C106" s="45"/>
      <c r="D106" s="45"/>
      <c r="E106" s="45"/>
      <c r="F106" s="45"/>
      <c r="G106" s="45"/>
      <c r="H106" s="46"/>
      <c r="I106" s="37">
        <f>IF(AND(B106&lt;&gt;"",C106&lt;&gt;"",D106&lt;&gt;"",E106&lt;&gt;"",F106&lt;&gt;"",G106&lt;&gt;"",H106&lt;&gt;""),VLOOKUP(G106,通所介護費!$A$34:$B$38,2,0),0)</f>
        <v>0</v>
      </c>
      <c r="J106" s="37">
        <f t="shared" si="19"/>
        <v>0</v>
      </c>
    </row>
    <row r="107" spans="1:10" ht="18" customHeight="1" x14ac:dyDescent="0.4">
      <c r="A107" s="156"/>
      <c r="B107" s="45"/>
      <c r="C107" s="45"/>
      <c r="D107" s="45"/>
      <c r="E107" s="45"/>
      <c r="F107" s="45"/>
      <c r="G107" s="45"/>
      <c r="H107" s="46"/>
      <c r="I107" s="37">
        <f>IF(AND(B107&lt;&gt;"",C107&lt;&gt;"",D107&lt;&gt;"",E107&lt;&gt;"",F107&lt;&gt;"",G107&lt;&gt;"",H107&lt;&gt;""),VLOOKUP(G107,通所介護費!$A$34:$B$38,2,0),0)</f>
        <v>0</v>
      </c>
      <c r="J107" s="37">
        <f t="shared" si="19"/>
        <v>0</v>
      </c>
    </row>
    <row r="108" spans="1:10" ht="18" customHeight="1" x14ac:dyDescent="0.4">
      <c r="A108" s="157"/>
      <c r="B108" s="45"/>
      <c r="C108" s="45"/>
      <c r="D108" s="45"/>
      <c r="E108" s="45"/>
      <c r="F108" s="45"/>
      <c r="G108" s="45"/>
      <c r="H108" s="46"/>
      <c r="I108" s="37">
        <f>IF(AND(B108&lt;&gt;"",C108&lt;&gt;"",D108&lt;&gt;"",E108&lt;&gt;"",F108&lt;&gt;"",G108&lt;&gt;"",H108&lt;&gt;""),VLOOKUP(G108,通所介護費!$A$34:$B$38,2,0),0)</f>
        <v>0</v>
      </c>
      <c r="J108" s="37">
        <f t="shared" si="19"/>
        <v>0</v>
      </c>
    </row>
    <row r="109" spans="1:10" ht="22.15" customHeight="1" x14ac:dyDescent="0.4">
      <c r="A109" s="101" t="s">
        <v>40</v>
      </c>
      <c r="B109" s="102"/>
      <c r="C109" s="102"/>
      <c r="D109" s="102"/>
      <c r="E109" s="102"/>
      <c r="F109" s="102"/>
      <c r="G109" s="103"/>
      <c r="H109" s="39">
        <f>SUMIF(H89:H108,"&lt;&gt;#N/A")</f>
        <v>0</v>
      </c>
      <c r="I109" s="39">
        <f>SUMIF(I89:I108,"&lt;&gt;#N/A")</f>
        <v>0</v>
      </c>
      <c r="J109" s="39">
        <f>SUMIF(J89:J108,"&lt;&gt;#N/A")</f>
        <v>0</v>
      </c>
    </row>
    <row r="110" spans="1:10" ht="15" customHeight="1" x14ac:dyDescent="0.4">
      <c r="A110" s="24"/>
      <c r="B110" s="24"/>
      <c r="C110" s="24"/>
      <c r="D110" s="24"/>
      <c r="E110" s="24"/>
      <c r="F110" s="24"/>
      <c r="G110" s="44"/>
      <c r="H110" s="44"/>
      <c r="I110" s="44"/>
    </row>
    <row r="111" spans="1:10" ht="22.15" customHeight="1" x14ac:dyDescent="0.4">
      <c r="A111" s="51" t="s">
        <v>89</v>
      </c>
      <c r="B111" s="24"/>
      <c r="C111" s="24"/>
      <c r="D111" s="24"/>
      <c r="E111" s="24"/>
      <c r="F111" s="24"/>
      <c r="G111" s="44"/>
      <c r="H111" s="44"/>
      <c r="I111" s="44"/>
    </row>
    <row r="112" spans="1:10" ht="42.95" customHeight="1" x14ac:dyDescent="0.4">
      <c r="A112" s="158" t="s">
        <v>140</v>
      </c>
      <c r="B112" s="35" t="s">
        <v>49</v>
      </c>
      <c r="C112" s="35" t="s">
        <v>119</v>
      </c>
      <c r="D112" s="35" t="s">
        <v>34</v>
      </c>
      <c r="E112" s="36" t="s">
        <v>173</v>
      </c>
      <c r="F112" s="36" t="s">
        <v>174</v>
      </c>
      <c r="G112" s="35" t="s">
        <v>35</v>
      </c>
      <c r="H112" s="36" t="s">
        <v>134</v>
      </c>
      <c r="I112" s="36" t="s">
        <v>37</v>
      </c>
      <c r="J112" s="36" t="s">
        <v>120</v>
      </c>
    </row>
    <row r="113" spans="1:10" ht="18" customHeight="1" x14ac:dyDescent="0.4">
      <c r="A113" s="159"/>
      <c r="B113" s="45"/>
      <c r="C113" s="45"/>
      <c r="D113" s="45"/>
      <c r="E113" s="45"/>
      <c r="F113" s="45"/>
      <c r="G113" s="45"/>
      <c r="H113" s="46"/>
      <c r="I113" s="37">
        <f>IF(AND(B113&lt;&gt;"",C113&lt;&gt;"",D113&lt;&gt;"",E113&lt;&gt;22,F113&lt;&gt;"",G113&lt;&gt;"",H113&lt;&gt;""),VLOOKUP(G113,通所介護費!$A$34:$B$38,2,0),0)</f>
        <v>0</v>
      </c>
      <c r="J113" s="37">
        <f>((I113*H113)*0.1*10)/2</f>
        <v>0</v>
      </c>
    </row>
    <row r="114" spans="1:10" ht="18" customHeight="1" x14ac:dyDescent="0.4">
      <c r="A114" s="159"/>
      <c r="B114" s="45"/>
      <c r="C114" s="45"/>
      <c r="D114" s="45"/>
      <c r="E114" s="45"/>
      <c r="F114" s="45"/>
      <c r="G114" s="45"/>
      <c r="H114" s="46"/>
      <c r="I114" s="37">
        <f>IF(AND(B114&lt;&gt;"",C114&lt;&gt;"",D114&lt;&gt;"",E114&lt;&gt;22,F114&lt;&gt;"",G114&lt;&gt;"",H114&lt;&gt;""),VLOOKUP(G114,通所介護費!$A$34:$B$38,2,0),0)</f>
        <v>0</v>
      </c>
      <c r="J114" s="37">
        <f>((I114*H114)*0.1*10)/2</f>
        <v>0</v>
      </c>
    </row>
    <row r="115" spans="1:10" ht="18" customHeight="1" x14ac:dyDescent="0.4">
      <c r="A115" s="159"/>
      <c r="B115" s="45"/>
      <c r="C115" s="45"/>
      <c r="D115" s="45"/>
      <c r="E115" s="45"/>
      <c r="F115" s="45"/>
      <c r="G115" s="45"/>
      <c r="H115" s="46"/>
      <c r="I115" s="37">
        <f>IF(AND(B115&lt;&gt;"",C115&lt;&gt;"",D115&lt;&gt;"",E115&lt;&gt;22,F115&lt;&gt;"",G115&lt;&gt;"",H115&lt;&gt;""),VLOOKUP(G115,通所介護費!$A$34:$B$38,2,0),0)</f>
        <v>0</v>
      </c>
      <c r="J115" s="37">
        <f>((I115*H115)*0.1*10)/2</f>
        <v>0</v>
      </c>
    </row>
    <row r="116" spans="1:10" ht="18" customHeight="1" x14ac:dyDescent="0.4">
      <c r="A116" s="159"/>
      <c r="B116" s="45"/>
      <c r="C116" s="45"/>
      <c r="D116" s="45"/>
      <c r="E116" s="45"/>
      <c r="F116" s="45"/>
      <c r="G116" s="45"/>
      <c r="H116" s="46"/>
      <c r="I116" s="37">
        <f>IF(AND(B116&lt;&gt;"",C116&lt;&gt;"",D116&lt;&gt;"",E116&lt;&gt;22,F116&lt;&gt;"",G116&lt;&gt;"",H116&lt;&gt;""),VLOOKUP(G116,通所介護費!$A$34:$B$38,2,0),0)</f>
        <v>0</v>
      </c>
      <c r="J116" s="37">
        <f>((I116*H116)*0.1*10)/2</f>
        <v>0</v>
      </c>
    </row>
    <row r="117" spans="1:10" ht="18" customHeight="1" x14ac:dyDescent="0.4">
      <c r="A117" s="160"/>
      <c r="B117" s="45"/>
      <c r="C117" s="45"/>
      <c r="D117" s="45"/>
      <c r="E117" s="45"/>
      <c r="F117" s="45"/>
      <c r="G117" s="45"/>
      <c r="H117" s="46"/>
      <c r="I117" s="37">
        <f>IF(AND(B117&lt;&gt;"",C117&lt;&gt;"",D117&lt;&gt;"",E117&lt;&gt;22,F117&lt;&gt;"",G117&lt;&gt;"",H117&lt;&gt;""),VLOOKUP(G117,通所介護費!$A$34:$B$38,2,0),0)</f>
        <v>0</v>
      </c>
      <c r="J117" s="37">
        <f>((I117*H117)*0.1*10)/2</f>
        <v>0</v>
      </c>
    </row>
    <row r="118" spans="1:10" ht="22.15" customHeight="1" x14ac:dyDescent="0.4">
      <c r="A118" s="101" t="s">
        <v>40</v>
      </c>
      <c r="B118" s="102"/>
      <c r="C118" s="102"/>
      <c r="D118" s="102"/>
      <c r="E118" s="102"/>
      <c r="F118" s="102"/>
      <c r="G118" s="103"/>
      <c r="H118" s="39">
        <f>SUMIF(H113:H117,"&lt;&gt;#N/A")</f>
        <v>0</v>
      </c>
      <c r="I118" s="39">
        <f>SUMIF(I113:I117,"&lt;&gt;#N/A")</f>
        <v>0</v>
      </c>
      <c r="J118" s="39">
        <f>SUMIF(J113:J117,"&lt;&gt;#N/A")</f>
        <v>0</v>
      </c>
    </row>
    <row r="119" spans="1:10" ht="22.15" customHeight="1" x14ac:dyDescent="0.4"/>
    <row r="120" spans="1:10" ht="22.15" customHeight="1" x14ac:dyDescent="0.4">
      <c r="A120" s="34" t="s">
        <v>141</v>
      </c>
    </row>
    <row r="121" spans="1:10" ht="22.15" customHeight="1" x14ac:dyDescent="0.4">
      <c r="A121" s="50" t="s">
        <v>90</v>
      </c>
    </row>
    <row r="122" spans="1:10" ht="42.95" customHeight="1" x14ac:dyDescent="0.4">
      <c r="A122" s="155" t="s">
        <v>142</v>
      </c>
      <c r="B122" s="35" t="s">
        <v>49</v>
      </c>
      <c r="C122" s="35" t="s">
        <v>119</v>
      </c>
      <c r="D122" s="35" t="s">
        <v>34</v>
      </c>
      <c r="E122" s="36" t="s">
        <v>173</v>
      </c>
      <c r="F122" s="36" t="s">
        <v>174</v>
      </c>
      <c r="G122" s="35" t="s">
        <v>35</v>
      </c>
      <c r="H122" s="36" t="s">
        <v>51</v>
      </c>
      <c r="I122" s="36" t="s">
        <v>37</v>
      </c>
      <c r="J122" s="36" t="s">
        <v>120</v>
      </c>
    </row>
    <row r="123" spans="1:10" ht="18" customHeight="1" x14ac:dyDescent="0.4">
      <c r="A123" s="156"/>
      <c r="B123" s="45"/>
      <c r="C123" s="45"/>
      <c r="D123" s="45"/>
      <c r="E123" s="45"/>
      <c r="F123" s="45"/>
      <c r="G123" s="45"/>
      <c r="H123" s="46"/>
      <c r="I123" s="37">
        <f>IF(AND(B123&lt;&gt;"",C123&lt;&gt;"",D123&lt;&gt;"",E123&lt;&gt;"",F123&lt;&gt;"",G123&lt;&gt;"",H123&lt;&gt;""),VLOOKUP(G123,通所介護費!$A$41:$B$45,2,0),0)</f>
        <v>0</v>
      </c>
      <c r="J123" s="37">
        <f t="shared" ref="J123:J127" si="20">(I123*H123)*0.1*10</f>
        <v>0</v>
      </c>
    </row>
    <row r="124" spans="1:10" ht="18" customHeight="1" x14ac:dyDescent="0.4">
      <c r="A124" s="156"/>
      <c r="B124" s="45"/>
      <c r="C124" s="45"/>
      <c r="D124" s="45"/>
      <c r="E124" s="45"/>
      <c r="F124" s="45"/>
      <c r="G124" s="45"/>
      <c r="H124" s="46"/>
      <c r="I124" s="37">
        <f>IF(AND(B124&lt;&gt;"",C124&lt;&gt;"",D124&lt;&gt;"",E124&lt;&gt;"",F124&lt;&gt;"",G124&lt;&gt;"",H124&lt;&gt;""),VLOOKUP(G124,通所介護費!$A$41:$B$45,2,0),0)</f>
        <v>0</v>
      </c>
      <c r="J124" s="37">
        <f t="shared" si="20"/>
        <v>0</v>
      </c>
    </row>
    <row r="125" spans="1:10" ht="18" customHeight="1" x14ac:dyDescent="0.4">
      <c r="A125" s="156"/>
      <c r="B125" s="45"/>
      <c r="C125" s="45"/>
      <c r="D125" s="45"/>
      <c r="E125" s="45"/>
      <c r="F125" s="45"/>
      <c r="G125" s="45"/>
      <c r="H125" s="46"/>
      <c r="I125" s="37">
        <f>IF(AND(B125&lt;&gt;"",C125&lt;&gt;"",D125&lt;&gt;"",E125&lt;&gt;"",F125&lt;&gt;"",G125&lt;&gt;"",H125&lt;&gt;""),VLOOKUP(G125,通所介護費!$A$41:$B$45,2,0),0)</f>
        <v>0</v>
      </c>
      <c r="J125" s="37">
        <f t="shared" si="20"/>
        <v>0</v>
      </c>
    </row>
    <row r="126" spans="1:10" ht="18" customHeight="1" x14ac:dyDescent="0.4">
      <c r="A126" s="156"/>
      <c r="B126" s="45"/>
      <c r="C126" s="45"/>
      <c r="D126" s="45"/>
      <c r="E126" s="45"/>
      <c r="F126" s="45"/>
      <c r="G126" s="45"/>
      <c r="H126" s="46"/>
      <c r="I126" s="37">
        <f>IF(AND(B126&lt;&gt;"",C126&lt;&gt;"",D126&lt;&gt;"",E126&lt;&gt;"",F126&lt;&gt;"",G126&lt;&gt;"",H126&lt;&gt;""),VLOOKUP(G126,通所介護費!$A$41:$B$45,2,0),0)</f>
        <v>0</v>
      </c>
      <c r="J126" s="37">
        <f t="shared" si="20"/>
        <v>0</v>
      </c>
    </row>
    <row r="127" spans="1:10" ht="18" customHeight="1" x14ac:dyDescent="0.4">
      <c r="A127" s="156"/>
      <c r="B127" s="45"/>
      <c r="C127" s="45"/>
      <c r="D127" s="45"/>
      <c r="E127" s="45"/>
      <c r="F127" s="45"/>
      <c r="G127" s="45"/>
      <c r="H127" s="46"/>
      <c r="I127" s="37">
        <f>IF(AND(B127&lt;&gt;"",C127&lt;&gt;"",D127&lt;&gt;"",E127&lt;&gt;"",F127&lt;&gt;"",G127&lt;&gt;"",H127&lt;&gt;""),VLOOKUP(G127,通所介護費!$A$41:$B$45,2,0),0)</f>
        <v>0</v>
      </c>
      <c r="J127" s="37">
        <f t="shared" si="20"/>
        <v>0</v>
      </c>
    </row>
    <row r="128" spans="1:10" ht="18" customHeight="1" x14ac:dyDescent="0.4">
      <c r="A128" s="156"/>
      <c r="B128" s="45"/>
      <c r="C128" s="45"/>
      <c r="D128" s="45"/>
      <c r="E128" s="45"/>
      <c r="F128" s="45"/>
      <c r="G128" s="45"/>
      <c r="H128" s="46"/>
      <c r="I128" s="37">
        <f>IF(AND(B128&lt;&gt;"",C128&lt;&gt;"",D128&lt;&gt;"",E128&lt;&gt;"",F128&lt;&gt;"",G128&lt;&gt;"",H128&lt;&gt;""),VLOOKUP(G128,通所介護費!$A$41:$B$45,2,0),0)</f>
        <v>0</v>
      </c>
      <c r="J128" s="37">
        <f t="shared" ref="J128:J142" si="21">(I128*H128)*0.1*10</f>
        <v>0</v>
      </c>
    </row>
    <row r="129" spans="1:10" ht="18" customHeight="1" x14ac:dyDescent="0.4">
      <c r="A129" s="156"/>
      <c r="B129" s="45"/>
      <c r="C129" s="45"/>
      <c r="D129" s="45"/>
      <c r="E129" s="45"/>
      <c r="F129" s="45"/>
      <c r="G129" s="45"/>
      <c r="H129" s="46"/>
      <c r="I129" s="37">
        <f>IF(AND(B129&lt;&gt;"",C129&lt;&gt;"",D129&lt;&gt;"",E129&lt;&gt;"",F129&lt;&gt;"",G129&lt;&gt;"",H129&lt;&gt;""),VLOOKUP(G129,通所介護費!$A$41:$B$45,2,0),0)</f>
        <v>0</v>
      </c>
      <c r="J129" s="37">
        <f t="shared" si="21"/>
        <v>0</v>
      </c>
    </row>
    <row r="130" spans="1:10" ht="18" customHeight="1" x14ac:dyDescent="0.4">
      <c r="A130" s="156"/>
      <c r="B130" s="45"/>
      <c r="C130" s="45"/>
      <c r="D130" s="45"/>
      <c r="E130" s="45"/>
      <c r="F130" s="45"/>
      <c r="G130" s="45"/>
      <c r="H130" s="46"/>
      <c r="I130" s="37">
        <f>IF(AND(B130&lt;&gt;"",C130&lt;&gt;"",D130&lt;&gt;"",E130&lt;&gt;"",F130&lt;&gt;"",G130&lt;&gt;"",H130&lt;&gt;""),VLOOKUP(G130,通所介護費!$A$41:$B$45,2,0),0)</f>
        <v>0</v>
      </c>
      <c r="J130" s="37">
        <f t="shared" si="21"/>
        <v>0</v>
      </c>
    </row>
    <row r="131" spans="1:10" ht="18" customHeight="1" x14ac:dyDescent="0.4">
      <c r="A131" s="156"/>
      <c r="B131" s="45"/>
      <c r="C131" s="45"/>
      <c r="D131" s="45"/>
      <c r="E131" s="45"/>
      <c r="F131" s="45"/>
      <c r="G131" s="45"/>
      <c r="H131" s="46"/>
      <c r="I131" s="37">
        <f>IF(AND(B131&lt;&gt;"",C131&lt;&gt;"",D131&lt;&gt;"",E131&lt;&gt;"",F131&lt;&gt;"",G131&lt;&gt;"",H131&lt;&gt;""),VLOOKUP(G131,通所介護費!$A$41:$B$45,2,0),0)</f>
        <v>0</v>
      </c>
      <c r="J131" s="37">
        <f t="shared" si="21"/>
        <v>0</v>
      </c>
    </row>
    <row r="132" spans="1:10" ht="18" customHeight="1" x14ac:dyDescent="0.4">
      <c r="A132" s="156"/>
      <c r="B132" s="45"/>
      <c r="C132" s="45"/>
      <c r="D132" s="45"/>
      <c r="E132" s="45"/>
      <c r="F132" s="45"/>
      <c r="G132" s="45"/>
      <c r="H132" s="46"/>
      <c r="I132" s="37">
        <f>IF(AND(B132&lt;&gt;"",C132&lt;&gt;"",D132&lt;&gt;"",E132&lt;&gt;"",F132&lt;&gt;"",G132&lt;&gt;"",H132&lt;&gt;""),VLOOKUP(G132,通所介護費!$A$41:$B$45,2,0),0)</f>
        <v>0</v>
      </c>
      <c r="J132" s="37">
        <f t="shared" si="21"/>
        <v>0</v>
      </c>
    </row>
    <row r="133" spans="1:10" ht="18" customHeight="1" x14ac:dyDescent="0.4">
      <c r="A133" s="156"/>
      <c r="B133" s="45"/>
      <c r="C133" s="45"/>
      <c r="D133" s="45"/>
      <c r="E133" s="45"/>
      <c r="F133" s="45"/>
      <c r="G133" s="45"/>
      <c r="H133" s="46"/>
      <c r="I133" s="37">
        <f>IF(AND(B133&lt;&gt;"",C133&lt;&gt;"",D133&lt;&gt;"",E133&lt;&gt;"",F133&lt;&gt;"",G133&lt;&gt;"",H133&lt;&gt;""),VLOOKUP(G133,通所介護費!$A$41:$B$45,2,0),0)</f>
        <v>0</v>
      </c>
      <c r="J133" s="37">
        <f t="shared" si="21"/>
        <v>0</v>
      </c>
    </row>
    <row r="134" spans="1:10" ht="18" customHeight="1" x14ac:dyDescent="0.4">
      <c r="A134" s="156"/>
      <c r="B134" s="45"/>
      <c r="C134" s="45"/>
      <c r="D134" s="45"/>
      <c r="E134" s="45"/>
      <c r="F134" s="45"/>
      <c r="G134" s="45"/>
      <c r="H134" s="46"/>
      <c r="I134" s="37">
        <f>IF(AND(B134&lt;&gt;"",C134&lt;&gt;"",D134&lt;&gt;"",E134&lt;&gt;"",F134&lt;&gt;"",G134&lt;&gt;"",H134&lt;&gt;""),VLOOKUP(G134,通所介護費!$A$41:$B$45,2,0),0)</f>
        <v>0</v>
      </c>
      <c r="J134" s="37">
        <f t="shared" si="21"/>
        <v>0</v>
      </c>
    </row>
    <row r="135" spans="1:10" ht="18" customHeight="1" x14ac:dyDescent="0.4">
      <c r="A135" s="156"/>
      <c r="B135" s="45"/>
      <c r="C135" s="45"/>
      <c r="D135" s="45"/>
      <c r="E135" s="45"/>
      <c r="F135" s="45"/>
      <c r="G135" s="45"/>
      <c r="H135" s="46"/>
      <c r="I135" s="37">
        <f>IF(AND(B135&lt;&gt;"",C135&lt;&gt;"",D135&lt;&gt;"",E135&lt;&gt;"",F135&lt;&gt;"",G135&lt;&gt;"",H135&lt;&gt;""),VLOOKUP(G135,通所介護費!$A$41:$B$45,2,0),0)</f>
        <v>0</v>
      </c>
      <c r="J135" s="37">
        <f t="shared" si="21"/>
        <v>0</v>
      </c>
    </row>
    <row r="136" spans="1:10" ht="18" customHeight="1" x14ac:dyDescent="0.4">
      <c r="A136" s="156"/>
      <c r="B136" s="45"/>
      <c r="C136" s="45"/>
      <c r="D136" s="45"/>
      <c r="E136" s="45"/>
      <c r="F136" s="45"/>
      <c r="G136" s="45"/>
      <c r="H136" s="46"/>
      <c r="I136" s="37">
        <f>IF(AND(B136&lt;&gt;"",C136&lt;&gt;"",D136&lt;&gt;"",E136&lt;&gt;"",F136&lt;&gt;"",G136&lt;&gt;"",H136&lt;&gt;""),VLOOKUP(G136,通所介護費!$A$41:$B$45,2,0),0)</f>
        <v>0</v>
      </c>
      <c r="J136" s="37">
        <f t="shared" si="21"/>
        <v>0</v>
      </c>
    </row>
    <row r="137" spans="1:10" ht="18" customHeight="1" x14ac:dyDescent="0.4">
      <c r="A137" s="156"/>
      <c r="B137" s="45"/>
      <c r="C137" s="45"/>
      <c r="D137" s="45"/>
      <c r="E137" s="45"/>
      <c r="F137" s="45"/>
      <c r="G137" s="45"/>
      <c r="H137" s="46"/>
      <c r="I137" s="37">
        <f>IF(AND(B137&lt;&gt;"",C137&lt;&gt;"",D137&lt;&gt;"",E137&lt;&gt;"",F137&lt;&gt;"",G137&lt;&gt;"",H137&lt;&gt;""),VLOOKUP(G137,通所介護費!$A$41:$B$45,2,0),0)</f>
        <v>0</v>
      </c>
      <c r="J137" s="37">
        <f t="shared" si="21"/>
        <v>0</v>
      </c>
    </row>
    <row r="138" spans="1:10" ht="18" customHeight="1" x14ac:dyDescent="0.4">
      <c r="A138" s="156"/>
      <c r="B138" s="45"/>
      <c r="C138" s="45"/>
      <c r="D138" s="45"/>
      <c r="E138" s="45"/>
      <c r="F138" s="45"/>
      <c r="G138" s="45"/>
      <c r="H138" s="46"/>
      <c r="I138" s="37">
        <f>IF(AND(B138&lt;&gt;"",C138&lt;&gt;"",D138&lt;&gt;"",E138&lt;&gt;"",F138&lt;&gt;"",G138&lt;&gt;"",H138&lt;&gt;""),VLOOKUP(G138,通所介護費!$A$41:$B$45,2,0),0)</f>
        <v>0</v>
      </c>
      <c r="J138" s="37">
        <f t="shared" si="21"/>
        <v>0</v>
      </c>
    </row>
    <row r="139" spans="1:10" ht="18" customHeight="1" x14ac:dyDescent="0.4">
      <c r="A139" s="156"/>
      <c r="B139" s="45"/>
      <c r="C139" s="45"/>
      <c r="D139" s="45"/>
      <c r="E139" s="45"/>
      <c r="F139" s="45"/>
      <c r="G139" s="45"/>
      <c r="H139" s="46"/>
      <c r="I139" s="37">
        <f>IF(AND(B139&lt;&gt;"",C139&lt;&gt;"",D139&lt;&gt;"",E139&lt;&gt;"",F139&lt;&gt;"",G139&lt;&gt;"",H139&lt;&gt;""),VLOOKUP(G139,通所介護費!$A$41:$B$45,2,0),0)</f>
        <v>0</v>
      </c>
      <c r="J139" s="37">
        <f t="shared" si="21"/>
        <v>0</v>
      </c>
    </row>
    <row r="140" spans="1:10" ht="18" customHeight="1" x14ac:dyDescent="0.4">
      <c r="A140" s="156"/>
      <c r="B140" s="45"/>
      <c r="C140" s="45"/>
      <c r="D140" s="45"/>
      <c r="E140" s="45"/>
      <c r="F140" s="45"/>
      <c r="G140" s="45"/>
      <c r="H140" s="46"/>
      <c r="I140" s="37">
        <f>IF(AND(B140&lt;&gt;"",C140&lt;&gt;"",D140&lt;&gt;"",E140&lt;&gt;"",F140&lt;&gt;"",G140&lt;&gt;"",H140&lt;&gt;""),VLOOKUP(G140,通所介護費!$A$41:$B$45,2,0),0)</f>
        <v>0</v>
      </c>
      <c r="J140" s="37">
        <f t="shared" si="21"/>
        <v>0</v>
      </c>
    </row>
    <row r="141" spans="1:10" ht="18" customHeight="1" x14ac:dyDescent="0.4">
      <c r="A141" s="156"/>
      <c r="B141" s="45"/>
      <c r="C141" s="45"/>
      <c r="D141" s="45"/>
      <c r="E141" s="45"/>
      <c r="F141" s="45"/>
      <c r="G141" s="45"/>
      <c r="H141" s="46"/>
      <c r="I141" s="37">
        <f>IF(AND(B141&lt;&gt;"",C141&lt;&gt;"",D141&lt;&gt;"",E141&lt;&gt;"",F141&lt;&gt;"",G141&lt;&gt;"",H141&lt;&gt;""),VLOOKUP(G141,通所介護費!$A$41:$B$45,2,0),0)</f>
        <v>0</v>
      </c>
      <c r="J141" s="37">
        <f t="shared" si="21"/>
        <v>0</v>
      </c>
    </row>
    <row r="142" spans="1:10" ht="18" customHeight="1" x14ac:dyDescent="0.4">
      <c r="A142" s="157"/>
      <c r="B142" s="45"/>
      <c r="C142" s="45"/>
      <c r="D142" s="45"/>
      <c r="E142" s="45"/>
      <c r="F142" s="45"/>
      <c r="G142" s="45"/>
      <c r="H142" s="46"/>
      <c r="I142" s="37">
        <f>IF(AND(B142&lt;&gt;"",C142&lt;&gt;"",D142&lt;&gt;"",E142&lt;&gt;"",F142&lt;&gt;"",G142&lt;&gt;"",H142&lt;&gt;""),VLOOKUP(G142,通所介護費!$A$41:$B$45,2,0),0)</f>
        <v>0</v>
      </c>
      <c r="J142" s="37">
        <f t="shared" si="21"/>
        <v>0</v>
      </c>
    </row>
    <row r="143" spans="1:10" ht="22.15" customHeight="1" x14ac:dyDescent="0.4">
      <c r="A143" s="101" t="s">
        <v>40</v>
      </c>
      <c r="B143" s="102"/>
      <c r="C143" s="102"/>
      <c r="D143" s="102"/>
      <c r="E143" s="102"/>
      <c r="F143" s="102"/>
      <c r="G143" s="103"/>
      <c r="H143" s="39">
        <f>SUMIF(H123:H142,"&lt;&gt;#N/A")</f>
        <v>0</v>
      </c>
      <c r="I143" s="39">
        <f>SUMIF(I123:I142,"&lt;&gt;#N/A")</f>
        <v>0</v>
      </c>
      <c r="J143" s="39">
        <f>SUMIF(J123:J142,"&lt;&gt;#N/A")</f>
        <v>0</v>
      </c>
    </row>
    <row r="144" spans="1:10" ht="15" customHeight="1" x14ac:dyDescent="0.4">
      <c r="A144" s="24"/>
      <c r="B144" s="24"/>
      <c r="C144" s="24"/>
      <c r="D144" s="24"/>
      <c r="E144" s="24"/>
      <c r="F144" s="24"/>
      <c r="G144" s="44"/>
      <c r="H144" s="44"/>
      <c r="I144" s="44"/>
    </row>
    <row r="145" spans="1:10" ht="22.15" customHeight="1" x14ac:dyDescent="0.4">
      <c r="A145" s="51" t="s">
        <v>89</v>
      </c>
      <c r="B145" s="24"/>
      <c r="C145" s="24"/>
      <c r="D145" s="24"/>
      <c r="E145" s="24"/>
      <c r="F145" s="24"/>
      <c r="G145" s="44"/>
      <c r="H145" s="44"/>
      <c r="I145" s="44"/>
    </row>
    <row r="146" spans="1:10" ht="42.95" customHeight="1" x14ac:dyDescent="0.4">
      <c r="A146" s="158" t="s">
        <v>142</v>
      </c>
      <c r="B146" s="35" t="s">
        <v>49</v>
      </c>
      <c r="C146" s="35" t="s">
        <v>119</v>
      </c>
      <c r="D146" s="35" t="s">
        <v>34</v>
      </c>
      <c r="E146" s="36" t="s">
        <v>173</v>
      </c>
      <c r="F146" s="36" t="s">
        <v>174</v>
      </c>
      <c r="G146" s="35" t="s">
        <v>35</v>
      </c>
      <c r="H146" s="36" t="s">
        <v>134</v>
      </c>
      <c r="I146" s="36" t="s">
        <v>37</v>
      </c>
      <c r="J146" s="36" t="s">
        <v>120</v>
      </c>
    </row>
    <row r="147" spans="1:10" ht="18" customHeight="1" x14ac:dyDescent="0.4">
      <c r="A147" s="159"/>
      <c r="B147" s="45"/>
      <c r="C147" s="45"/>
      <c r="D147" s="45"/>
      <c r="E147" s="45"/>
      <c r="F147" s="45"/>
      <c r="G147" s="45"/>
      <c r="H147" s="46"/>
      <c r="I147" s="37">
        <f>IF(AND(B147&lt;&gt;"",C147&lt;&gt;"",D147&lt;&gt;"",E147&lt;&gt;"",F147&lt;&gt;"",G147&lt;&gt;"",H147&lt;&gt;""),VLOOKUP(G147,通所介護費!$A$41:$B$45,2,0),0)</f>
        <v>0</v>
      </c>
      <c r="J147" s="37">
        <f>((I147*H147)*0.1*10)/2</f>
        <v>0</v>
      </c>
    </row>
    <row r="148" spans="1:10" ht="18" customHeight="1" x14ac:dyDescent="0.4">
      <c r="A148" s="159"/>
      <c r="B148" s="45"/>
      <c r="C148" s="45"/>
      <c r="D148" s="45"/>
      <c r="E148" s="45"/>
      <c r="F148" s="45"/>
      <c r="G148" s="45"/>
      <c r="H148" s="46"/>
      <c r="I148" s="37">
        <f>IF(AND(B148&lt;&gt;"",C148&lt;&gt;"",D148&lt;&gt;"",E148&lt;&gt;"",F148&lt;&gt;"",G148&lt;&gt;"",H148&lt;&gt;""),VLOOKUP(G148,通所介護費!$A$41:$B$45,2,0),0)</f>
        <v>0</v>
      </c>
      <c r="J148" s="37">
        <f>((I148*H148)*0.1*10)/2</f>
        <v>0</v>
      </c>
    </row>
    <row r="149" spans="1:10" ht="18" customHeight="1" x14ac:dyDescent="0.4">
      <c r="A149" s="159"/>
      <c r="B149" s="45"/>
      <c r="C149" s="45"/>
      <c r="D149" s="45"/>
      <c r="E149" s="45"/>
      <c r="F149" s="45"/>
      <c r="G149" s="45"/>
      <c r="H149" s="46"/>
      <c r="I149" s="37">
        <f>IF(AND(B149&lt;&gt;"",C149&lt;&gt;"",D149&lt;&gt;"",E149&lt;&gt;"",F149&lt;&gt;"",G149&lt;&gt;"",H149&lt;&gt;""),VLOOKUP(G149,通所介護費!$A$41:$B$45,2,0),0)</f>
        <v>0</v>
      </c>
      <c r="J149" s="37">
        <f>((I149*H149)*0.1*10)/2</f>
        <v>0</v>
      </c>
    </row>
    <row r="150" spans="1:10" ht="18" customHeight="1" x14ac:dyDescent="0.4">
      <c r="A150" s="159"/>
      <c r="B150" s="45"/>
      <c r="C150" s="45"/>
      <c r="D150" s="45"/>
      <c r="E150" s="45"/>
      <c r="F150" s="45"/>
      <c r="G150" s="45"/>
      <c r="H150" s="46"/>
      <c r="I150" s="37">
        <f>IF(AND(B150&lt;&gt;"",C150&lt;&gt;"",D150&lt;&gt;"",E150&lt;&gt;"",F150&lt;&gt;"",G150&lt;&gt;"",H150&lt;&gt;""),VLOOKUP(G150,通所介護費!$A$41:$B$45,2,0),0)</f>
        <v>0</v>
      </c>
      <c r="J150" s="37">
        <f>((I150*H150)*0.1*10)/2</f>
        <v>0</v>
      </c>
    </row>
    <row r="151" spans="1:10" ht="18" customHeight="1" x14ac:dyDescent="0.4">
      <c r="A151" s="160"/>
      <c r="B151" s="45"/>
      <c r="C151" s="45"/>
      <c r="D151" s="45"/>
      <c r="E151" s="45"/>
      <c r="F151" s="45"/>
      <c r="G151" s="45"/>
      <c r="H151" s="46"/>
      <c r="I151" s="37">
        <f>IF(AND(B151&lt;&gt;"",C151&lt;&gt;"",D151&lt;&gt;"",E151&lt;&gt;"",F151&lt;&gt;"",G151&lt;&gt;"",H151&lt;&gt;""),VLOOKUP(G151,通所介護費!$A$41:$B$45,2,0),0)</f>
        <v>0</v>
      </c>
      <c r="J151" s="37">
        <f>((I151*H151)*0.1*10)/2</f>
        <v>0</v>
      </c>
    </row>
    <row r="152" spans="1:10" ht="22.15" customHeight="1" x14ac:dyDescent="0.4">
      <c r="A152" s="101" t="s">
        <v>40</v>
      </c>
      <c r="B152" s="102"/>
      <c r="C152" s="102"/>
      <c r="D152" s="102"/>
      <c r="E152" s="102"/>
      <c r="F152" s="102"/>
      <c r="G152" s="103"/>
      <c r="H152" s="39">
        <f>SUMIF(H147:H151,"&lt;&gt;#N/A")</f>
        <v>0</v>
      </c>
      <c r="I152" s="39">
        <f>SUMIF(I147:I151,"&lt;&gt;#N/A")</f>
        <v>0</v>
      </c>
      <c r="J152" s="39">
        <f>SUMIF(J147:J151,"&lt;&gt;#N/A")</f>
        <v>0</v>
      </c>
    </row>
    <row r="153" spans="1:10" ht="22.15" customHeight="1" x14ac:dyDescent="0.4"/>
    <row r="154" spans="1:10" ht="22.15" customHeight="1" x14ac:dyDescent="0.4">
      <c r="A154" s="34" t="s">
        <v>143</v>
      </c>
    </row>
    <row r="155" spans="1:10" ht="22.15" customHeight="1" x14ac:dyDescent="0.4">
      <c r="A155" s="50" t="s">
        <v>90</v>
      </c>
    </row>
    <row r="156" spans="1:10" ht="42.95" customHeight="1" x14ac:dyDescent="0.4">
      <c r="A156" s="155" t="s">
        <v>144</v>
      </c>
      <c r="B156" s="35" t="s">
        <v>49</v>
      </c>
      <c r="C156" s="35" t="s">
        <v>119</v>
      </c>
      <c r="D156" s="35" t="s">
        <v>34</v>
      </c>
      <c r="E156" s="36" t="s">
        <v>173</v>
      </c>
      <c r="F156" s="36" t="s">
        <v>174</v>
      </c>
      <c r="G156" s="35" t="s">
        <v>35</v>
      </c>
      <c r="H156" s="36" t="s">
        <v>51</v>
      </c>
      <c r="I156" s="36" t="s">
        <v>37</v>
      </c>
      <c r="J156" s="36" t="s">
        <v>120</v>
      </c>
    </row>
    <row r="157" spans="1:10" ht="18" customHeight="1" x14ac:dyDescent="0.4">
      <c r="A157" s="156"/>
      <c r="B157" s="45"/>
      <c r="C157" s="45"/>
      <c r="D157" s="45"/>
      <c r="E157" s="45"/>
      <c r="F157" s="45"/>
      <c r="G157" s="45"/>
      <c r="H157" s="46"/>
      <c r="I157" s="37">
        <f>IF(AND(B157&lt;&gt;"",C157&lt;&gt;"",D157&lt;&gt;"",E157&lt;&gt;"",F157&lt;&gt;"",G157&lt;&gt;"",H157&lt;&gt;""),VLOOKUP(G157,通所介護費!$A$48:$B$52,2,0),0)</f>
        <v>0</v>
      </c>
      <c r="J157" s="37">
        <f t="shared" ref="J157:J161" si="22">(I157*H157)*0.1*10</f>
        <v>0</v>
      </c>
    </row>
    <row r="158" spans="1:10" ht="18" customHeight="1" x14ac:dyDescent="0.4">
      <c r="A158" s="156"/>
      <c r="B158" s="45"/>
      <c r="C158" s="45"/>
      <c r="D158" s="45"/>
      <c r="E158" s="45"/>
      <c r="F158" s="45"/>
      <c r="G158" s="45"/>
      <c r="H158" s="46"/>
      <c r="I158" s="37">
        <f>IF(AND(B158&lt;&gt;"",C158&lt;&gt;"",D158&lt;&gt;"",E158&lt;&gt;"",F158&lt;&gt;"",G158&lt;&gt;"",H158&lt;&gt;""),VLOOKUP(G158,通所介護費!$A$48:$B$52,2,0),0)</f>
        <v>0</v>
      </c>
      <c r="J158" s="37">
        <f t="shared" si="22"/>
        <v>0</v>
      </c>
    </row>
    <row r="159" spans="1:10" ht="18" customHeight="1" x14ac:dyDescent="0.4">
      <c r="A159" s="156"/>
      <c r="B159" s="45"/>
      <c r="C159" s="45"/>
      <c r="D159" s="45"/>
      <c r="E159" s="45"/>
      <c r="F159" s="45"/>
      <c r="G159" s="45"/>
      <c r="H159" s="46"/>
      <c r="I159" s="37">
        <f>IF(AND(B159&lt;&gt;"",C159&lt;&gt;"",D159&lt;&gt;"",E159&lt;&gt;"",F159&lt;&gt;"",G159&lt;&gt;"",H159&lt;&gt;""),VLOOKUP(G159,通所介護費!$A$48:$B$52,2,0),0)</f>
        <v>0</v>
      </c>
      <c r="J159" s="37">
        <f t="shared" si="22"/>
        <v>0</v>
      </c>
    </row>
    <row r="160" spans="1:10" ht="18" customHeight="1" x14ac:dyDescent="0.4">
      <c r="A160" s="156"/>
      <c r="B160" s="45"/>
      <c r="C160" s="45"/>
      <c r="D160" s="45"/>
      <c r="E160" s="45"/>
      <c r="F160" s="45"/>
      <c r="G160" s="45"/>
      <c r="H160" s="46"/>
      <c r="I160" s="37">
        <f>IF(AND(B160&lt;&gt;"",C160&lt;&gt;"",D160&lt;&gt;"",E160&lt;&gt;"",F160&lt;&gt;"",G160&lt;&gt;"",H160&lt;&gt;""),VLOOKUP(G160,通所介護費!$A$48:$B$52,2,0),0)</f>
        <v>0</v>
      </c>
      <c r="J160" s="37">
        <f t="shared" si="22"/>
        <v>0</v>
      </c>
    </row>
    <row r="161" spans="1:10" ht="18" customHeight="1" x14ac:dyDescent="0.4">
      <c r="A161" s="156"/>
      <c r="B161" s="45"/>
      <c r="C161" s="45"/>
      <c r="D161" s="45"/>
      <c r="E161" s="45"/>
      <c r="F161" s="45"/>
      <c r="G161" s="45"/>
      <c r="H161" s="46"/>
      <c r="I161" s="37">
        <f>IF(AND(B161&lt;&gt;"",C161&lt;&gt;"",D161&lt;&gt;"",E161&lt;&gt;"",F161&lt;&gt;"",G161&lt;&gt;"",H161&lt;&gt;""),VLOOKUP(G161,通所介護費!$A$48:$B$52,2,0),0)</f>
        <v>0</v>
      </c>
      <c r="J161" s="37">
        <f t="shared" si="22"/>
        <v>0</v>
      </c>
    </row>
    <row r="162" spans="1:10" ht="18" customHeight="1" x14ac:dyDescent="0.4">
      <c r="A162" s="156"/>
      <c r="B162" s="45"/>
      <c r="C162" s="45"/>
      <c r="D162" s="45"/>
      <c r="E162" s="45"/>
      <c r="F162" s="45"/>
      <c r="G162" s="45"/>
      <c r="H162" s="46"/>
      <c r="I162" s="37">
        <f>IF(AND(B162&lt;&gt;"",C162&lt;&gt;"",D162&lt;&gt;"",E162&lt;&gt;"",F162&lt;&gt;"",G162&lt;&gt;"",H162&lt;&gt;""),VLOOKUP(G162,通所介護費!$A$48:$B$52,2,0),0)</f>
        <v>0</v>
      </c>
      <c r="J162" s="37">
        <f t="shared" ref="J162:J176" si="23">(I162*H162)*0.1*10</f>
        <v>0</v>
      </c>
    </row>
    <row r="163" spans="1:10" ht="18" customHeight="1" x14ac:dyDescent="0.4">
      <c r="A163" s="156"/>
      <c r="B163" s="45"/>
      <c r="C163" s="45"/>
      <c r="D163" s="45"/>
      <c r="E163" s="45"/>
      <c r="F163" s="45"/>
      <c r="G163" s="45"/>
      <c r="H163" s="46"/>
      <c r="I163" s="37">
        <f>IF(AND(B163&lt;&gt;"",C163&lt;&gt;"",D163&lt;&gt;"",E163&lt;&gt;"",F163&lt;&gt;"",G163&lt;&gt;"",H163&lt;&gt;""),VLOOKUP(G163,通所介護費!$A$48:$B$52,2,0),0)</f>
        <v>0</v>
      </c>
      <c r="J163" s="37">
        <f t="shared" si="23"/>
        <v>0</v>
      </c>
    </row>
    <row r="164" spans="1:10" ht="18" customHeight="1" x14ac:dyDescent="0.4">
      <c r="A164" s="156"/>
      <c r="B164" s="45"/>
      <c r="C164" s="45"/>
      <c r="D164" s="45"/>
      <c r="E164" s="45"/>
      <c r="F164" s="45"/>
      <c r="G164" s="45"/>
      <c r="H164" s="46"/>
      <c r="I164" s="37">
        <f>IF(AND(B164&lt;&gt;"",C164&lt;&gt;"",D164&lt;&gt;"",E164&lt;&gt;"",F164&lt;&gt;"",G164&lt;&gt;"",H164&lt;&gt;""),VLOOKUP(G164,通所介護費!$A$48:$B$52,2,0),0)</f>
        <v>0</v>
      </c>
      <c r="J164" s="37">
        <f t="shared" si="23"/>
        <v>0</v>
      </c>
    </row>
    <row r="165" spans="1:10" ht="18" customHeight="1" x14ac:dyDescent="0.4">
      <c r="A165" s="156"/>
      <c r="B165" s="45"/>
      <c r="C165" s="45"/>
      <c r="D165" s="45"/>
      <c r="E165" s="45"/>
      <c r="F165" s="45"/>
      <c r="G165" s="45"/>
      <c r="H165" s="46"/>
      <c r="I165" s="37">
        <f>IF(AND(B165&lt;&gt;"",C165&lt;&gt;"",D165&lt;&gt;"",E165&lt;&gt;"",F165&lt;&gt;"",G165&lt;&gt;"",H165&lt;&gt;""),VLOOKUP(G165,通所介護費!$A$48:$B$52,2,0),0)</f>
        <v>0</v>
      </c>
      <c r="J165" s="37">
        <f t="shared" si="23"/>
        <v>0</v>
      </c>
    </row>
    <row r="166" spans="1:10" ht="18" customHeight="1" x14ac:dyDescent="0.4">
      <c r="A166" s="156"/>
      <c r="B166" s="45"/>
      <c r="C166" s="45"/>
      <c r="D166" s="45"/>
      <c r="E166" s="45"/>
      <c r="F166" s="45"/>
      <c r="G166" s="45"/>
      <c r="H166" s="46"/>
      <c r="I166" s="37">
        <f>IF(AND(B166&lt;&gt;"",C166&lt;&gt;"",D166&lt;&gt;"",E166&lt;&gt;"",F166&lt;&gt;"",G166&lt;&gt;"",H166&lt;&gt;""),VLOOKUP(G166,通所介護費!$A$48:$B$52,2,0),0)</f>
        <v>0</v>
      </c>
      <c r="J166" s="37">
        <f t="shared" si="23"/>
        <v>0</v>
      </c>
    </row>
    <row r="167" spans="1:10" ht="18" customHeight="1" x14ac:dyDescent="0.4">
      <c r="A167" s="156"/>
      <c r="B167" s="45"/>
      <c r="C167" s="45"/>
      <c r="D167" s="45"/>
      <c r="E167" s="45"/>
      <c r="F167" s="45"/>
      <c r="G167" s="45"/>
      <c r="H167" s="46"/>
      <c r="I167" s="37">
        <f>IF(AND(B167&lt;&gt;"",C167&lt;&gt;"",D167&lt;&gt;"",E167&lt;&gt;"",F167&lt;&gt;"",G167&lt;&gt;"",H167&lt;&gt;""),VLOOKUP(G167,通所介護費!$A$48:$B$52,2,0),0)</f>
        <v>0</v>
      </c>
      <c r="J167" s="37">
        <f t="shared" si="23"/>
        <v>0</v>
      </c>
    </row>
    <row r="168" spans="1:10" ht="18" customHeight="1" x14ac:dyDescent="0.4">
      <c r="A168" s="156"/>
      <c r="B168" s="45"/>
      <c r="C168" s="45"/>
      <c r="D168" s="45"/>
      <c r="E168" s="45"/>
      <c r="F168" s="45"/>
      <c r="G168" s="45"/>
      <c r="H168" s="46"/>
      <c r="I168" s="37">
        <f>IF(AND(B168&lt;&gt;"",C168&lt;&gt;"",D168&lt;&gt;"",E168&lt;&gt;"",F168&lt;&gt;"",G168&lt;&gt;"",H168&lt;&gt;""),VLOOKUP(G168,通所介護費!$A$48:$B$52,2,0),0)</f>
        <v>0</v>
      </c>
      <c r="J168" s="37">
        <f t="shared" si="23"/>
        <v>0</v>
      </c>
    </row>
    <row r="169" spans="1:10" ht="18" customHeight="1" x14ac:dyDescent="0.4">
      <c r="A169" s="156"/>
      <c r="B169" s="45"/>
      <c r="C169" s="45"/>
      <c r="D169" s="45"/>
      <c r="E169" s="45"/>
      <c r="F169" s="45"/>
      <c r="G169" s="45"/>
      <c r="H169" s="46"/>
      <c r="I169" s="37">
        <f>IF(AND(B169&lt;&gt;"",C169&lt;&gt;"",D169&lt;&gt;"",E169&lt;&gt;"",F169&lt;&gt;"",G169&lt;&gt;"",H169&lt;&gt;""),VLOOKUP(G169,通所介護費!$A$48:$B$52,2,0),0)</f>
        <v>0</v>
      </c>
      <c r="J169" s="37">
        <f t="shared" si="23"/>
        <v>0</v>
      </c>
    </row>
    <row r="170" spans="1:10" ht="18" customHeight="1" x14ac:dyDescent="0.4">
      <c r="A170" s="156"/>
      <c r="B170" s="45"/>
      <c r="C170" s="45"/>
      <c r="D170" s="45"/>
      <c r="E170" s="45"/>
      <c r="F170" s="45"/>
      <c r="G170" s="45"/>
      <c r="H170" s="46"/>
      <c r="I170" s="37">
        <f>IF(AND(B170&lt;&gt;"",C170&lt;&gt;"",D170&lt;&gt;"",E170&lt;&gt;"",F170&lt;&gt;"",G170&lt;&gt;"",H170&lt;&gt;""),VLOOKUP(G170,通所介護費!$A$48:$B$52,2,0),0)</f>
        <v>0</v>
      </c>
      <c r="J170" s="37">
        <f t="shared" si="23"/>
        <v>0</v>
      </c>
    </row>
    <row r="171" spans="1:10" ht="18" customHeight="1" x14ac:dyDescent="0.4">
      <c r="A171" s="156"/>
      <c r="B171" s="45"/>
      <c r="C171" s="45"/>
      <c r="D171" s="45"/>
      <c r="E171" s="45"/>
      <c r="F171" s="45"/>
      <c r="G171" s="45"/>
      <c r="H171" s="46"/>
      <c r="I171" s="37">
        <f>IF(AND(B171&lt;&gt;"",C171&lt;&gt;"",D171&lt;&gt;"",E171&lt;&gt;"",F171&lt;&gt;"",G171&lt;&gt;"",H171&lt;&gt;""),VLOOKUP(G171,通所介護費!$A$48:$B$52,2,0),0)</f>
        <v>0</v>
      </c>
      <c r="J171" s="37">
        <f t="shared" si="23"/>
        <v>0</v>
      </c>
    </row>
    <row r="172" spans="1:10" ht="18" customHeight="1" x14ac:dyDescent="0.4">
      <c r="A172" s="156"/>
      <c r="B172" s="45"/>
      <c r="C172" s="45"/>
      <c r="D172" s="45"/>
      <c r="E172" s="45"/>
      <c r="F172" s="45"/>
      <c r="G172" s="45"/>
      <c r="H172" s="46"/>
      <c r="I172" s="37">
        <f>IF(AND(B172&lt;&gt;"",C172&lt;&gt;"",D172&lt;&gt;"",E172&lt;&gt;"",F172&lt;&gt;"",G172&lt;&gt;"",H172&lt;&gt;""),VLOOKUP(G172,通所介護費!$A$48:$B$52,2,0),0)</f>
        <v>0</v>
      </c>
      <c r="J172" s="37">
        <f t="shared" si="23"/>
        <v>0</v>
      </c>
    </row>
    <row r="173" spans="1:10" ht="18" customHeight="1" x14ac:dyDescent="0.4">
      <c r="A173" s="156"/>
      <c r="B173" s="45"/>
      <c r="C173" s="45"/>
      <c r="D173" s="45"/>
      <c r="E173" s="45"/>
      <c r="F173" s="45"/>
      <c r="G173" s="45"/>
      <c r="H173" s="46"/>
      <c r="I173" s="37">
        <f>IF(AND(B173&lt;&gt;"",C173&lt;&gt;"",D173&lt;&gt;"",E173&lt;&gt;"",F173&lt;&gt;"",G173&lt;&gt;"",H173&lt;&gt;""),VLOOKUP(G173,通所介護費!$A$48:$B$52,2,0),0)</f>
        <v>0</v>
      </c>
      <c r="J173" s="37">
        <f t="shared" si="23"/>
        <v>0</v>
      </c>
    </row>
    <row r="174" spans="1:10" ht="18" customHeight="1" x14ac:dyDescent="0.4">
      <c r="A174" s="156"/>
      <c r="B174" s="45"/>
      <c r="C174" s="45"/>
      <c r="D174" s="45"/>
      <c r="E174" s="45"/>
      <c r="F174" s="45"/>
      <c r="G174" s="45"/>
      <c r="H174" s="46"/>
      <c r="I174" s="37">
        <f>IF(AND(B174&lt;&gt;"",C174&lt;&gt;"",D174&lt;&gt;"",E174&lt;&gt;"",F174&lt;&gt;"",G174&lt;&gt;"",H174&lt;&gt;""),VLOOKUP(G174,通所介護費!$A$48:$B$52,2,0),0)</f>
        <v>0</v>
      </c>
      <c r="J174" s="37">
        <f t="shared" si="23"/>
        <v>0</v>
      </c>
    </row>
    <row r="175" spans="1:10" ht="18" customHeight="1" x14ac:dyDescent="0.4">
      <c r="A175" s="156"/>
      <c r="B175" s="45"/>
      <c r="C175" s="45"/>
      <c r="D175" s="45"/>
      <c r="E175" s="45"/>
      <c r="F175" s="45"/>
      <c r="G175" s="45"/>
      <c r="H175" s="46"/>
      <c r="I175" s="37">
        <f>IF(AND(B175&lt;&gt;"",C175&lt;&gt;"",D175&lt;&gt;"",E175&lt;&gt;"",F175&lt;&gt;"",G175&lt;&gt;"",H175&lt;&gt;""),VLOOKUP(G175,通所介護費!$A$48:$B$52,2,0),0)</f>
        <v>0</v>
      </c>
      <c r="J175" s="37">
        <f t="shared" si="23"/>
        <v>0</v>
      </c>
    </row>
    <row r="176" spans="1:10" ht="18" customHeight="1" x14ac:dyDescent="0.4">
      <c r="A176" s="157"/>
      <c r="B176" s="45"/>
      <c r="C176" s="45"/>
      <c r="D176" s="45"/>
      <c r="E176" s="45"/>
      <c r="F176" s="45"/>
      <c r="G176" s="45"/>
      <c r="H176" s="46"/>
      <c r="I176" s="37">
        <f>IF(AND(B176&lt;&gt;"",C176&lt;&gt;"",D176&lt;&gt;"",E176&lt;&gt;"",F176&lt;&gt;"",G176&lt;&gt;"",H176&lt;&gt;""),VLOOKUP(G176,通所介護費!$A$48:$B$52,2,0),0)</f>
        <v>0</v>
      </c>
      <c r="J176" s="37">
        <f t="shared" si="23"/>
        <v>0</v>
      </c>
    </row>
    <row r="177" spans="1:10" ht="22.15" customHeight="1" x14ac:dyDescent="0.4">
      <c r="A177" s="101" t="s">
        <v>40</v>
      </c>
      <c r="B177" s="102"/>
      <c r="C177" s="102"/>
      <c r="D177" s="102"/>
      <c r="E177" s="102"/>
      <c r="F177" s="102"/>
      <c r="G177" s="103"/>
      <c r="H177" s="39">
        <f>SUMIF(H157:H176,"&lt;&gt;#N/A")</f>
        <v>0</v>
      </c>
      <c r="I177" s="39">
        <f>SUMIF(I157:I176,"&lt;&gt;#N/A")</f>
        <v>0</v>
      </c>
      <c r="J177" s="39">
        <f>SUMIF(J157:J176,"&lt;&gt;#N/A")</f>
        <v>0</v>
      </c>
    </row>
    <row r="178" spans="1:10" ht="15" customHeight="1" x14ac:dyDescent="0.4">
      <c r="A178" s="24"/>
      <c r="B178" s="24"/>
      <c r="C178" s="24"/>
      <c r="D178" s="24"/>
      <c r="E178" s="24"/>
      <c r="F178" s="24"/>
      <c r="G178" s="44"/>
      <c r="H178" s="44"/>
      <c r="I178" s="44"/>
    </row>
    <row r="179" spans="1:10" ht="22.15" customHeight="1" x14ac:dyDescent="0.4">
      <c r="A179" s="51" t="s">
        <v>89</v>
      </c>
      <c r="B179" s="24"/>
      <c r="C179" s="24"/>
      <c r="D179" s="24"/>
      <c r="E179" s="24"/>
      <c r="F179" s="24"/>
      <c r="G179" s="44"/>
      <c r="H179" s="44"/>
      <c r="I179" s="44"/>
    </row>
    <row r="180" spans="1:10" ht="42.95" customHeight="1" x14ac:dyDescent="0.4">
      <c r="A180" s="158" t="s">
        <v>144</v>
      </c>
      <c r="B180" s="35" t="s">
        <v>49</v>
      </c>
      <c r="C180" s="35" t="s">
        <v>119</v>
      </c>
      <c r="D180" s="35" t="s">
        <v>34</v>
      </c>
      <c r="E180" s="36" t="s">
        <v>173</v>
      </c>
      <c r="F180" s="36" t="s">
        <v>174</v>
      </c>
      <c r="G180" s="35" t="s">
        <v>35</v>
      </c>
      <c r="H180" s="36" t="s">
        <v>134</v>
      </c>
      <c r="I180" s="36" t="s">
        <v>37</v>
      </c>
      <c r="J180" s="36" t="s">
        <v>120</v>
      </c>
    </row>
    <row r="181" spans="1:10" ht="18" customHeight="1" x14ac:dyDescent="0.4">
      <c r="A181" s="159"/>
      <c r="B181" s="45"/>
      <c r="C181" s="45"/>
      <c r="D181" s="45"/>
      <c r="E181" s="45"/>
      <c r="F181" s="45"/>
      <c r="G181" s="45"/>
      <c r="H181" s="46"/>
      <c r="I181" s="37">
        <f>IF(AND(B181&lt;&gt;"",C181&lt;&gt;"",D181&lt;&gt;"",E181&lt;&gt;"",F181&lt;&gt;"",G181&lt;&gt;"",H181&lt;&gt;""),VLOOKUP(G181,通所介護費!$A$48:$B$52,2,0),0)</f>
        <v>0</v>
      </c>
      <c r="J181" s="37">
        <f>((I181*H181)*0.1*10)/2</f>
        <v>0</v>
      </c>
    </row>
    <row r="182" spans="1:10" ht="18" customHeight="1" x14ac:dyDescent="0.4">
      <c r="A182" s="159"/>
      <c r="B182" s="45"/>
      <c r="C182" s="45"/>
      <c r="D182" s="45"/>
      <c r="E182" s="45"/>
      <c r="F182" s="45"/>
      <c r="G182" s="45"/>
      <c r="H182" s="46"/>
      <c r="I182" s="37">
        <f>IF(AND(B182&lt;&gt;"",C182&lt;&gt;"",D182&lt;&gt;"",E182&lt;&gt;"",F182&lt;&gt;"",G182&lt;&gt;"",H182&lt;&gt;""),VLOOKUP(G182,通所介護費!$A$48:$B$52,2,0),0)</f>
        <v>0</v>
      </c>
      <c r="J182" s="37">
        <f>((I182*H182)*0.1*10)/2</f>
        <v>0</v>
      </c>
    </row>
    <row r="183" spans="1:10" ht="18" customHeight="1" x14ac:dyDescent="0.4">
      <c r="A183" s="159"/>
      <c r="B183" s="45"/>
      <c r="C183" s="45"/>
      <c r="D183" s="45"/>
      <c r="E183" s="45"/>
      <c r="F183" s="45"/>
      <c r="G183" s="45"/>
      <c r="H183" s="46"/>
      <c r="I183" s="37">
        <f>IF(AND(B183&lt;&gt;"",C183&lt;&gt;"",D183&lt;&gt;"",E183&lt;&gt;"",F183&lt;&gt;"",G183&lt;&gt;"",H183&lt;&gt;""),VLOOKUP(G183,通所介護費!$A$48:$B$52,2,0),0)</f>
        <v>0</v>
      </c>
      <c r="J183" s="37">
        <f>((I183*H183)*0.1*10)/2</f>
        <v>0</v>
      </c>
    </row>
    <row r="184" spans="1:10" ht="18" customHeight="1" x14ac:dyDescent="0.4">
      <c r="A184" s="159"/>
      <c r="B184" s="45"/>
      <c r="C184" s="45"/>
      <c r="D184" s="45"/>
      <c r="E184" s="45"/>
      <c r="F184" s="45"/>
      <c r="G184" s="45"/>
      <c r="H184" s="46"/>
      <c r="I184" s="37">
        <f>IF(AND(B184&lt;&gt;"",C184&lt;&gt;"",D184&lt;&gt;"",E184&lt;&gt;"",F184&lt;&gt;"",G184&lt;&gt;"",H184&lt;&gt;""),VLOOKUP(G184,通所介護費!$A$48:$B$52,2,0),0)</f>
        <v>0</v>
      </c>
      <c r="J184" s="37">
        <f>((I184*H184)*0.1*10)/2</f>
        <v>0</v>
      </c>
    </row>
    <row r="185" spans="1:10" ht="18" customHeight="1" x14ac:dyDescent="0.4">
      <c r="A185" s="160"/>
      <c r="B185" s="45"/>
      <c r="C185" s="45"/>
      <c r="D185" s="45"/>
      <c r="E185" s="45"/>
      <c r="F185" s="45"/>
      <c r="G185" s="45"/>
      <c r="H185" s="46"/>
      <c r="I185" s="37">
        <f>IF(AND(B185&lt;&gt;"",C185&lt;&gt;"",D185&lt;&gt;"",E185&lt;&gt;"",F185&lt;&gt;"",G185&lt;&gt;"",H185&lt;&gt;""),VLOOKUP(G185,通所介護費!$A$48:$B$52,2,0),0)</f>
        <v>0</v>
      </c>
      <c r="J185" s="37">
        <f>((I185*H185)*0.1*10)/2</f>
        <v>0</v>
      </c>
    </row>
    <row r="186" spans="1:10" ht="22.15" customHeight="1" x14ac:dyDescent="0.4">
      <c r="A186" s="101" t="s">
        <v>40</v>
      </c>
      <c r="B186" s="102"/>
      <c r="C186" s="102"/>
      <c r="D186" s="102"/>
      <c r="E186" s="102"/>
      <c r="F186" s="102"/>
      <c r="G186" s="103"/>
      <c r="H186" s="39">
        <f>SUMIF(H181:H185,"&lt;&gt;#N/A")</f>
        <v>0</v>
      </c>
      <c r="I186" s="39">
        <f>SUMIF(I181:I185,"&lt;&gt;#N/A")</f>
        <v>0</v>
      </c>
      <c r="J186" s="39">
        <f>SUMIF(J181:J185,"&lt;&gt;#N/A")</f>
        <v>0</v>
      </c>
    </row>
    <row r="187" spans="1:10" ht="22.15" customHeight="1" x14ac:dyDescent="0.4"/>
    <row r="188" spans="1:10" ht="22.15" customHeight="1" x14ac:dyDescent="0.4">
      <c r="A188" s="34" t="s">
        <v>175</v>
      </c>
    </row>
    <row r="189" spans="1:10" ht="22.15" customHeight="1" x14ac:dyDescent="0.4">
      <c r="A189" s="50" t="s">
        <v>90</v>
      </c>
    </row>
    <row r="190" spans="1:10" ht="42.95" customHeight="1" x14ac:dyDescent="0.4">
      <c r="A190" s="155" t="s">
        <v>176</v>
      </c>
      <c r="B190" s="35" t="s">
        <v>49</v>
      </c>
      <c r="C190" s="35" t="s">
        <v>119</v>
      </c>
      <c r="D190" s="35" t="s">
        <v>34</v>
      </c>
      <c r="E190" s="36" t="s">
        <v>173</v>
      </c>
      <c r="F190" s="36" t="s">
        <v>174</v>
      </c>
      <c r="G190" s="35" t="s">
        <v>35</v>
      </c>
      <c r="H190" s="36" t="s">
        <v>51</v>
      </c>
      <c r="I190" s="36" t="s">
        <v>37</v>
      </c>
      <c r="J190" s="36" t="s">
        <v>120</v>
      </c>
    </row>
    <row r="191" spans="1:10" ht="18" customHeight="1" x14ac:dyDescent="0.4">
      <c r="A191" s="156"/>
      <c r="B191" s="45"/>
      <c r="C191" s="45"/>
      <c r="D191" s="45"/>
      <c r="E191" s="45"/>
      <c r="F191" s="45"/>
      <c r="G191" s="45"/>
      <c r="H191" s="46"/>
      <c r="I191" s="37">
        <f>IF(AND(B191&lt;&gt;"",C191&lt;&gt;"",D191&lt;&gt;"",E191&lt;&gt;"",F191&lt;&gt;"",G191&lt;&gt;"",H191&lt;&gt;""),VLOOKUP(G191,通所介護費!$A$55:$B$59,2,0),0)</f>
        <v>0</v>
      </c>
      <c r="J191" s="37">
        <f t="shared" ref="J191:J195" si="24">(I191*H191)*0.1*10</f>
        <v>0</v>
      </c>
    </row>
    <row r="192" spans="1:10" ht="18" customHeight="1" x14ac:dyDescent="0.4">
      <c r="A192" s="156"/>
      <c r="B192" s="45"/>
      <c r="C192" s="45"/>
      <c r="D192" s="45"/>
      <c r="E192" s="45"/>
      <c r="F192" s="45"/>
      <c r="G192" s="45"/>
      <c r="H192" s="46"/>
      <c r="I192" s="37">
        <f>IF(AND(B192&lt;&gt;"",C192&lt;&gt;"",D192&lt;&gt;"",E192&lt;&gt;"",F192&lt;&gt;"",G192&lt;&gt;"",H192&lt;&gt;""),VLOOKUP(G192,通所介護費!$A$55:$B$59,2,0),0)</f>
        <v>0</v>
      </c>
      <c r="J192" s="37">
        <f t="shared" si="24"/>
        <v>0</v>
      </c>
    </row>
    <row r="193" spans="1:10" ht="18" customHeight="1" x14ac:dyDescent="0.4">
      <c r="A193" s="156"/>
      <c r="B193" s="45"/>
      <c r="C193" s="45"/>
      <c r="D193" s="45"/>
      <c r="E193" s="45"/>
      <c r="F193" s="45"/>
      <c r="G193" s="45"/>
      <c r="H193" s="46"/>
      <c r="I193" s="37">
        <f>IF(AND(B193&lt;&gt;"",C193&lt;&gt;"",D193&lt;&gt;"",E193&lt;&gt;"",F193&lt;&gt;"",G193&lt;&gt;"",H193&lt;&gt;""),VLOOKUP(G193,通所介護費!$A$55:$B$59,2,0),0)</f>
        <v>0</v>
      </c>
      <c r="J193" s="37">
        <f t="shared" si="24"/>
        <v>0</v>
      </c>
    </row>
    <row r="194" spans="1:10" ht="18" customHeight="1" x14ac:dyDescent="0.4">
      <c r="A194" s="156"/>
      <c r="B194" s="45"/>
      <c r="C194" s="45"/>
      <c r="D194" s="45"/>
      <c r="E194" s="45"/>
      <c r="F194" s="45"/>
      <c r="G194" s="45"/>
      <c r="H194" s="46"/>
      <c r="I194" s="37">
        <f>IF(AND(B194&lt;&gt;"",C194&lt;&gt;"",D194&lt;&gt;"",E194&lt;&gt;"",F194&lt;&gt;"",G194&lt;&gt;"",H194&lt;&gt;""),VLOOKUP(G194,通所介護費!$A$55:$B$59,2,0),0)</f>
        <v>0</v>
      </c>
      <c r="J194" s="37">
        <f t="shared" si="24"/>
        <v>0</v>
      </c>
    </row>
    <row r="195" spans="1:10" ht="18" customHeight="1" x14ac:dyDescent="0.4">
      <c r="A195" s="156"/>
      <c r="B195" s="45"/>
      <c r="C195" s="45"/>
      <c r="D195" s="45"/>
      <c r="E195" s="45"/>
      <c r="F195" s="45"/>
      <c r="G195" s="45"/>
      <c r="H195" s="46"/>
      <c r="I195" s="37">
        <f>IF(AND(B195&lt;&gt;"",C195&lt;&gt;"",D195&lt;&gt;"",E195&lt;&gt;"",F195&lt;&gt;"",G195&lt;&gt;"",H195&lt;&gt;""),VLOOKUP(G195,通所介護費!$A$55:$B$59,2,0),0)</f>
        <v>0</v>
      </c>
      <c r="J195" s="37">
        <f t="shared" si="24"/>
        <v>0</v>
      </c>
    </row>
    <row r="196" spans="1:10" ht="18" customHeight="1" x14ac:dyDescent="0.4">
      <c r="A196" s="156"/>
      <c r="B196" s="45"/>
      <c r="C196" s="45"/>
      <c r="D196" s="45"/>
      <c r="E196" s="45"/>
      <c r="F196" s="45"/>
      <c r="G196" s="45"/>
      <c r="H196" s="46"/>
      <c r="I196" s="37">
        <f>IF(AND(B196&lt;&gt;"",C196&lt;&gt;"",D196&lt;&gt;"",E196&lt;&gt;"",F196&lt;&gt;"",G196&lt;&gt;"",H196&lt;&gt;""),VLOOKUP(G196,通所介護費!$A$55:$B$59,2,0),0)</f>
        <v>0</v>
      </c>
      <c r="J196" s="37">
        <f t="shared" ref="J196:J210" si="25">(I196*H196)*0.1*10</f>
        <v>0</v>
      </c>
    </row>
    <row r="197" spans="1:10" ht="18" customHeight="1" x14ac:dyDescent="0.4">
      <c r="A197" s="156"/>
      <c r="B197" s="45"/>
      <c r="C197" s="45"/>
      <c r="D197" s="45"/>
      <c r="E197" s="45"/>
      <c r="F197" s="45"/>
      <c r="G197" s="45"/>
      <c r="H197" s="46"/>
      <c r="I197" s="37">
        <f>IF(AND(B197&lt;&gt;"",C197&lt;&gt;"",D197&lt;&gt;"",E197&lt;&gt;"",F197&lt;&gt;"",G197&lt;&gt;"",H197&lt;&gt;""),VLOOKUP(G197,通所介護費!$A$55:$B$59,2,0),0)</f>
        <v>0</v>
      </c>
      <c r="J197" s="37">
        <f t="shared" si="25"/>
        <v>0</v>
      </c>
    </row>
    <row r="198" spans="1:10" ht="18" customHeight="1" x14ac:dyDescent="0.4">
      <c r="A198" s="156"/>
      <c r="B198" s="45"/>
      <c r="C198" s="45"/>
      <c r="D198" s="45"/>
      <c r="E198" s="45"/>
      <c r="F198" s="45"/>
      <c r="G198" s="45"/>
      <c r="H198" s="46"/>
      <c r="I198" s="37">
        <f>IF(AND(B198&lt;&gt;"",C198&lt;&gt;"",D198&lt;&gt;"",E198&lt;&gt;"",F198&lt;&gt;"",G198&lt;&gt;"",H198&lt;&gt;""),VLOOKUP(G198,通所介護費!$A$55:$B$59,2,0),0)</f>
        <v>0</v>
      </c>
      <c r="J198" s="37">
        <f t="shared" si="25"/>
        <v>0</v>
      </c>
    </row>
    <row r="199" spans="1:10" ht="18" customHeight="1" x14ac:dyDescent="0.4">
      <c r="A199" s="156"/>
      <c r="B199" s="45"/>
      <c r="C199" s="45"/>
      <c r="D199" s="45"/>
      <c r="E199" s="45"/>
      <c r="F199" s="45"/>
      <c r="G199" s="45"/>
      <c r="H199" s="46"/>
      <c r="I199" s="37">
        <f>IF(AND(B199&lt;&gt;"",C199&lt;&gt;"",D199&lt;&gt;"",E199&lt;&gt;"",F199&lt;&gt;"",G199&lt;&gt;"",H199&lt;&gt;""),VLOOKUP(G199,通所介護費!$A$55:$B$59,2,0),0)</f>
        <v>0</v>
      </c>
      <c r="J199" s="37">
        <f t="shared" si="25"/>
        <v>0</v>
      </c>
    </row>
    <row r="200" spans="1:10" ht="18" customHeight="1" x14ac:dyDescent="0.4">
      <c r="A200" s="156"/>
      <c r="B200" s="45"/>
      <c r="C200" s="45"/>
      <c r="D200" s="45"/>
      <c r="E200" s="45"/>
      <c r="F200" s="45"/>
      <c r="G200" s="45"/>
      <c r="H200" s="46"/>
      <c r="I200" s="37">
        <f>IF(AND(B200&lt;&gt;"",C200&lt;&gt;"",D200&lt;&gt;"",E200&lt;&gt;"",F200&lt;&gt;"",G200&lt;&gt;"",H200&lt;&gt;""),VLOOKUP(G200,通所介護費!$A$55:$B$59,2,0),0)</f>
        <v>0</v>
      </c>
      <c r="J200" s="37">
        <f t="shared" si="25"/>
        <v>0</v>
      </c>
    </row>
    <row r="201" spans="1:10" ht="18" customHeight="1" x14ac:dyDescent="0.4">
      <c r="A201" s="156"/>
      <c r="B201" s="45"/>
      <c r="C201" s="45"/>
      <c r="D201" s="45"/>
      <c r="E201" s="45"/>
      <c r="F201" s="45"/>
      <c r="G201" s="45"/>
      <c r="H201" s="46"/>
      <c r="I201" s="37">
        <f>IF(AND(B201&lt;&gt;"",C201&lt;&gt;"",D201&lt;&gt;"",E201&lt;&gt;"",F201&lt;&gt;"",G201&lt;&gt;"",H201&lt;&gt;""),VLOOKUP(G201,通所介護費!$A$55:$B$59,2,0),0)</f>
        <v>0</v>
      </c>
      <c r="J201" s="37">
        <f t="shared" si="25"/>
        <v>0</v>
      </c>
    </row>
    <row r="202" spans="1:10" ht="18" customHeight="1" x14ac:dyDescent="0.4">
      <c r="A202" s="156"/>
      <c r="B202" s="45"/>
      <c r="C202" s="45"/>
      <c r="D202" s="45"/>
      <c r="E202" s="45"/>
      <c r="F202" s="45"/>
      <c r="G202" s="45"/>
      <c r="H202" s="46"/>
      <c r="I202" s="37">
        <f>IF(AND(B202&lt;&gt;"",C202&lt;&gt;"",D202&lt;&gt;"",E202&lt;&gt;"",F202&lt;&gt;"",G202&lt;&gt;"",H202&lt;&gt;""),VLOOKUP(G202,通所介護費!$A$55:$B$59,2,0),0)</f>
        <v>0</v>
      </c>
      <c r="J202" s="37">
        <f t="shared" si="25"/>
        <v>0</v>
      </c>
    </row>
    <row r="203" spans="1:10" ht="18" customHeight="1" x14ac:dyDescent="0.4">
      <c r="A203" s="156"/>
      <c r="B203" s="45"/>
      <c r="C203" s="45"/>
      <c r="D203" s="45"/>
      <c r="E203" s="45"/>
      <c r="F203" s="45"/>
      <c r="G203" s="45"/>
      <c r="H203" s="46"/>
      <c r="I203" s="37">
        <f>IF(AND(B203&lt;&gt;"",C203&lt;&gt;"",D203&lt;&gt;"",E203&lt;&gt;"",F203&lt;&gt;"",G203&lt;&gt;"",H203&lt;&gt;""),VLOOKUP(G203,通所介護費!$A$55:$B$59,2,0),0)</f>
        <v>0</v>
      </c>
      <c r="J203" s="37">
        <f t="shared" si="25"/>
        <v>0</v>
      </c>
    </row>
    <row r="204" spans="1:10" ht="18" customHeight="1" x14ac:dyDescent="0.4">
      <c r="A204" s="156"/>
      <c r="B204" s="45"/>
      <c r="C204" s="45"/>
      <c r="D204" s="45"/>
      <c r="E204" s="45"/>
      <c r="F204" s="45"/>
      <c r="G204" s="45"/>
      <c r="H204" s="46"/>
      <c r="I204" s="37">
        <f>IF(AND(B204&lt;&gt;"",C204&lt;&gt;"",D204&lt;&gt;"",E204&lt;&gt;"",F204&lt;&gt;"",G204&lt;&gt;"",H204&lt;&gt;""),VLOOKUP(G204,通所介護費!$A$55:$B$59,2,0),0)</f>
        <v>0</v>
      </c>
      <c r="J204" s="37">
        <f t="shared" si="25"/>
        <v>0</v>
      </c>
    </row>
    <row r="205" spans="1:10" ht="18" customHeight="1" x14ac:dyDescent="0.4">
      <c r="A205" s="156"/>
      <c r="B205" s="45"/>
      <c r="C205" s="45"/>
      <c r="D205" s="45"/>
      <c r="E205" s="45"/>
      <c r="F205" s="45"/>
      <c r="G205" s="45"/>
      <c r="H205" s="46"/>
      <c r="I205" s="37">
        <f>IF(AND(B205&lt;&gt;"",C205&lt;&gt;"",D205&lt;&gt;"",E205&lt;&gt;"",F205&lt;&gt;"",G205&lt;&gt;"",H205&lt;&gt;""),VLOOKUP(G205,通所介護費!$A$55:$B$59,2,0),0)</f>
        <v>0</v>
      </c>
      <c r="J205" s="37">
        <f t="shared" si="25"/>
        <v>0</v>
      </c>
    </row>
    <row r="206" spans="1:10" ht="18" customHeight="1" x14ac:dyDescent="0.4">
      <c r="A206" s="156"/>
      <c r="B206" s="45"/>
      <c r="C206" s="45"/>
      <c r="D206" s="45"/>
      <c r="E206" s="45"/>
      <c r="F206" s="45"/>
      <c r="G206" s="45"/>
      <c r="H206" s="46"/>
      <c r="I206" s="37">
        <f>IF(AND(B206&lt;&gt;"",C206&lt;&gt;"",D206&lt;&gt;"",E206&lt;&gt;"",F206&lt;&gt;"",G206&lt;&gt;"",H206&lt;&gt;""),VLOOKUP(G206,通所介護費!$A$55:$B$59,2,0),0)</f>
        <v>0</v>
      </c>
      <c r="J206" s="37">
        <f t="shared" si="25"/>
        <v>0</v>
      </c>
    </row>
    <row r="207" spans="1:10" ht="18" customHeight="1" x14ac:dyDescent="0.4">
      <c r="A207" s="156"/>
      <c r="B207" s="45"/>
      <c r="C207" s="45"/>
      <c r="D207" s="45"/>
      <c r="E207" s="45"/>
      <c r="F207" s="45"/>
      <c r="G207" s="45"/>
      <c r="H207" s="46"/>
      <c r="I207" s="37">
        <f>IF(AND(B207&lt;&gt;"",C207&lt;&gt;"",D207&lt;&gt;"",E207&lt;&gt;"",F207&lt;&gt;"",G207&lt;&gt;"",H207&lt;&gt;""),VLOOKUP(G207,通所介護費!$A$55:$B$59,2,0),0)</f>
        <v>0</v>
      </c>
      <c r="J207" s="37">
        <f t="shared" si="25"/>
        <v>0</v>
      </c>
    </row>
    <row r="208" spans="1:10" ht="18" customHeight="1" x14ac:dyDescent="0.4">
      <c r="A208" s="156"/>
      <c r="B208" s="45"/>
      <c r="C208" s="45"/>
      <c r="D208" s="45"/>
      <c r="E208" s="45"/>
      <c r="F208" s="45"/>
      <c r="G208" s="45"/>
      <c r="H208" s="46"/>
      <c r="I208" s="37">
        <f>IF(AND(B208&lt;&gt;"",C208&lt;&gt;"",D208&lt;&gt;"",E208&lt;&gt;"",F208&lt;&gt;"",G208&lt;&gt;"",H208&lt;&gt;""),VLOOKUP(G208,通所介護費!$A$55:$B$59,2,0),0)</f>
        <v>0</v>
      </c>
      <c r="J208" s="37">
        <f t="shared" si="25"/>
        <v>0</v>
      </c>
    </row>
    <row r="209" spans="1:10" ht="18" customHeight="1" x14ac:dyDescent="0.4">
      <c r="A209" s="156"/>
      <c r="B209" s="45"/>
      <c r="C209" s="45"/>
      <c r="D209" s="45"/>
      <c r="E209" s="45"/>
      <c r="F209" s="45"/>
      <c r="G209" s="45"/>
      <c r="H209" s="46"/>
      <c r="I209" s="37">
        <f>IF(AND(B209&lt;&gt;"",C209&lt;&gt;"",D209&lt;&gt;"",E209&lt;&gt;"",F209&lt;&gt;"",G209&lt;&gt;"",H209&lt;&gt;""),VLOOKUP(G209,通所介護費!$A$55:$B$59,2,0),0)</f>
        <v>0</v>
      </c>
      <c r="J209" s="37">
        <f t="shared" si="25"/>
        <v>0</v>
      </c>
    </row>
    <row r="210" spans="1:10" ht="18" customHeight="1" x14ac:dyDescent="0.4">
      <c r="A210" s="157"/>
      <c r="B210" s="45"/>
      <c r="C210" s="45"/>
      <c r="D210" s="45"/>
      <c r="E210" s="45"/>
      <c r="F210" s="45"/>
      <c r="G210" s="45"/>
      <c r="H210" s="46"/>
      <c r="I210" s="37">
        <f>IF(AND(B210&lt;&gt;"",C210&lt;&gt;"",D210&lt;&gt;"",E210&lt;&gt;"",F210&lt;&gt;"",G210&lt;&gt;"",H210&lt;&gt;""),VLOOKUP(G210,通所介護費!$A$55:$B$59,2,0),0)</f>
        <v>0</v>
      </c>
      <c r="J210" s="37">
        <f t="shared" si="25"/>
        <v>0</v>
      </c>
    </row>
    <row r="211" spans="1:10" ht="22.15" customHeight="1" x14ac:dyDescent="0.4">
      <c r="A211" s="101" t="s">
        <v>40</v>
      </c>
      <c r="B211" s="102"/>
      <c r="C211" s="102"/>
      <c r="D211" s="102"/>
      <c r="E211" s="102"/>
      <c r="F211" s="102"/>
      <c r="G211" s="103"/>
      <c r="H211" s="39">
        <f>SUMIF(H191:H210,"&lt;&gt;#N/A")</f>
        <v>0</v>
      </c>
      <c r="I211" s="39">
        <f>SUMIF(I191:I210,"&lt;&gt;#N/A")</f>
        <v>0</v>
      </c>
      <c r="J211" s="39">
        <f>SUMIF(J191:J210,"&lt;&gt;#N/A")</f>
        <v>0</v>
      </c>
    </row>
    <row r="212" spans="1:10" ht="15" customHeight="1" x14ac:dyDescent="0.4">
      <c r="A212" s="24"/>
      <c r="B212" s="24"/>
      <c r="C212" s="24"/>
      <c r="D212" s="24"/>
      <c r="E212" s="24"/>
      <c r="F212" s="24"/>
      <c r="G212" s="44"/>
      <c r="H212" s="44"/>
      <c r="I212" s="44"/>
    </row>
    <row r="213" spans="1:10" ht="22.15" customHeight="1" x14ac:dyDescent="0.4">
      <c r="A213" s="51" t="s">
        <v>89</v>
      </c>
      <c r="B213" s="24"/>
      <c r="C213" s="24"/>
      <c r="D213" s="24"/>
      <c r="E213" s="24"/>
      <c r="F213" s="24"/>
      <c r="G213" s="44"/>
      <c r="H213" s="44"/>
      <c r="I213" s="44"/>
    </row>
    <row r="214" spans="1:10" ht="42.95" customHeight="1" x14ac:dyDescent="0.4">
      <c r="A214" s="158" t="s">
        <v>176</v>
      </c>
      <c r="B214" s="35" t="s">
        <v>49</v>
      </c>
      <c r="C214" s="35" t="s">
        <v>119</v>
      </c>
      <c r="D214" s="35" t="s">
        <v>34</v>
      </c>
      <c r="E214" s="36" t="s">
        <v>173</v>
      </c>
      <c r="F214" s="36" t="s">
        <v>174</v>
      </c>
      <c r="G214" s="35" t="s">
        <v>35</v>
      </c>
      <c r="H214" s="36" t="s">
        <v>134</v>
      </c>
      <c r="I214" s="36" t="s">
        <v>37</v>
      </c>
      <c r="J214" s="36" t="s">
        <v>120</v>
      </c>
    </row>
    <row r="215" spans="1:10" ht="18" customHeight="1" x14ac:dyDescent="0.4">
      <c r="A215" s="159"/>
      <c r="B215" s="45"/>
      <c r="C215" s="45"/>
      <c r="D215" s="45"/>
      <c r="E215" s="45"/>
      <c r="F215" s="45"/>
      <c r="G215" s="45"/>
      <c r="H215" s="46"/>
      <c r="I215" s="37">
        <f>IF(AND(B215&lt;&gt;"",C215&lt;&gt;"",D215&lt;&gt;"",E215&lt;&gt;"",F215&lt;&gt;"",G215&lt;&gt;"",H215&lt;&gt;""),VLOOKUP(G215,通所介護費!$A$55:$B$59,2,0),0)</f>
        <v>0</v>
      </c>
      <c r="J215" s="37">
        <f>((I215*H215)*0.1*10)/2</f>
        <v>0</v>
      </c>
    </row>
    <row r="216" spans="1:10" ht="18" customHeight="1" x14ac:dyDescent="0.4">
      <c r="A216" s="159"/>
      <c r="B216" s="45"/>
      <c r="C216" s="45"/>
      <c r="D216" s="45"/>
      <c r="E216" s="45"/>
      <c r="F216" s="45"/>
      <c r="G216" s="45"/>
      <c r="H216" s="46"/>
      <c r="I216" s="37">
        <f>IF(AND(B216&lt;&gt;"",C216&lt;&gt;"",D216&lt;&gt;"",E216&lt;&gt;"",F216&lt;&gt;"",G216&lt;&gt;"",H216&lt;&gt;""),VLOOKUP(G216,通所介護費!$A$55:$B$59,2,0),0)</f>
        <v>0</v>
      </c>
      <c r="J216" s="37">
        <f>((I216*H216)*0.1*10)/2</f>
        <v>0</v>
      </c>
    </row>
    <row r="217" spans="1:10" ht="18" customHeight="1" x14ac:dyDescent="0.4">
      <c r="A217" s="159"/>
      <c r="B217" s="45"/>
      <c r="C217" s="45"/>
      <c r="D217" s="45"/>
      <c r="E217" s="45"/>
      <c r="F217" s="45"/>
      <c r="G217" s="45"/>
      <c r="H217" s="46"/>
      <c r="I217" s="37">
        <f>IF(AND(B217&lt;&gt;"",C217&lt;&gt;"",D217&lt;&gt;"",E217&lt;&gt;"",F217&lt;&gt;"",G217&lt;&gt;"",H217&lt;&gt;""),VLOOKUP(G217,通所介護費!$A$55:$B$59,2,0),0)</f>
        <v>0</v>
      </c>
      <c r="J217" s="37">
        <f>((I217*H217)*0.1*10)/2</f>
        <v>0</v>
      </c>
    </row>
    <row r="218" spans="1:10" ht="18" customHeight="1" x14ac:dyDescent="0.4">
      <c r="A218" s="159"/>
      <c r="B218" s="45"/>
      <c r="C218" s="45"/>
      <c r="D218" s="45"/>
      <c r="E218" s="45"/>
      <c r="F218" s="45"/>
      <c r="G218" s="45"/>
      <c r="H218" s="46"/>
      <c r="I218" s="37">
        <f>IF(AND(B218&lt;&gt;"",C218&lt;&gt;"",D218&lt;&gt;"",E218&lt;&gt;"",F218&lt;&gt;"",G218&lt;&gt;"",H218&lt;&gt;""),VLOOKUP(G218,通所介護費!$A$55:$B$59,2,0),0)</f>
        <v>0</v>
      </c>
      <c r="J218" s="37">
        <f>((I218*H218)*0.1*10)/2</f>
        <v>0</v>
      </c>
    </row>
    <row r="219" spans="1:10" ht="18" customHeight="1" x14ac:dyDescent="0.4">
      <c r="A219" s="160"/>
      <c r="B219" s="45"/>
      <c r="C219" s="45"/>
      <c r="D219" s="45"/>
      <c r="E219" s="45"/>
      <c r="F219" s="45"/>
      <c r="G219" s="45"/>
      <c r="H219" s="46"/>
      <c r="I219" s="37">
        <f>IF(AND(B219&lt;&gt;"",C219&lt;&gt;"",D219&lt;&gt;"",E219&lt;&gt;"",F219&lt;&gt;"",G219&lt;&gt;"",H219&lt;&gt;""),VLOOKUP(G219,通所介護費!$A$55:$B$59,2,0),0)</f>
        <v>0</v>
      </c>
      <c r="J219" s="37">
        <f>((I219*H219)*0.1*10)/2</f>
        <v>0</v>
      </c>
    </row>
    <row r="220" spans="1:10" ht="22.15" customHeight="1" x14ac:dyDescent="0.4">
      <c r="A220" s="101" t="s">
        <v>40</v>
      </c>
      <c r="B220" s="102"/>
      <c r="C220" s="102"/>
      <c r="D220" s="102"/>
      <c r="E220" s="102"/>
      <c r="F220" s="102"/>
      <c r="G220" s="103"/>
      <c r="H220" s="39">
        <f>SUMIF(H215:H219,"&lt;&gt;#N/A")</f>
        <v>0</v>
      </c>
      <c r="I220" s="39">
        <f>SUMIF(I215:I219,"&lt;&gt;#N/A")</f>
        <v>0</v>
      </c>
      <c r="J220" s="39">
        <f>SUMIF(J215:J219,"&lt;&gt;#N/A")</f>
        <v>0</v>
      </c>
    </row>
    <row r="221" spans="1:10" ht="22.15" customHeight="1" x14ac:dyDescent="0.4"/>
    <row r="222" spans="1:10" ht="22.15" customHeight="1" x14ac:dyDescent="0.4">
      <c r="A222" s="34" t="s">
        <v>46</v>
      </c>
    </row>
    <row r="223" spans="1:10" ht="28.5" x14ac:dyDescent="0.4">
      <c r="A223" s="164" t="s">
        <v>47</v>
      </c>
      <c r="B223" s="164"/>
      <c r="C223" s="41" t="s">
        <v>48</v>
      </c>
      <c r="D223" s="41" t="s">
        <v>51</v>
      </c>
      <c r="E223" s="41" t="s">
        <v>120</v>
      </c>
    </row>
    <row r="224" spans="1:10" ht="22.15" customHeight="1" x14ac:dyDescent="0.4">
      <c r="A224" s="165">
        <f>COUNTA(D21:D40,D45:D49,D55:D74,D79:D83,D89:D108,D113:D117,D123:D142,D147:D151,D157:D176,D181:D185,D191:D210,D215:D219)</f>
        <v>0</v>
      </c>
      <c r="B224" s="165"/>
      <c r="C224" s="42">
        <f>COUNTA(C21:C40,C45:C49,C55:C74,C79:C83,C89:C108,C113:C117,C123:C142,C147:C151,C157:C176,C181:C185,C191:C210,C215:C219)</f>
        <v>0</v>
      </c>
      <c r="D224" s="43">
        <f>SUM(H41,H50,H75,H84,H109,H118,H143,H152,H177,H186,H211,H220)</f>
        <v>0</v>
      </c>
      <c r="E224" s="43">
        <f>SUM(J41,J50,J75,J84,J109,J118,J143,J152,J177,J186,J211,J220)</f>
        <v>0</v>
      </c>
    </row>
    <row r="225" ht="42.95" customHeight="1" x14ac:dyDescent="0.4"/>
    <row r="226" ht="20.100000000000001" customHeight="1" x14ac:dyDescent="0.4"/>
    <row r="227" ht="20.100000000000001" customHeight="1" x14ac:dyDescent="0.4"/>
    <row r="228" ht="20.100000000000001" customHeight="1" x14ac:dyDescent="0.4"/>
    <row r="229" ht="20.100000000000001" customHeight="1" x14ac:dyDescent="0.4"/>
    <row r="230" ht="20.100000000000001" customHeight="1" x14ac:dyDescent="0.4"/>
    <row r="231" ht="20.100000000000001" customHeight="1" x14ac:dyDescent="0.4"/>
    <row r="232" ht="20.100000000000001" customHeight="1" x14ac:dyDescent="0.4"/>
    <row r="233" ht="20.100000000000001" customHeight="1" x14ac:dyDescent="0.4"/>
    <row r="234" ht="20.100000000000001" customHeight="1" x14ac:dyDescent="0.4"/>
    <row r="235" ht="42.95" customHeight="1" x14ac:dyDescent="0.4"/>
    <row r="236" ht="20.100000000000001" customHeight="1" x14ac:dyDescent="0.4"/>
    <row r="237" ht="20.100000000000001" customHeight="1" x14ac:dyDescent="0.4"/>
    <row r="238" ht="20.100000000000001" customHeight="1" x14ac:dyDescent="0.4"/>
    <row r="239" ht="20.100000000000001" customHeight="1" x14ac:dyDescent="0.4"/>
    <row r="240" ht="20.100000000000001" customHeight="1" x14ac:dyDescent="0.4"/>
    <row r="241" ht="20.100000000000001" customHeight="1" x14ac:dyDescent="0.4"/>
    <row r="242" ht="20.100000000000001" customHeight="1" x14ac:dyDescent="0.4"/>
    <row r="243" ht="20.100000000000001" customHeight="1" x14ac:dyDescent="0.4"/>
    <row r="244" ht="20.100000000000001" customHeight="1" x14ac:dyDescent="0.4"/>
    <row r="245" ht="20.100000000000001" customHeight="1" x14ac:dyDescent="0.4"/>
    <row r="246" ht="20.100000000000001" customHeight="1" x14ac:dyDescent="0.4"/>
    <row r="247" ht="20.100000000000001" customHeight="1" x14ac:dyDescent="0.4"/>
    <row r="248" ht="20.100000000000001" customHeight="1" x14ac:dyDescent="0.4"/>
    <row r="249" ht="20.100000000000001" customHeight="1" x14ac:dyDescent="0.4"/>
    <row r="250" ht="20.100000000000001" customHeight="1" x14ac:dyDescent="0.4"/>
    <row r="251" ht="20.100000000000001" customHeight="1" x14ac:dyDescent="0.4"/>
    <row r="252" ht="20.100000000000001" customHeight="1" x14ac:dyDescent="0.4"/>
    <row r="253" ht="20.100000000000001" customHeight="1" x14ac:dyDescent="0.4"/>
    <row r="254" ht="20.100000000000001" customHeight="1" x14ac:dyDescent="0.4"/>
    <row r="255" ht="20.100000000000001" customHeight="1" x14ac:dyDescent="0.4"/>
    <row r="256" ht="20.100000000000001" customHeight="1" x14ac:dyDescent="0.4"/>
    <row r="257" ht="20.100000000000001" customHeight="1" x14ac:dyDescent="0.4"/>
    <row r="258" ht="20.100000000000001" customHeight="1" x14ac:dyDescent="0.4"/>
    <row r="259" ht="42.95" customHeight="1" x14ac:dyDescent="0.4"/>
    <row r="260" ht="20.100000000000001" customHeight="1" x14ac:dyDescent="0.4"/>
    <row r="261" ht="20.100000000000001" customHeight="1" x14ac:dyDescent="0.4"/>
    <row r="262" ht="20.100000000000001" customHeight="1" x14ac:dyDescent="0.4"/>
    <row r="263" ht="20.100000000000001" customHeight="1" x14ac:dyDescent="0.4"/>
    <row r="264" ht="20.100000000000001" customHeight="1" x14ac:dyDescent="0.4"/>
    <row r="265" ht="20.100000000000001" customHeight="1" x14ac:dyDescent="0.4"/>
    <row r="266" ht="20.100000000000001" customHeight="1" x14ac:dyDescent="0.4"/>
    <row r="267" ht="20.100000000000001" customHeight="1" x14ac:dyDescent="0.4"/>
    <row r="268" ht="42.95" customHeight="1" x14ac:dyDescent="0.4"/>
    <row r="269" ht="20.100000000000001" customHeight="1" x14ac:dyDescent="0.4"/>
    <row r="270" ht="20.100000000000001" customHeight="1" x14ac:dyDescent="0.4"/>
    <row r="271" ht="20.100000000000001" customHeight="1" x14ac:dyDescent="0.4"/>
    <row r="272" ht="20.100000000000001" customHeight="1" x14ac:dyDescent="0.4"/>
    <row r="273" ht="20.100000000000001" customHeight="1" x14ac:dyDescent="0.4"/>
    <row r="274" ht="20.100000000000001" customHeight="1" x14ac:dyDescent="0.4"/>
    <row r="275" ht="20.100000000000001" customHeight="1" x14ac:dyDescent="0.4"/>
    <row r="276" ht="20.100000000000001" customHeight="1" x14ac:dyDescent="0.4"/>
    <row r="277" ht="14.25" x14ac:dyDescent="0.4"/>
    <row r="278" ht="20.100000000000001" customHeight="1" x14ac:dyDescent="0.4"/>
  </sheetData>
  <sheetProtection sheet="1" objects="1" scenarios="1"/>
  <mergeCells count="46">
    <mergeCell ref="A224:B224"/>
    <mergeCell ref="H1:J1"/>
    <mergeCell ref="A88:A108"/>
    <mergeCell ref="A109:G109"/>
    <mergeCell ref="A112:A117"/>
    <mergeCell ref="A118:G118"/>
    <mergeCell ref="A122:A142"/>
    <mergeCell ref="A20:A40"/>
    <mergeCell ref="A41:G41"/>
    <mergeCell ref="A44:A49"/>
    <mergeCell ref="A50:G50"/>
    <mergeCell ref="A84:G84"/>
    <mergeCell ref="A54:A74"/>
    <mergeCell ref="A75:G75"/>
    <mergeCell ref="A78:A83"/>
    <mergeCell ref="A13:B13"/>
    <mergeCell ref="C13:I13"/>
    <mergeCell ref="A14:B14"/>
    <mergeCell ref="C14:I14"/>
    <mergeCell ref="A15:B15"/>
    <mergeCell ref="C15:I15"/>
    <mergeCell ref="A10:B10"/>
    <mergeCell ref="C10:I10"/>
    <mergeCell ref="A11:B11"/>
    <mergeCell ref="C11:I11"/>
    <mergeCell ref="A12:B12"/>
    <mergeCell ref="C12:I12"/>
    <mergeCell ref="A9:B9"/>
    <mergeCell ref="C9:I9"/>
    <mergeCell ref="A4:J4"/>
    <mergeCell ref="A7:B7"/>
    <mergeCell ref="C7:I7"/>
    <mergeCell ref="A8:B8"/>
    <mergeCell ref="C8:I8"/>
    <mergeCell ref="A220:G220"/>
    <mergeCell ref="A223:B223"/>
    <mergeCell ref="A143:G143"/>
    <mergeCell ref="A146:A151"/>
    <mergeCell ref="A156:A176"/>
    <mergeCell ref="A177:G177"/>
    <mergeCell ref="A180:A185"/>
    <mergeCell ref="A186:G186"/>
    <mergeCell ref="A152:G152"/>
    <mergeCell ref="A190:A210"/>
    <mergeCell ref="A211:G211"/>
    <mergeCell ref="A214:A219"/>
  </mergeCells>
  <phoneticPr fontId="3"/>
  <printOptions horizontalCentered="1"/>
  <pageMargins left="0.70866141732283472" right="0.70866141732283472" top="0.74803149606299213" bottom="0.74803149606299213" header="0.31496062992125984" footer="0.31496062992125984"/>
  <pageSetup paperSize="9" scale="64" fitToWidth="0" orientation="portrait" r:id="rId1"/>
  <rowBreaks count="8" manualBreakCount="8">
    <brk id="50" max="9" man="1"/>
    <brk id="84" max="9" man="1"/>
    <brk id="118" max="9" man="1"/>
    <brk id="152" max="9" man="1"/>
    <brk id="186" max="9" man="1"/>
    <brk id="220" max="16383" man="1"/>
    <brk id="231" max="9" man="1"/>
    <brk id="274" max="16383"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F42EEAB2-9790-46F0-9629-EF26CC998C9A}">
          <x14:formula1>
            <xm:f>対象地域一覧!$A$2:$A$45</xm:f>
          </x14:formula1>
          <xm:sqref>D21:D40 D191:D210 D45:D49 D181:D185 D157:D176 D147:D151 D123:D142 D113:D117 D89:D108 D79:D83 D55:D74 D215:D219</xm:sqref>
        </x14:dataValidation>
        <x14:dataValidation type="list" allowBlank="1" showInputMessage="1" showErrorMessage="1" xr:uid="{FD2D7C80-3871-4700-9CB0-5EAB1132774A}">
          <x14:formula1>
            <xm:f>通所介護費!$C$2:$C$7</xm:f>
          </x14:formula1>
          <xm:sqref>G21:G40 G191:G210 G45:G49 G181:G185 G157:G176 G147:G151 G123:G142 G113:G117 G89:G108 G79:G83 G55:G74 G215:G219</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3E24EE-3AA7-4B9C-B5E1-A6FABD5EBABE}">
  <sheetPr>
    <tabColor theme="7" tint="0.59999389629810485"/>
  </sheetPr>
  <dimension ref="A1:AH278"/>
  <sheetViews>
    <sheetView view="pageBreakPreview" zoomScale="85" zoomScaleNormal="100" zoomScaleSheetLayoutView="85" workbookViewId="0">
      <selection activeCell="C15" sqref="C15:I15"/>
    </sheetView>
  </sheetViews>
  <sheetFormatPr defaultColWidth="8.75" defaultRowHeight="24.95" customHeight="1" x14ac:dyDescent="0.4"/>
  <cols>
    <col min="1" max="1" width="5.625" style="27" customWidth="1"/>
    <col min="2" max="2" width="14.625" style="27" bestFit="1" customWidth="1"/>
    <col min="3" max="3" width="14.125" style="27" bestFit="1" customWidth="1"/>
    <col min="4" max="4" width="9.875" style="27" bestFit="1" customWidth="1"/>
    <col min="5" max="6" width="16.375" style="27" bestFit="1" customWidth="1"/>
    <col min="7" max="7" width="9.875" style="27" bestFit="1" customWidth="1"/>
    <col min="8" max="9" width="12.125" style="27" bestFit="1" customWidth="1"/>
    <col min="10" max="10" width="12" style="27" customWidth="1"/>
    <col min="11" max="32" width="8.75" style="27"/>
    <col min="33" max="33" width="8.75" style="28"/>
    <col min="34" max="34" width="9" style="28" bestFit="1" customWidth="1"/>
    <col min="35" max="16384" width="8.75" style="27"/>
  </cols>
  <sheetData>
    <row r="1" spans="1:34" ht="24.95" customHeight="1" x14ac:dyDescent="0.4">
      <c r="A1" s="27" t="s">
        <v>131</v>
      </c>
      <c r="H1" s="108" t="s">
        <v>26</v>
      </c>
      <c r="I1" s="108"/>
      <c r="J1" s="108"/>
      <c r="U1" s="27" t="s">
        <v>112</v>
      </c>
      <c r="W1" s="27" t="s">
        <v>113</v>
      </c>
      <c r="Y1" s="27" t="s">
        <v>114</v>
      </c>
      <c r="AA1" s="27" t="s">
        <v>115</v>
      </c>
      <c r="AC1" s="27" t="s">
        <v>116</v>
      </c>
      <c r="AE1" s="27" t="s">
        <v>117</v>
      </c>
      <c r="AG1" s="28" t="s">
        <v>40</v>
      </c>
    </row>
    <row r="2" spans="1:34" ht="24.95" customHeight="1" x14ac:dyDescent="0.4">
      <c r="A2" s="29" t="s">
        <v>177</v>
      </c>
      <c r="T2" s="30"/>
      <c r="U2" s="31" t="s">
        <v>79</v>
      </c>
      <c r="V2" s="31" t="s">
        <v>50</v>
      </c>
      <c r="W2" s="31" t="s">
        <v>79</v>
      </c>
      <c r="X2" s="31" t="s">
        <v>50</v>
      </c>
      <c r="Y2" s="31" t="s">
        <v>79</v>
      </c>
      <c r="Z2" s="31" t="s">
        <v>50</v>
      </c>
      <c r="AA2" s="31" t="s">
        <v>79</v>
      </c>
      <c r="AB2" s="31" t="s">
        <v>50</v>
      </c>
      <c r="AC2" s="31" t="s">
        <v>79</v>
      </c>
      <c r="AD2" s="31" t="s">
        <v>50</v>
      </c>
      <c r="AE2" s="31" t="s">
        <v>79</v>
      </c>
      <c r="AF2" s="31" t="s">
        <v>50</v>
      </c>
      <c r="AG2" s="31" t="s">
        <v>79</v>
      </c>
      <c r="AH2" s="31" t="s">
        <v>50</v>
      </c>
    </row>
    <row r="3" spans="1:34" ht="15" customHeight="1" x14ac:dyDescent="0.4">
      <c r="T3" s="30" t="str">
        <f>対象地域一覧!A3</f>
        <v>広面</v>
      </c>
      <c r="U3" s="32">
        <f>COUNTIF($D$21:$D$40,$T3)+COUNTIF($D$45:$D$49,$T3)</f>
        <v>0</v>
      </c>
      <c r="V3" s="32">
        <f>SUMIF($D$21:$D$40,$T3,$H$21:$H$40)+SUMIF($D$45:$D$49,$T3,$H$45:$H$49)</f>
        <v>0</v>
      </c>
      <c r="W3" s="32">
        <f>COUNTIF($D$55:$D$74,$T3)+COUNTIF($D$79:$D$83,$T3)</f>
        <v>0</v>
      </c>
      <c r="X3" s="32">
        <f>SUMIF($D$55:$D$74,$T3,$H$55:$H$74)+SUMIF($D$79:$D$83,$T3,$H$79:$H$83)</f>
        <v>0</v>
      </c>
      <c r="Y3" s="32">
        <f>COUNTIF($D$89:$D$108,$T3)+COUNTIF($D$113:$D$117,$T3)</f>
        <v>0</v>
      </c>
      <c r="Z3" s="32">
        <f>SUMIF($D$89:$D$108,$T3,$H$89:$H$108)+SUMIF($D$113:$D$117,$T3,$H$113:$H$117)</f>
        <v>0</v>
      </c>
      <c r="AA3" s="32">
        <f>COUNTIF($D$123:$D$142,$T3)+COUNTIF($D$147:$D$151,$T3)</f>
        <v>0</v>
      </c>
      <c r="AB3" s="32">
        <f>SUMIF($D$123:$D$142,$T3,$H$123:$H$142)+SUMIF($D$147:$D$151,$T3,$H$147:$H$151)</f>
        <v>0</v>
      </c>
      <c r="AC3" s="32">
        <f>COUNTIF($D$157:$D$176,$T3)+COUNTIF($D$181:$D$185,$T3)</f>
        <v>0</v>
      </c>
      <c r="AD3" s="32">
        <f>SUMIF($D$157:$D$176,$T3,$H$157:$H$176)+SUMIF($D$181:$D$185,$T3,$H$181:$H$185)</f>
        <v>0</v>
      </c>
      <c r="AE3" s="32">
        <f>COUNTIF($D$191:$D$210,$T3)+COUNTIF($D$215:$D$219,$T3)</f>
        <v>0</v>
      </c>
      <c r="AF3" s="32">
        <f>SUMIF($D$191:$D$210,$T3,$H$191:$H$210)+SUMIF($D$215:$D$219,$T3,$H$215:$H$219)</f>
        <v>0</v>
      </c>
      <c r="AG3" s="32">
        <f>SUM(U3,W3,Y3,AA3,AC3,AE3)</f>
        <v>0</v>
      </c>
      <c r="AH3" s="32">
        <f>SUM(V3,X3,Z3,AB3,AD3,AF3)</f>
        <v>0</v>
      </c>
    </row>
    <row r="4" spans="1:34" ht="24.95" customHeight="1" x14ac:dyDescent="0.4">
      <c r="A4" s="106" t="s">
        <v>172</v>
      </c>
      <c r="B4" s="106"/>
      <c r="C4" s="106"/>
      <c r="D4" s="106"/>
      <c r="E4" s="106"/>
      <c r="F4" s="106"/>
      <c r="G4" s="106"/>
      <c r="H4" s="106"/>
      <c r="I4" s="106"/>
      <c r="J4" s="106"/>
      <c r="T4" s="30" t="str">
        <f>対象地域一覧!A4</f>
        <v>上加茂</v>
      </c>
      <c r="U4" s="32">
        <f t="shared" ref="U4:U45" si="0">COUNTIF($D$21:$D$40,$T4)+COUNTIF($D$45:$D$49,$T4)</f>
        <v>0</v>
      </c>
      <c r="V4" s="32">
        <f t="shared" ref="V4:V45" si="1">SUMIF($D$21:$D$40,$T4,$H$21:$H$40)+SUMIF($D$45:$D$49,$T4,$H$45:$H$49)</f>
        <v>0</v>
      </c>
      <c r="W4" s="32">
        <f t="shared" ref="W4:W45" si="2">COUNTIF($D$55:$D$74,$T4)+COUNTIF($D$79:$D$83,$T4)</f>
        <v>0</v>
      </c>
      <c r="X4" s="32">
        <f t="shared" ref="X4:X45" si="3">SUMIF($D$55:$D$74,$T4,$H$55:$H$74)+SUMIF($D$79:$D$83,$T4,$H$79:$H$83)</f>
        <v>0</v>
      </c>
      <c r="Y4" s="32">
        <f t="shared" ref="Y4:Y45" si="4">COUNTIF($D$89:$D$108,$T4)+COUNTIF($D$113:$D$117,$T4)</f>
        <v>0</v>
      </c>
      <c r="Z4" s="32">
        <f t="shared" ref="Z4:Z45" si="5">SUMIF($D$89:$D$108,$T4,$H$89:$H$108)+SUMIF($D$113:$D$117,$T4,$H$113:$H$117)</f>
        <v>0</v>
      </c>
      <c r="AA4" s="32">
        <f t="shared" ref="AA4:AA45" si="6">COUNTIF($D$123:$D$142,$T4)+COUNTIF($D$147:$D$151,$T4)</f>
        <v>0</v>
      </c>
      <c r="AB4" s="32">
        <f t="shared" ref="AB4:AB45" si="7">SUMIF($D$123:$D$142,$T4,$H$123:$H$142)+SUMIF($D$147:$D$151,$T4,$H$147:$H$151)</f>
        <v>0</v>
      </c>
      <c r="AC4" s="32">
        <f t="shared" ref="AC4:AC45" si="8">COUNTIF($D$157:$D$176,$T4)+COUNTIF($D$181:$D$185,$T4)</f>
        <v>0</v>
      </c>
      <c r="AD4" s="32">
        <f t="shared" ref="AD4:AD45" si="9">SUMIF($D$157:$D$176,$T4,$H$157:$H$176)+SUMIF($D$181:$D$185,$T4,$H$181:$H$185)</f>
        <v>0</v>
      </c>
      <c r="AE4" s="32">
        <f t="shared" ref="AE4:AE45" si="10">COUNTIF($D$191:$D$210,$T4)+COUNTIF($D$215:$D$219,$T4)</f>
        <v>0</v>
      </c>
      <c r="AF4" s="32">
        <f t="shared" ref="AF4:AF45" si="11">SUMIF($D$191:$D$210,$T4,$H$191:$H$210)+SUMIF($D$215:$D$219,$T4,$H$215:$H$219)</f>
        <v>0</v>
      </c>
      <c r="AG4" s="32">
        <f t="shared" ref="AG4:AH45" si="12">SUM(U4,W4,Y4,AA4,AC4,AE4)</f>
        <v>0</v>
      </c>
      <c r="AH4" s="32">
        <f t="shared" si="12"/>
        <v>0</v>
      </c>
    </row>
    <row r="5" spans="1:34" ht="15" customHeight="1" x14ac:dyDescent="0.4">
      <c r="T5" s="30" t="str">
        <f>対象地域一覧!A5</f>
        <v>下加茂</v>
      </c>
      <c r="U5" s="32">
        <f t="shared" si="0"/>
        <v>0</v>
      </c>
      <c r="V5" s="32">
        <f t="shared" si="1"/>
        <v>0</v>
      </c>
      <c r="W5" s="32">
        <f t="shared" si="2"/>
        <v>0</v>
      </c>
      <c r="X5" s="32">
        <f t="shared" si="3"/>
        <v>0</v>
      </c>
      <c r="Y5" s="32">
        <f t="shared" si="4"/>
        <v>0</v>
      </c>
      <c r="Z5" s="32">
        <f t="shared" si="5"/>
        <v>0</v>
      </c>
      <c r="AA5" s="32">
        <f t="shared" si="6"/>
        <v>0</v>
      </c>
      <c r="AB5" s="32">
        <f t="shared" si="7"/>
        <v>0</v>
      </c>
      <c r="AC5" s="32">
        <f t="shared" si="8"/>
        <v>0</v>
      </c>
      <c r="AD5" s="32">
        <f t="shared" si="9"/>
        <v>0</v>
      </c>
      <c r="AE5" s="32">
        <f t="shared" si="10"/>
        <v>0</v>
      </c>
      <c r="AF5" s="32">
        <f t="shared" si="11"/>
        <v>0</v>
      </c>
      <c r="AG5" s="32">
        <f t="shared" si="12"/>
        <v>0</v>
      </c>
      <c r="AH5" s="32">
        <f t="shared" si="12"/>
        <v>0</v>
      </c>
    </row>
    <row r="6" spans="1:34" ht="24.95" customHeight="1" x14ac:dyDescent="0.4">
      <c r="A6" s="33" t="s">
        <v>27</v>
      </c>
      <c r="T6" s="30" t="str">
        <f>対象地域一覧!A6</f>
        <v>美原</v>
      </c>
      <c r="U6" s="32">
        <f t="shared" si="0"/>
        <v>0</v>
      </c>
      <c r="V6" s="32">
        <f t="shared" si="1"/>
        <v>0</v>
      </c>
      <c r="W6" s="32">
        <f t="shared" si="2"/>
        <v>0</v>
      </c>
      <c r="X6" s="32">
        <f t="shared" si="3"/>
        <v>0</v>
      </c>
      <c r="Y6" s="32">
        <f t="shared" si="4"/>
        <v>0</v>
      </c>
      <c r="Z6" s="32">
        <f t="shared" si="5"/>
        <v>0</v>
      </c>
      <c r="AA6" s="32">
        <f t="shared" si="6"/>
        <v>0</v>
      </c>
      <c r="AB6" s="32">
        <f t="shared" si="7"/>
        <v>0</v>
      </c>
      <c r="AC6" s="32">
        <f t="shared" si="8"/>
        <v>0</v>
      </c>
      <c r="AD6" s="32">
        <f t="shared" si="9"/>
        <v>0</v>
      </c>
      <c r="AE6" s="32">
        <f t="shared" si="10"/>
        <v>0</v>
      </c>
      <c r="AF6" s="32">
        <f t="shared" si="11"/>
        <v>0</v>
      </c>
      <c r="AG6" s="32">
        <f t="shared" si="12"/>
        <v>0</v>
      </c>
      <c r="AH6" s="32">
        <f t="shared" si="12"/>
        <v>0</v>
      </c>
    </row>
    <row r="7" spans="1:34" ht="24.95" customHeight="1" x14ac:dyDescent="0.4">
      <c r="A7" s="57" t="s">
        <v>19</v>
      </c>
      <c r="B7" s="57"/>
      <c r="C7" s="65" t="str">
        <f>IF(基本情報入力シート!V8="","",基本情報入力シート!V8)</f>
        <v/>
      </c>
      <c r="D7" s="66"/>
      <c r="E7" s="66"/>
      <c r="F7" s="66"/>
      <c r="G7" s="66"/>
      <c r="H7" s="66"/>
      <c r="I7" s="67"/>
      <c r="T7" s="30" t="str">
        <f>対象地域一覧!A7</f>
        <v>加茂市場</v>
      </c>
      <c r="U7" s="32">
        <f t="shared" si="0"/>
        <v>0</v>
      </c>
      <c r="V7" s="32">
        <f t="shared" si="1"/>
        <v>0</v>
      </c>
      <c r="W7" s="32">
        <f t="shared" si="2"/>
        <v>0</v>
      </c>
      <c r="X7" s="32">
        <f t="shared" si="3"/>
        <v>0</v>
      </c>
      <c r="Y7" s="32">
        <f t="shared" si="4"/>
        <v>0</v>
      </c>
      <c r="Z7" s="32">
        <f t="shared" si="5"/>
        <v>0</v>
      </c>
      <c r="AA7" s="32">
        <f t="shared" si="6"/>
        <v>0</v>
      </c>
      <c r="AB7" s="32">
        <f t="shared" si="7"/>
        <v>0</v>
      </c>
      <c r="AC7" s="32">
        <f t="shared" si="8"/>
        <v>0</v>
      </c>
      <c r="AD7" s="32">
        <f t="shared" si="9"/>
        <v>0</v>
      </c>
      <c r="AE7" s="32">
        <f t="shared" si="10"/>
        <v>0</v>
      </c>
      <c r="AF7" s="32">
        <f t="shared" si="11"/>
        <v>0</v>
      </c>
      <c r="AG7" s="32">
        <f t="shared" si="12"/>
        <v>0</v>
      </c>
      <c r="AH7" s="32">
        <f t="shared" si="12"/>
        <v>0</v>
      </c>
    </row>
    <row r="8" spans="1:34" ht="24.95" customHeight="1" x14ac:dyDescent="0.4">
      <c r="A8" s="57" t="s">
        <v>19</v>
      </c>
      <c r="B8" s="57"/>
      <c r="C8" s="65" t="str">
        <f>IF(基本情報入力シート!V19="","",基本情報入力シート!V19)</f>
        <v/>
      </c>
      <c r="D8" s="66"/>
      <c r="E8" s="66"/>
      <c r="F8" s="66"/>
      <c r="G8" s="66"/>
      <c r="H8" s="66"/>
      <c r="I8" s="67"/>
      <c r="T8" s="30" t="str">
        <f>対象地域一覧!A8</f>
        <v>高谷</v>
      </c>
      <c r="U8" s="32">
        <f t="shared" si="0"/>
        <v>0</v>
      </c>
      <c r="V8" s="32">
        <f t="shared" si="1"/>
        <v>0</v>
      </c>
      <c r="W8" s="32">
        <f t="shared" si="2"/>
        <v>0</v>
      </c>
      <c r="X8" s="32">
        <f t="shared" si="3"/>
        <v>0</v>
      </c>
      <c r="Y8" s="32">
        <f t="shared" si="4"/>
        <v>0</v>
      </c>
      <c r="Z8" s="32">
        <f t="shared" si="5"/>
        <v>0</v>
      </c>
      <c r="AA8" s="32">
        <f t="shared" si="6"/>
        <v>0</v>
      </c>
      <c r="AB8" s="32">
        <f t="shared" si="7"/>
        <v>0</v>
      </c>
      <c r="AC8" s="32">
        <f t="shared" si="8"/>
        <v>0</v>
      </c>
      <c r="AD8" s="32">
        <f t="shared" si="9"/>
        <v>0</v>
      </c>
      <c r="AE8" s="32">
        <f t="shared" si="10"/>
        <v>0</v>
      </c>
      <c r="AF8" s="32">
        <f t="shared" si="11"/>
        <v>0</v>
      </c>
      <c r="AG8" s="32">
        <f t="shared" si="12"/>
        <v>0</v>
      </c>
      <c r="AH8" s="32">
        <f t="shared" si="12"/>
        <v>0</v>
      </c>
    </row>
    <row r="9" spans="1:34" ht="24.95" customHeight="1" x14ac:dyDescent="0.4">
      <c r="A9" s="57" t="s">
        <v>20</v>
      </c>
      <c r="B9" s="57"/>
      <c r="C9" s="65" t="str">
        <f>IF(基本情報入力シート!V20="","",基本情報入力シート!V20)</f>
        <v/>
      </c>
      <c r="D9" s="66"/>
      <c r="E9" s="66"/>
      <c r="F9" s="66"/>
      <c r="G9" s="66"/>
      <c r="H9" s="66"/>
      <c r="I9" s="67"/>
      <c r="T9" s="30" t="str">
        <f>対象地域一覧!A9</f>
        <v>平岡</v>
      </c>
      <c r="U9" s="32">
        <f t="shared" si="0"/>
        <v>0</v>
      </c>
      <c r="V9" s="32">
        <f t="shared" si="1"/>
        <v>0</v>
      </c>
      <c r="W9" s="32">
        <f t="shared" si="2"/>
        <v>0</v>
      </c>
      <c r="X9" s="32">
        <f t="shared" si="3"/>
        <v>0</v>
      </c>
      <c r="Y9" s="32">
        <f t="shared" si="4"/>
        <v>0</v>
      </c>
      <c r="Z9" s="32">
        <f t="shared" si="5"/>
        <v>0</v>
      </c>
      <c r="AA9" s="32">
        <f t="shared" si="6"/>
        <v>0</v>
      </c>
      <c r="AB9" s="32">
        <f t="shared" si="7"/>
        <v>0</v>
      </c>
      <c r="AC9" s="32">
        <f t="shared" si="8"/>
        <v>0</v>
      </c>
      <c r="AD9" s="32">
        <f t="shared" si="9"/>
        <v>0</v>
      </c>
      <c r="AE9" s="32">
        <f t="shared" si="10"/>
        <v>0</v>
      </c>
      <c r="AF9" s="32">
        <f t="shared" si="11"/>
        <v>0</v>
      </c>
      <c r="AG9" s="32">
        <f t="shared" si="12"/>
        <v>0</v>
      </c>
      <c r="AH9" s="32">
        <f t="shared" si="12"/>
        <v>0</v>
      </c>
    </row>
    <row r="10" spans="1:34" ht="42.95" customHeight="1" x14ac:dyDescent="0.4">
      <c r="A10" s="57" t="s">
        <v>21</v>
      </c>
      <c r="B10" s="57"/>
      <c r="C10" s="65" t="str">
        <f>IF(基本情報入力シート!V21="","",基本情報入力シート!V21)</f>
        <v>通所介護</v>
      </c>
      <c r="D10" s="66"/>
      <c r="E10" s="66"/>
      <c r="F10" s="66"/>
      <c r="G10" s="66"/>
      <c r="H10" s="66"/>
      <c r="I10" s="67"/>
      <c r="T10" s="30" t="str">
        <f>対象地域一覧!A10</f>
        <v>上野</v>
      </c>
      <c r="U10" s="32">
        <f t="shared" si="0"/>
        <v>0</v>
      </c>
      <c r="V10" s="32">
        <f t="shared" si="1"/>
        <v>0</v>
      </c>
      <c r="W10" s="32">
        <f t="shared" si="2"/>
        <v>0</v>
      </c>
      <c r="X10" s="32">
        <f t="shared" si="3"/>
        <v>0</v>
      </c>
      <c r="Y10" s="32">
        <f t="shared" si="4"/>
        <v>0</v>
      </c>
      <c r="Z10" s="32">
        <f t="shared" si="5"/>
        <v>0</v>
      </c>
      <c r="AA10" s="32">
        <f t="shared" si="6"/>
        <v>0</v>
      </c>
      <c r="AB10" s="32">
        <f t="shared" si="7"/>
        <v>0</v>
      </c>
      <c r="AC10" s="32">
        <f t="shared" si="8"/>
        <v>0</v>
      </c>
      <c r="AD10" s="32">
        <f t="shared" si="9"/>
        <v>0</v>
      </c>
      <c r="AE10" s="32">
        <f t="shared" si="10"/>
        <v>0</v>
      </c>
      <c r="AF10" s="32">
        <f t="shared" si="11"/>
        <v>0</v>
      </c>
      <c r="AG10" s="32">
        <f t="shared" si="12"/>
        <v>0</v>
      </c>
      <c r="AH10" s="32">
        <f t="shared" si="12"/>
        <v>0</v>
      </c>
    </row>
    <row r="11" spans="1:34" ht="24.95" customHeight="1" x14ac:dyDescent="0.4">
      <c r="A11" s="57" t="s">
        <v>110</v>
      </c>
      <c r="B11" s="57"/>
      <c r="C11" s="161" t="str">
        <f>IF(基本情報入力シート!V22="","",基本情報入力シート!V22)</f>
        <v>別表第1の1　区分1　移動に片道20分以上の時間を要するサービス（特別地域加算対象地域内に居住する利用者を対象に行う場合）</v>
      </c>
      <c r="D11" s="162"/>
      <c r="E11" s="162"/>
      <c r="F11" s="162"/>
      <c r="G11" s="162"/>
      <c r="H11" s="162"/>
      <c r="I11" s="163"/>
      <c r="T11" s="30" t="str">
        <f>対象地域一覧!A11</f>
        <v>竹部</v>
      </c>
      <c r="U11" s="32">
        <f t="shared" si="0"/>
        <v>0</v>
      </c>
      <c r="V11" s="32">
        <f t="shared" si="1"/>
        <v>0</v>
      </c>
      <c r="W11" s="32">
        <f t="shared" si="2"/>
        <v>0</v>
      </c>
      <c r="X11" s="32">
        <f t="shared" si="3"/>
        <v>0</v>
      </c>
      <c r="Y11" s="32">
        <f t="shared" si="4"/>
        <v>0</v>
      </c>
      <c r="Z11" s="32">
        <f t="shared" si="5"/>
        <v>0</v>
      </c>
      <c r="AA11" s="32">
        <f t="shared" si="6"/>
        <v>0</v>
      </c>
      <c r="AB11" s="32">
        <f t="shared" si="7"/>
        <v>0</v>
      </c>
      <c r="AC11" s="32">
        <f t="shared" si="8"/>
        <v>0</v>
      </c>
      <c r="AD11" s="32">
        <f t="shared" si="9"/>
        <v>0</v>
      </c>
      <c r="AE11" s="32">
        <f t="shared" si="10"/>
        <v>0</v>
      </c>
      <c r="AF11" s="32">
        <f t="shared" si="11"/>
        <v>0</v>
      </c>
      <c r="AG11" s="32">
        <f t="shared" si="12"/>
        <v>0</v>
      </c>
      <c r="AH11" s="32">
        <f t="shared" si="12"/>
        <v>0</v>
      </c>
    </row>
    <row r="12" spans="1:34" ht="24.95" customHeight="1" x14ac:dyDescent="0.4">
      <c r="A12" s="57" t="s">
        <v>28</v>
      </c>
      <c r="B12" s="57"/>
      <c r="C12" s="65" t="s">
        <v>29</v>
      </c>
      <c r="D12" s="66"/>
      <c r="E12" s="66"/>
      <c r="F12" s="66"/>
      <c r="G12" s="66"/>
      <c r="H12" s="66"/>
      <c r="I12" s="67"/>
      <c r="T12" s="30" t="str">
        <f>対象地域一覧!A12</f>
        <v>上田東</v>
      </c>
      <c r="U12" s="32">
        <f t="shared" si="0"/>
        <v>0</v>
      </c>
      <c r="V12" s="32">
        <f t="shared" si="1"/>
        <v>0</v>
      </c>
      <c r="W12" s="32">
        <f t="shared" si="2"/>
        <v>0</v>
      </c>
      <c r="X12" s="32">
        <f t="shared" si="3"/>
        <v>0</v>
      </c>
      <c r="Y12" s="32">
        <f t="shared" si="4"/>
        <v>0</v>
      </c>
      <c r="Z12" s="32">
        <f t="shared" si="5"/>
        <v>0</v>
      </c>
      <c r="AA12" s="32">
        <f t="shared" si="6"/>
        <v>0</v>
      </c>
      <c r="AB12" s="32">
        <f t="shared" si="7"/>
        <v>0</v>
      </c>
      <c r="AC12" s="32">
        <f t="shared" si="8"/>
        <v>0</v>
      </c>
      <c r="AD12" s="32">
        <f t="shared" si="9"/>
        <v>0</v>
      </c>
      <c r="AE12" s="32">
        <f t="shared" si="10"/>
        <v>0</v>
      </c>
      <c r="AF12" s="32">
        <f t="shared" si="11"/>
        <v>0</v>
      </c>
      <c r="AG12" s="32">
        <f t="shared" si="12"/>
        <v>0</v>
      </c>
      <c r="AH12" s="32">
        <f t="shared" si="12"/>
        <v>0</v>
      </c>
    </row>
    <row r="13" spans="1:34" ht="36" customHeight="1" x14ac:dyDescent="0.4">
      <c r="A13" s="107"/>
      <c r="B13" s="107"/>
      <c r="C13" s="107"/>
      <c r="D13" s="107"/>
      <c r="E13" s="107"/>
      <c r="F13" s="107"/>
      <c r="G13" s="107"/>
      <c r="H13" s="107"/>
      <c r="I13" s="107"/>
      <c r="J13" s="55"/>
      <c r="T13" s="30" t="str">
        <f>対象地域一覧!A13</f>
        <v>細田</v>
      </c>
      <c r="U13" s="32">
        <f t="shared" si="0"/>
        <v>0</v>
      </c>
      <c r="V13" s="32">
        <f t="shared" si="1"/>
        <v>0</v>
      </c>
      <c r="W13" s="32">
        <f t="shared" si="2"/>
        <v>0</v>
      </c>
      <c r="X13" s="32">
        <f t="shared" si="3"/>
        <v>0</v>
      </c>
      <c r="Y13" s="32">
        <f t="shared" si="4"/>
        <v>0</v>
      </c>
      <c r="Z13" s="32">
        <f t="shared" si="5"/>
        <v>0</v>
      </c>
      <c r="AA13" s="32">
        <f t="shared" si="6"/>
        <v>0</v>
      </c>
      <c r="AB13" s="32">
        <f t="shared" si="7"/>
        <v>0</v>
      </c>
      <c r="AC13" s="32">
        <f t="shared" si="8"/>
        <v>0</v>
      </c>
      <c r="AD13" s="32">
        <f t="shared" si="9"/>
        <v>0</v>
      </c>
      <c r="AE13" s="32">
        <f t="shared" si="10"/>
        <v>0</v>
      </c>
      <c r="AF13" s="32">
        <f t="shared" si="11"/>
        <v>0</v>
      </c>
      <c r="AG13" s="32">
        <f t="shared" si="12"/>
        <v>0</v>
      </c>
      <c r="AH13" s="32">
        <f t="shared" si="12"/>
        <v>0</v>
      </c>
    </row>
    <row r="14" spans="1:34" ht="36" customHeight="1" x14ac:dyDescent="0.4">
      <c r="A14" s="166"/>
      <c r="B14" s="166"/>
      <c r="C14" s="105"/>
      <c r="D14" s="105"/>
      <c r="E14" s="105"/>
      <c r="F14" s="105"/>
      <c r="G14" s="105"/>
      <c r="H14" s="105"/>
      <c r="I14" s="105"/>
      <c r="J14" s="55"/>
      <c r="T14" s="30" t="str">
        <f>対象地域一覧!A14</f>
        <v>三納谷</v>
      </c>
      <c r="U14" s="32">
        <f t="shared" si="0"/>
        <v>0</v>
      </c>
      <c r="V14" s="32">
        <f t="shared" si="1"/>
        <v>0</v>
      </c>
      <c r="W14" s="32">
        <f t="shared" si="2"/>
        <v>0</v>
      </c>
      <c r="X14" s="32">
        <f t="shared" si="3"/>
        <v>0</v>
      </c>
      <c r="Y14" s="32">
        <f t="shared" si="4"/>
        <v>0</v>
      </c>
      <c r="Z14" s="32">
        <f t="shared" si="5"/>
        <v>0</v>
      </c>
      <c r="AA14" s="32">
        <f t="shared" si="6"/>
        <v>0</v>
      </c>
      <c r="AB14" s="32">
        <f t="shared" si="7"/>
        <v>0</v>
      </c>
      <c r="AC14" s="32">
        <f t="shared" si="8"/>
        <v>0</v>
      </c>
      <c r="AD14" s="32">
        <f t="shared" si="9"/>
        <v>0</v>
      </c>
      <c r="AE14" s="32">
        <f t="shared" si="10"/>
        <v>0</v>
      </c>
      <c r="AF14" s="32">
        <f t="shared" si="11"/>
        <v>0</v>
      </c>
      <c r="AG14" s="32">
        <f t="shared" si="12"/>
        <v>0</v>
      </c>
      <c r="AH14" s="32">
        <f t="shared" si="12"/>
        <v>0</v>
      </c>
    </row>
    <row r="15" spans="1:34" ht="36" customHeight="1" x14ac:dyDescent="0.4">
      <c r="A15" s="166"/>
      <c r="B15" s="166"/>
      <c r="C15" s="105"/>
      <c r="D15" s="105"/>
      <c r="E15" s="105"/>
      <c r="F15" s="105"/>
      <c r="G15" s="105"/>
      <c r="H15" s="105"/>
      <c r="I15" s="105"/>
      <c r="J15" s="55"/>
      <c r="T15" s="30" t="str">
        <f>対象地域一覧!A15</f>
        <v>上田西</v>
      </c>
      <c r="U15" s="32">
        <f t="shared" si="0"/>
        <v>0</v>
      </c>
      <c r="V15" s="32">
        <f t="shared" si="1"/>
        <v>0</v>
      </c>
      <c r="W15" s="32">
        <f t="shared" si="2"/>
        <v>0</v>
      </c>
      <c r="X15" s="32">
        <f t="shared" si="3"/>
        <v>0</v>
      </c>
      <c r="Y15" s="32">
        <f t="shared" si="4"/>
        <v>0</v>
      </c>
      <c r="Z15" s="32">
        <f t="shared" si="5"/>
        <v>0</v>
      </c>
      <c r="AA15" s="32">
        <f t="shared" si="6"/>
        <v>0</v>
      </c>
      <c r="AB15" s="32">
        <f t="shared" si="7"/>
        <v>0</v>
      </c>
      <c r="AC15" s="32">
        <f t="shared" si="8"/>
        <v>0</v>
      </c>
      <c r="AD15" s="32">
        <f t="shared" si="9"/>
        <v>0</v>
      </c>
      <c r="AE15" s="32">
        <f t="shared" si="10"/>
        <v>0</v>
      </c>
      <c r="AF15" s="32">
        <f t="shared" si="11"/>
        <v>0</v>
      </c>
      <c r="AG15" s="32">
        <f t="shared" si="12"/>
        <v>0</v>
      </c>
      <c r="AH15" s="32">
        <f t="shared" si="12"/>
        <v>0</v>
      </c>
    </row>
    <row r="16" spans="1:34" ht="20.100000000000001" customHeight="1" x14ac:dyDescent="0.4">
      <c r="T16" s="30" t="str">
        <f>対象地域一覧!A16</f>
        <v>円城</v>
      </c>
      <c r="U16" s="32">
        <f t="shared" si="0"/>
        <v>0</v>
      </c>
      <c r="V16" s="32">
        <f t="shared" si="1"/>
        <v>0</v>
      </c>
      <c r="W16" s="32">
        <f t="shared" si="2"/>
        <v>0</v>
      </c>
      <c r="X16" s="32">
        <f t="shared" si="3"/>
        <v>0</v>
      </c>
      <c r="Y16" s="32">
        <f t="shared" si="4"/>
        <v>0</v>
      </c>
      <c r="Z16" s="32">
        <f t="shared" si="5"/>
        <v>0</v>
      </c>
      <c r="AA16" s="32">
        <f t="shared" si="6"/>
        <v>0</v>
      </c>
      <c r="AB16" s="32">
        <f t="shared" si="7"/>
        <v>0</v>
      </c>
      <c r="AC16" s="32">
        <f t="shared" si="8"/>
        <v>0</v>
      </c>
      <c r="AD16" s="32">
        <f t="shared" si="9"/>
        <v>0</v>
      </c>
      <c r="AE16" s="32">
        <f t="shared" si="10"/>
        <v>0</v>
      </c>
      <c r="AF16" s="32">
        <f t="shared" si="11"/>
        <v>0</v>
      </c>
      <c r="AG16" s="32">
        <f t="shared" si="12"/>
        <v>0</v>
      </c>
      <c r="AH16" s="32">
        <f t="shared" si="12"/>
        <v>0</v>
      </c>
    </row>
    <row r="17" spans="1:34" ht="20.100000000000001" customHeight="1" x14ac:dyDescent="0.4">
      <c r="A17" s="34" t="s">
        <v>88</v>
      </c>
      <c r="T17" s="30" t="str">
        <f>対象地域一覧!A17</f>
        <v>案田</v>
      </c>
      <c r="U17" s="32">
        <f t="shared" si="0"/>
        <v>0</v>
      </c>
      <c r="V17" s="32">
        <f t="shared" si="1"/>
        <v>0</v>
      </c>
      <c r="W17" s="32">
        <f t="shared" si="2"/>
        <v>0</v>
      </c>
      <c r="X17" s="32">
        <f t="shared" si="3"/>
        <v>0</v>
      </c>
      <c r="Y17" s="32">
        <f t="shared" si="4"/>
        <v>0</v>
      </c>
      <c r="Z17" s="32">
        <f t="shared" si="5"/>
        <v>0</v>
      </c>
      <c r="AA17" s="32">
        <f t="shared" si="6"/>
        <v>0</v>
      </c>
      <c r="AB17" s="32">
        <f t="shared" si="7"/>
        <v>0</v>
      </c>
      <c r="AC17" s="32">
        <f t="shared" si="8"/>
        <v>0</v>
      </c>
      <c r="AD17" s="32">
        <f t="shared" si="9"/>
        <v>0</v>
      </c>
      <c r="AE17" s="32">
        <f t="shared" si="10"/>
        <v>0</v>
      </c>
      <c r="AF17" s="32">
        <f t="shared" si="11"/>
        <v>0</v>
      </c>
      <c r="AG17" s="32">
        <f t="shared" si="12"/>
        <v>0</v>
      </c>
      <c r="AH17" s="32">
        <f t="shared" si="12"/>
        <v>0</v>
      </c>
    </row>
    <row r="18" spans="1:34" ht="20.100000000000001" customHeight="1" x14ac:dyDescent="0.4">
      <c r="A18" s="34" t="s">
        <v>67</v>
      </c>
      <c r="T18" s="30" t="str">
        <f>対象地域一覧!A18</f>
        <v>高富</v>
      </c>
      <c r="U18" s="32">
        <f t="shared" si="0"/>
        <v>0</v>
      </c>
      <c r="V18" s="32">
        <f t="shared" si="1"/>
        <v>0</v>
      </c>
      <c r="W18" s="32">
        <f t="shared" si="2"/>
        <v>0</v>
      </c>
      <c r="X18" s="32">
        <f t="shared" si="3"/>
        <v>0</v>
      </c>
      <c r="Y18" s="32">
        <f t="shared" si="4"/>
        <v>0</v>
      </c>
      <c r="Z18" s="32">
        <f t="shared" si="5"/>
        <v>0</v>
      </c>
      <c r="AA18" s="32">
        <f t="shared" si="6"/>
        <v>0</v>
      </c>
      <c r="AB18" s="32">
        <f t="shared" si="7"/>
        <v>0</v>
      </c>
      <c r="AC18" s="32">
        <f t="shared" si="8"/>
        <v>0</v>
      </c>
      <c r="AD18" s="32">
        <f t="shared" si="9"/>
        <v>0</v>
      </c>
      <c r="AE18" s="32">
        <f t="shared" si="10"/>
        <v>0</v>
      </c>
      <c r="AF18" s="32">
        <f t="shared" si="11"/>
        <v>0</v>
      </c>
      <c r="AG18" s="32">
        <f t="shared" si="12"/>
        <v>0</v>
      </c>
      <c r="AH18" s="32">
        <f t="shared" si="12"/>
        <v>0</v>
      </c>
    </row>
    <row r="19" spans="1:34" ht="20.100000000000001" customHeight="1" x14ac:dyDescent="0.4">
      <c r="A19" s="50" t="s">
        <v>90</v>
      </c>
      <c r="T19" s="30" t="str">
        <f>対象地域一覧!A19</f>
        <v>神瀬</v>
      </c>
      <c r="U19" s="32">
        <f t="shared" si="0"/>
        <v>0</v>
      </c>
      <c r="V19" s="32">
        <f t="shared" si="1"/>
        <v>0</v>
      </c>
      <c r="W19" s="32">
        <f t="shared" si="2"/>
        <v>0</v>
      </c>
      <c r="X19" s="32">
        <f t="shared" si="3"/>
        <v>0</v>
      </c>
      <c r="Y19" s="32">
        <f t="shared" si="4"/>
        <v>0</v>
      </c>
      <c r="Z19" s="32">
        <f t="shared" si="5"/>
        <v>0</v>
      </c>
      <c r="AA19" s="32">
        <f t="shared" si="6"/>
        <v>0</v>
      </c>
      <c r="AB19" s="32">
        <f t="shared" si="7"/>
        <v>0</v>
      </c>
      <c r="AC19" s="32">
        <f t="shared" si="8"/>
        <v>0</v>
      </c>
      <c r="AD19" s="32">
        <f t="shared" si="9"/>
        <v>0</v>
      </c>
      <c r="AE19" s="32">
        <f t="shared" si="10"/>
        <v>0</v>
      </c>
      <c r="AF19" s="32">
        <f t="shared" si="11"/>
        <v>0</v>
      </c>
      <c r="AG19" s="32">
        <f t="shared" si="12"/>
        <v>0</v>
      </c>
      <c r="AH19" s="32">
        <f t="shared" si="12"/>
        <v>0</v>
      </c>
    </row>
    <row r="20" spans="1:34" ht="42.95" customHeight="1" x14ac:dyDescent="0.4">
      <c r="A20" s="155" t="s">
        <v>132</v>
      </c>
      <c r="B20" s="35" t="s">
        <v>49</v>
      </c>
      <c r="C20" s="35" t="s">
        <v>119</v>
      </c>
      <c r="D20" s="35" t="s">
        <v>34</v>
      </c>
      <c r="E20" s="36" t="s">
        <v>173</v>
      </c>
      <c r="F20" s="36" t="s">
        <v>174</v>
      </c>
      <c r="G20" s="35" t="s">
        <v>35</v>
      </c>
      <c r="H20" s="36" t="s">
        <v>51</v>
      </c>
      <c r="I20" s="36" t="s">
        <v>37</v>
      </c>
      <c r="J20" s="36" t="s">
        <v>120</v>
      </c>
      <c r="T20" s="30" t="str">
        <f>対象地域一覧!A20</f>
        <v>小森</v>
      </c>
      <c r="U20" s="32">
        <f t="shared" si="0"/>
        <v>0</v>
      </c>
      <c r="V20" s="32">
        <f t="shared" si="1"/>
        <v>0</v>
      </c>
      <c r="W20" s="32">
        <f t="shared" si="2"/>
        <v>0</v>
      </c>
      <c r="X20" s="32">
        <f t="shared" si="3"/>
        <v>0</v>
      </c>
      <c r="Y20" s="32">
        <f t="shared" si="4"/>
        <v>0</v>
      </c>
      <c r="Z20" s="32">
        <f t="shared" si="5"/>
        <v>0</v>
      </c>
      <c r="AA20" s="32">
        <f t="shared" si="6"/>
        <v>0</v>
      </c>
      <c r="AB20" s="32">
        <f t="shared" si="7"/>
        <v>0</v>
      </c>
      <c r="AC20" s="32">
        <f t="shared" si="8"/>
        <v>0</v>
      </c>
      <c r="AD20" s="32">
        <f t="shared" si="9"/>
        <v>0</v>
      </c>
      <c r="AE20" s="32">
        <f t="shared" si="10"/>
        <v>0</v>
      </c>
      <c r="AF20" s="32">
        <f t="shared" si="11"/>
        <v>0</v>
      </c>
      <c r="AG20" s="32">
        <f t="shared" si="12"/>
        <v>0</v>
      </c>
      <c r="AH20" s="32">
        <f t="shared" si="12"/>
        <v>0</v>
      </c>
    </row>
    <row r="21" spans="1:34" ht="18" customHeight="1" x14ac:dyDescent="0.4">
      <c r="A21" s="156"/>
      <c r="B21" s="45"/>
      <c r="C21" s="45"/>
      <c r="D21" s="45"/>
      <c r="E21" s="45"/>
      <c r="F21" s="45"/>
      <c r="G21" s="45"/>
      <c r="H21" s="46"/>
      <c r="I21" s="37">
        <f>IF(AND(B21&lt;&gt;"",C21&lt;&gt;"",D21&lt;&gt;"",E21&lt;&gt;"",F21&lt;&gt;"",G21&lt;&gt;"",H21&lt;&gt;""),VLOOKUP(G21,通所介護費!$A$20:$B$24,2,0),0)</f>
        <v>0</v>
      </c>
      <c r="J21" s="37">
        <f t="shared" ref="J21:J25" si="13">(I21*H21)*0.1*10</f>
        <v>0</v>
      </c>
      <c r="T21" s="30" t="str">
        <f>対象地域一覧!A21</f>
        <v>尾原</v>
      </c>
      <c r="U21" s="32">
        <f t="shared" si="0"/>
        <v>0</v>
      </c>
      <c r="V21" s="32">
        <f t="shared" si="1"/>
        <v>0</v>
      </c>
      <c r="W21" s="32">
        <f t="shared" si="2"/>
        <v>0</v>
      </c>
      <c r="X21" s="32">
        <f t="shared" si="3"/>
        <v>0</v>
      </c>
      <c r="Y21" s="32">
        <f t="shared" si="4"/>
        <v>0</v>
      </c>
      <c r="Z21" s="32">
        <f t="shared" si="5"/>
        <v>0</v>
      </c>
      <c r="AA21" s="32">
        <f t="shared" si="6"/>
        <v>0</v>
      </c>
      <c r="AB21" s="32">
        <f t="shared" si="7"/>
        <v>0</v>
      </c>
      <c r="AC21" s="32">
        <f t="shared" si="8"/>
        <v>0</v>
      </c>
      <c r="AD21" s="32">
        <f t="shared" si="9"/>
        <v>0</v>
      </c>
      <c r="AE21" s="32">
        <f t="shared" si="10"/>
        <v>0</v>
      </c>
      <c r="AF21" s="32">
        <f t="shared" si="11"/>
        <v>0</v>
      </c>
      <c r="AG21" s="32">
        <f t="shared" si="12"/>
        <v>0</v>
      </c>
      <c r="AH21" s="32">
        <f t="shared" si="12"/>
        <v>0</v>
      </c>
    </row>
    <row r="22" spans="1:34" ht="18" customHeight="1" x14ac:dyDescent="0.4">
      <c r="A22" s="156"/>
      <c r="B22" s="45"/>
      <c r="C22" s="45"/>
      <c r="D22" s="45"/>
      <c r="E22" s="45"/>
      <c r="F22" s="45"/>
      <c r="G22" s="45"/>
      <c r="H22" s="46"/>
      <c r="I22" s="37">
        <f>IF(AND(B22&lt;&gt;"",C22&lt;&gt;"",D22&lt;&gt;"",E22&lt;&gt;"",F22&lt;&gt;"",G22&lt;&gt;"",H22&lt;&gt;""),VLOOKUP(G22,通所介護費!$A$20:$B$24,2,0),0)</f>
        <v>0</v>
      </c>
      <c r="J22" s="37">
        <f t="shared" si="13"/>
        <v>0</v>
      </c>
      <c r="T22" s="30" t="str">
        <f>対象地域一覧!A22</f>
        <v>笹目</v>
      </c>
      <c r="U22" s="32">
        <f t="shared" si="0"/>
        <v>0</v>
      </c>
      <c r="V22" s="32">
        <f t="shared" si="1"/>
        <v>0</v>
      </c>
      <c r="W22" s="32">
        <f t="shared" si="2"/>
        <v>0</v>
      </c>
      <c r="X22" s="32">
        <f t="shared" si="3"/>
        <v>0</v>
      </c>
      <c r="Y22" s="32">
        <f t="shared" si="4"/>
        <v>0</v>
      </c>
      <c r="Z22" s="32">
        <f t="shared" si="5"/>
        <v>0</v>
      </c>
      <c r="AA22" s="32">
        <f t="shared" si="6"/>
        <v>0</v>
      </c>
      <c r="AB22" s="32">
        <f t="shared" si="7"/>
        <v>0</v>
      </c>
      <c r="AC22" s="32">
        <f t="shared" si="8"/>
        <v>0</v>
      </c>
      <c r="AD22" s="32">
        <f t="shared" si="9"/>
        <v>0</v>
      </c>
      <c r="AE22" s="32">
        <f t="shared" si="10"/>
        <v>0</v>
      </c>
      <c r="AF22" s="32">
        <f t="shared" si="11"/>
        <v>0</v>
      </c>
      <c r="AG22" s="32">
        <f t="shared" si="12"/>
        <v>0</v>
      </c>
      <c r="AH22" s="32">
        <f t="shared" si="12"/>
        <v>0</v>
      </c>
    </row>
    <row r="23" spans="1:34" ht="18" customHeight="1" x14ac:dyDescent="0.4">
      <c r="A23" s="156"/>
      <c r="B23" s="45"/>
      <c r="C23" s="45"/>
      <c r="D23" s="45"/>
      <c r="E23" s="45"/>
      <c r="F23" s="45"/>
      <c r="G23" s="45"/>
      <c r="H23" s="46"/>
      <c r="I23" s="37">
        <f>IF(AND(B23&lt;&gt;"",C23&lt;&gt;"",D23&lt;&gt;"",E23&lt;&gt;"",F23&lt;&gt;"",G23&lt;&gt;"",H23&lt;&gt;""),VLOOKUP(G23,通所介護費!$A$20:$B$24,2,0),0)</f>
        <v>0</v>
      </c>
      <c r="J23" s="37">
        <f t="shared" si="13"/>
        <v>0</v>
      </c>
      <c r="T23" s="30" t="str">
        <f>対象地域一覧!A23</f>
        <v>福沢</v>
      </c>
      <c r="U23" s="32">
        <f t="shared" si="0"/>
        <v>0</v>
      </c>
      <c r="V23" s="32">
        <f t="shared" si="1"/>
        <v>0</v>
      </c>
      <c r="W23" s="32">
        <f t="shared" si="2"/>
        <v>0</v>
      </c>
      <c r="X23" s="32">
        <f t="shared" si="3"/>
        <v>0</v>
      </c>
      <c r="Y23" s="32">
        <f t="shared" si="4"/>
        <v>0</v>
      </c>
      <c r="Z23" s="32">
        <f t="shared" si="5"/>
        <v>0</v>
      </c>
      <c r="AA23" s="32">
        <f t="shared" si="6"/>
        <v>0</v>
      </c>
      <c r="AB23" s="32">
        <f t="shared" si="7"/>
        <v>0</v>
      </c>
      <c r="AC23" s="32">
        <f t="shared" si="8"/>
        <v>0</v>
      </c>
      <c r="AD23" s="32">
        <f t="shared" si="9"/>
        <v>0</v>
      </c>
      <c r="AE23" s="32">
        <f t="shared" si="10"/>
        <v>0</v>
      </c>
      <c r="AF23" s="32">
        <f t="shared" si="11"/>
        <v>0</v>
      </c>
      <c r="AG23" s="32">
        <f t="shared" si="12"/>
        <v>0</v>
      </c>
      <c r="AH23" s="32">
        <f t="shared" si="12"/>
        <v>0</v>
      </c>
    </row>
    <row r="24" spans="1:34" ht="18" customHeight="1" x14ac:dyDescent="0.4">
      <c r="A24" s="156"/>
      <c r="B24" s="45"/>
      <c r="C24" s="45"/>
      <c r="D24" s="45"/>
      <c r="E24" s="45"/>
      <c r="F24" s="45"/>
      <c r="G24" s="45"/>
      <c r="H24" s="46"/>
      <c r="I24" s="37">
        <f>IF(AND(B24&lt;&gt;"",C24&lt;&gt;"",D24&lt;&gt;"",E24&lt;&gt;"",F24&lt;&gt;"",G24&lt;&gt;"",H24&lt;&gt;""),VLOOKUP(G24,通所介護費!$A$20:$B$24,2,0),0)</f>
        <v>0</v>
      </c>
      <c r="J24" s="37">
        <f t="shared" si="13"/>
        <v>0</v>
      </c>
      <c r="T24" s="30" t="str">
        <f>対象地域一覧!A24</f>
        <v>溝部</v>
      </c>
      <c r="U24" s="32">
        <f t="shared" si="0"/>
        <v>0</v>
      </c>
      <c r="V24" s="32">
        <f t="shared" si="1"/>
        <v>0</v>
      </c>
      <c r="W24" s="32">
        <f t="shared" si="2"/>
        <v>0</v>
      </c>
      <c r="X24" s="32">
        <f t="shared" si="3"/>
        <v>0</v>
      </c>
      <c r="Y24" s="32">
        <f t="shared" si="4"/>
        <v>0</v>
      </c>
      <c r="Z24" s="32">
        <f t="shared" si="5"/>
        <v>0</v>
      </c>
      <c r="AA24" s="32">
        <f t="shared" si="6"/>
        <v>0</v>
      </c>
      <c r="AB24" s="32">
        <f t="shared" si="7"/>
        <v>0</v>
      </c>
      <c r="AC24" s="32">
        <f t="shared" si="8"/>
        <v>0</v>
      </c>
      <c r="AD24" s="32">
        <f t="shared" si="9"/>
        <v>0</v>
      </c>
      <c r="AE24" s="32">
        <f t="shared" si="10"/>
        <v>0</v>
      </c>
      <c r="AF24" s="32">
        <f t="shared" si="11"/>
        <v>0</v>
      </c>
      <c r="AG24" s="32">
        <f t="shared" si="12"/>
        <v>0</v>
      </c>
      <c r="AH24" s="32">
        <f t="shared" si="12"/>
        <v>0</v>
      </c>
    </row>
    <row r="25" spans="1:34" ht="18" customHeight="1" x14ac:dyDescent="0.4">
      <c r="A25" s="156"/>
      <c r="B25" s="45"/>
      <c r="C25" s="45"/>
      <c r="D25" s="45"/>
      <c r="E25" s="45"/>
      <c r="F25" s="45"/>
      <c r="G25" s="45"/>
      <c r="H25" s="46"/>
      <c r="I25" s="37">
        <f>IF(AND(B25&lt;&gt;"",C25&lt;&gt;"",D25&lt;&gt;"",E25&lt;&gt;"",F25&lt;&gt;"",G25&lt;&gt;"",H25&lt;&gt;""),VLOOKUP(G25,通所介護費!$A$20:$B$24,2,0),0)</f>
        <v>0</v>
      </c>
      <c r="J25" s="37">
        <f t="shared" si="13"/>
        <v>0</v>
      </c>
      <c r="T25" s="30">
        <f>対象地域一覧!A25</f>
        <v>0</v>
      </c>
      <c r="U25" s="32">
        <f t="shared" si="0"/>
        <v>0</v>
      </c>
      <c r="V25" s="32">
        <f t="shared" si="1"/>
        <v>0</v>
      </c>
      <c r="W25" s="32">
        <f t="shared" si="2"/>
        <v>0</v>
      </c>
      <c r="X25" s="32">
        <f t="shared" si="3"/>
        <v>0</v>
      </c>
      <c r="Y25" s="32">
        <f t="shared" si="4"/>
        <v>0</v>
      </c>
      <c r="Z25" s="32">
        <f t="shared" si="5"/>
        <v>0</v>
      </c>
      <c r="AA25" s="32">
        <f t="shared" si="6"/>
        <v>0</v>
      </c>
      <c r="AB25" s="32">
        <f t="shared" si="7"/>
        <v>0</v>
      </c>
      <c r="AC25" s="32">
        <f t="shared" si="8"/>
        <v>0</v>
      </c>
      <c r="AD25" s="32">
        <f t="shared" si="9"/>
        <v>0</v>
      </c>
      <c r="AE25" s="32">
        <f t="shared" si="10"/>
        <v>0</v>
      </c>
      <c r="AF25" s="32">
        <f t="shared" si="11"/>
        <v>0</v>
      </c>
      <c r="AG25" s="32">
        <f t="shared" si="12"/>
        <v>0</v>
      </c>
      <c r="AH25" s="32">
        <f t="shared" si="12"/>
        <v>0</v>
      </c>
    </row>
    <row r="26" spans="1:34" ht="18" customHeight="1" x14ac:dyDescent="0.4">
      <c r="A26" s="156"/>
      <c r="B26" s="45"/>
      <c r="C26" s="45"/>
      <c r="D26" s="45"/>
      <c r="E26" s="45"/>
      <c r="F26" s="45"/>
      <c r="G26" s="45"/>
      <c r="H26" s="46"/>
      <c r="I26" s="37">
        <f>IF(AND(B26&lt;&gt;"",C26&lt;&gt;"",D26&lt;&gt;"",E26&lt;&gt;"",F26&lt;&gt;"",G26&lt;&gt;"",H26&lt;&gt;""),VLOOKUP(G26,通所介護費!$A$20:$B$24,2,0),0)</f>
        <v>0</v>
      </c>
      <c r="J26" s="37">
        <f t="shared" ref="J26:J40" si="14">(I26*H26)*0.1*10</f>
        <v>0</v>
      </c>
      <c r="T26" s="30">
        <f>対象地域一覧!A26</f>
        <v>0</v>
      </c>
      <c r="U26" s="32">
        <f t="shared" si="0"/>
        <v>0</v>
      </c>
      <c r="V26" s="32">
        <f t="shared" si="1"/>
        <v>0</v>
      </c>
      <c r="W26" s="32">
        <f t="shared" si="2"/>
        <v>0</v>
      </c>
      <c r="X26" s="32">
        <f t="shared" si="3"/>
        <v>0</v>
      </c>
      <c r="Y26" s="32">
        <f t="shared" si="4"/>
        <v>0</v>
      </c>
      <c r="Z26" s="32">
        <f t="shared" si="5"/>
        <v>0</v>
      </c>
      <c r="AA26" s="32">
        <f t="shared" si="6"/>
        <v>0</v>
      </c>
      <c r="AB26" s="32">
        <f t="shared" si="7"/>
        <v>0</v>
      </c>
      <c r="AC26" s="32">
        <f t="shared" si="8"/>
        <v>0</v>
      </c>
      <c r="AD26" s="32">
        <f t="shared" si="9"/>
        <v>0</v>
      </c>
      <c r="AE26" s="32">
        <f t="shared" si="10"/>
        <v>0</v>
      </c>
      <c r="AF26" s="32">
        <f t="shared" si="11"/>
        <v>0</v>
      </c>
      <c r="AG26" s="32">
        <f t="shared" si="12"/>
        <v>0</v>
      </c>
      <c r="AH26" s="32">
        <f t="shared" si="12"/>
        <v>0</v>
      </c>
    </row>
    <row r="27" spans="1:34" ht="18" customHeight="1" x14ac:dyDescent="0.4">
      <c r="A27" s="156"/>
      <c r="B27" s="45"/>
      <c r="C27" s="45"/>
      <c r="D27" s="45"/>
      <c r="E27" s="45"/>
      <c r="F27" s="45"/>
      <c r="G27" s="45"/>
      <c r="H27" s="46"/>
      <c r="I27" s="37">
        <f>IF(AND(B27&lt;&gt;"",C27&lt;&gt;"",D27&lt;&gt;"",E27&lt;&gt;"",F27&lt;&gt;"",G27&lt;&gt;"",H27&lt;&gt;""),VLOOKUP(G27,通所介護費!$A$20:$B$24,2,0),0)</f>
        <v>0</v>
      </c>
      <c r="J27" s="37">
        <f t="shared" si="14"/>
        <v>0</v>
      </c>
      <c r="T27" s="30">
        <f>対象地域一覧!A27</f>
        <v>0</v>
      </c>
      <c r="U27" s="32">
        <f t="shared" si="0"/>
        <v>0</v>
      </c>
      <c r="V27" s="32">
        <f t="shared" si="1"/>
        <v>0</v>
      </c>
      <c r="W27" s="32">
        <f t="shared" si="2"/>
        <v>0</v>
      </c>
      <c r="X27" s="32">
        <f t="shared" si="3"/>
        <v>0</v>
      </c>
      <c r="Y27" s="32">
        <f t="shared" si="4"/>
        <v>0</v>
      </c>
      <c r="Z27" s="32">
        <f t="shared" si="5"/>
        <v>0</v>
      </c>
      <c r="AA27" s="32">
        <f t="shared" si="6"/>
        <v>0</v>
      </c>
      <c r="AB27" s="32">
        <f t="shared" si="7"/>
        <v>0</v>
      </c>
      <c r="AC27" s="32">
        <f t="shared" si="8"/>
        <v>0</v>
      </c>
      <c r="AD27" s="32">
        <f t="shared" si="9"/>
        <v>0</v>
      </c>
      <c r="AE27" s="32">
        <f t="shared" si="10"/>
        <v>0</v>
      </c>
      <c r="AF27" s="32">
        <f t="shared" si="11"/>
        <v>0</v>
      </c>
      <c r="AG27" s="32">
        <f t="shared" si="12"/>
        <v>0</v>
      </c>
      <c r="AH27" s="32">
        <f t="shared" si="12"/>
        <v>0</v>
      </c>
    </row>
    <row r="28" spans="1:34" ht="18" customHeight="1" x14ac:dyDescent="0.4">
      <c r="A28" s="156"/>
      <c r="B28" s="45"/>
      <c r="C28" s="45"/>
      <c r="D28" s="45"/>
      <c r="E28" s="45"/>
      <c r="F28" s="45"/>
      <c r="G28" s="45"/>
      <c r="H28" s="46"/>
      <c r="I28" s="37">
        <f>IF(AND(B28&lt;&gt;"",C28&lt;&gt;"",D28&lt;&gt;"",E28&lt;&gt;"",F28&lt;&gt;"",G28&lt;&gt;"",H28&lt;&gt;""),VLOOKUP(G28,通所介護費!$A$20:$B$24,2,0),0)</f>
        <v>0</v>
      </c>
      <c r="J28" s="37">
        <f t="shared" si="14"/>
        <v>0</v>
      </c>
      <c r="T28" s="30">
        <f>対象地域一覧!A28</f>
        <v>0</v>
      </c>
      <c r="U28" s="32">
        <f t="shared" si="0"/>
        <v>0</v>
      </c>
      <c r="V28" s="32">
        <f t="shared" si="1"/>
        <v>0</v>
      </c>
      <c r="W28" s="32">
        <f t="shared" si="2"/>
        <v>0</v>
      </c>
      <c r="X28" s="32">
        <f t="shared" si="3"/>
        <v>0</v>
      </c>
      <c r="Y28" s="32">
        <f t="shared" si="4"/>
        <v>0</v>
      </c>
      <c r="Z28" s="32">
        <f t="shared" si="5"/>
        <v>0</v>
      </c>
      <c r="AA28" s="32">
        <f t="shared" si="6"/>
        <v>0</v>
      </c>
      <c r="AB28" s="32">
        <f t="shared" si="7"/>
        <v>0</v>
      </c>
      <c r="AC28" s="32">
        <f t="shared" si="8"/>
        <v>0</v>
      </c>
      <c r="AD28" s="32">
        <f t="shared" si="9"/>
        <v>0</v>
      </c>
      <c r="AE28" s="32">
        <f t="shared" si="10"/>
        <v>0</v>
      </c>
      <c r="AF28" s="32">
        <f t="shared" si="11"/>
        <v>0</v>
      </c>
      <c r="AG28" s="32">
        <f t="shared" si="12"/>
        <v>0</v>
      </c>
      <c r="AH28" s="32">
        <f t="shared" si="12"/>
        <v>0</v>
      </c>
    </row>
    <row r="29" spans="1:34" ht="18" customHeight="1" x14ac:dyDescent="0.4">
      <c r="A29" s="156"/>
      <c r="B29" s="45"/>
      <c r="C29" s="45"/>
      <c r="D29" s="45"/>
      <c r="E29" s="45"/>
      <c r="F29" s="45"/>
      <c r="G29" s="45"/>
      <c r="H29" s="46"/>
      <c r="I29" s="37">
        <f>IF(AND(B29&lt;&gt;"",C29&lt;&gt;"",D29&lt;&gt;"",E29&lt;&gt;"",F29&lt;&gt;"",G29&lt;&gt;"",H29&lt;&gt;""),VLOOKUP(G29,通所介護費!$A$20:$B$24,2,0),0)</f>
        <v>0</v>
      </c>
      <c r="J29" s="37">
        <f t="shared" si="14"/>
        <v>0</v>
      </c>
      <c r="T29" s="30">
        <f>対象地域一覧!A29</f>
        <v>0</v>
      </c>
      <c r="U29" s="32">
        <f t="shared" si="0"/>
        <v>0</v>
      </c>
      <c r="V29" s="32">
        <f t="shared" si="1"/>
        <v>0</v>
      </c>
      <c r="W29" s="32">
        <f t="shared" si="2"/>
        <v>0</v>
      </c>
      <c r="X29" s="32">
        <f t="shared" si="3"/>
        <v>0</v>
      </c>
      <c r="Y29" s="32">
        <f t="shared" si="4"/>
        <v>0</v>
      </c>
      <c r="Z29" s="32">
        <f t="shared" si="5"/>
        <v>0</v>
      </c>
      <c r="AA29" s="32">
        <f t="shared" si="6"/>
        <v>0</v>
      </c>
      <c r="AB29" s="32">
        <f t="shared" si="7"/>
        <v>0</v>
      </c>
      <c r="AC29" s="32">
        <f t="shared" si="8"/>
        <v>0</v>
      </c>
      <c r="AD29" s="32">
        <f t="shared" si="9"/>
        <v>0</v>
      </c>
      <c r="AE29" s="32">
        <f t="shared" si="10"/>
        <v>0</v>
      </c>
      <c r="AF29" s="32">
        <f t="shared" si="11"/>
        <v>0</v>
      </c>
      <c r="AG29" s="32">
        <f t="shared" si="12"/>
        <v>0</v>
      </c>
      <c r="AH29" s="32">
        <f t="shared" si="12"/>
        <v>0</v>
      </c>
    </row>
    <row r="30" spans="1:34" ht="18" customHeight="1" x14ac:dyDescent="0.4">
      <c r="A30" s="156"/>
      <c r="B30" s="45"/>
      <c r="C30" s="45"/>
      <c r="D30" s="45"/>
      <c r="E30" s="45"/>
      <c r="F30" s="45"/>
      <c r="G30" s="45"/>
      <c r="H30" s="46"/>
      <c r="I30" s="37">
        <f>IF(AND(B30&lt;&gt;"",C30&lt;&gt;"",D30&lt;&gt;"",E30&lt;&gt;"",F30&lt;&gt;"",G30&lt;&gt;"",H30&lt;&gt;""),VLOOKUP(G30,通所介護費!$A$20:$B$24,2,0),0)</f>
        <v>0</v>
      </c>
      <c r="J30" s="37">
        <f t="shared" si="14"/>
        <v>0</v>
      </c>
      <c r="T30" s="30">
        <f>対象地域一覧!A30</f>
        <v>0</v>
      </c>
      <c r="U30" s="32">
        <f t="shared" si="0"/>
        <v>0</v>
      </c>
      <c r="V30" s="32">
        <f t="shared" si="1"/>
        <v>0</v>
      </c>
      <c r="W30" s="32">
        <f t="shared" si="2"/>
        <v>0</v>
      </c>
      <c r="X30" s="32">
        <f t="shared" si="3"/>
        <v>0</v>
      </c>
      <c r="Y30" s="32">
        <f t="shared" si="4"/>
        <v>0</v>
      </c>
      <c r="Z30" s="32">
        <f t="shared" si="5"/>
        <v>0</v>
      </c>
      <c r="AA30" s="32">
        <f t="shared" si="6"/>
        <v>0</v>
      </c>
      <c r="AB30" s="32">
        <f t="shared" si="7"/>
        <v>0</v>
      </c>
      <c r="AC30" s="32">
        <f t="shared" si="8"/>
        <v>0</v>
      </c>
      <c r="AD30" s="32">
        <f t="shared" si="9"/>
        <v>0</v>
      </c>
      <c r="AE30" s="32">
        <f t="shared" si="10"/>
        <v>0</v>
      </c>
      <c r="AF30" s="32">
        <f t="shared" si="11"/>
        <v>0</v>
      </c>
      <c r="AG30" s="32">
        <f t="shared" si="12"/>
        <v>0</v>
      </c>
      <c r="AH30" s="32">
        <f t="shared" si="12"/>
        <v>0</v>
      </c>
    </row>
    <row r="31" spans="1:34" ht="18" customHeight="1" x14ac:dyDescent="0.4">
      <c r="A31" s="156"/>
      <c r="B31" s="45"/>
      <c r="C31" s="45"/>
      <c r="D31" s="45"/>
      <c r="E31" s="45"/>
      <c r="F31" s="45"/>
      <c r="G31" s="45"/>
      <c r="H31" s="46"/>
      <c r="I31" s="37">
        <f>IF(AND(B31&lt;&gt;"",C31&lt;&gt;"",D31&lt;&gt;"",E31&lt;&gt;"",F31&lt;&gt;"",G31&lt;&gt;"",H31&lt;&gt;""),VLOOKUP(G31,通所介護費!$A$20:$B$24,2,0),0)</f>
        <v>0</v>
      </c>
      <c r="J31" s="37">
        <f t="shared" si="14"/>
        <v>0</v>
      </c>
      <c r="T31" s="30">
        <f>対象地域一覧!A31</f>
        <v>0</v>
      </c>
      <c r="U31" s="32">
        <f t="shared" si="0"/>
        <v>0</v>
      </c>
      <c r="V31" s="32">
        <f t="shared" si="1"/>
        <v>0</v>
      </c>
      <c r="W31" s="32">
        <f t="shared" si="2"/>
        <v>0</v>
      </c>
      <c r="X31" s="32">
        <f t="shared" si="3"/>
        <v>0</v>
      </c>
      <c r="Y31" s="32">
        <f t="shared" si="4"/>
        <v>0</v>
      </c>
      <c r="Z31" s="32">
        <f t="shared" si="5"/>
        <v>0</v>
      </c>
      <c r="AA31" s="32">
        <f t="shared" si="6"/>
        <v>0</v>
      </c>
      <c r="AB31" s="32">
        <f t="shared" si="7"/>
        <v>0</v>
      </c>
      <c r="AC31" s="32">
        <f t="shared" si="8"/>
        <v>0</v>
      </c>
      <c r="AD31" s="32">
        <f t="shared" si="9"/>
        <v>0</v>
      </c>
      <c r="AE31" s="32">
        <f t="shared" si="10"/>
        <v>0</v>
      </c>
      <c r="AF31" s="32">
        <f t="shared" si="11"/>
        <v>0</v>
      </c>
      <c r="AG31" s="32">
        <f t="shared" si="12"/>
        <v>0</v>
      </c>
      <c r="AH31" s="32">
        <f t="shared" si="12"/>
        <v>0</v>
      </c>
    </row>
    <row r="32" spans="1:34" ht="18" customHeight="1" x14ac:dyDescent="0.4">
      <c r="A32" s="156"/>
      <c r="B32" s="45"/>
      <c r="C32" s="45"/>
      <c r="D32" s="45"/>
      <c r="E32" s="45"/>
      <c r="F32" s="45"/>
      <c r="G32" s="45"/>
      <c r="H32" s="46"/>
      <c r="I32" s="37">
        <f>IF(AND(B32&lt;&gt;"",C32&lt;&gt;"",D32&lt;&gt;"",E32&lt;&gt;"",F32&lt;&gt;"",G32&lt;&gt;"",H32&lt;&gt;""),VLOOKUP(G32,通所介護費!$A$20:$B$24,2,0),0)</f>
        <v>0</v>
      </c>
      <c r="J32" s="37">
        <f t="shared" si="14"/>
        <v>0</v>
      </c>
      <c r="T32" s="30">
        <f>対象地域一覧!A32</f>
        <v>0</v>
      </c>
      <c r="U32" s="32">
        <f t="shared" si="0"/>
        <v>0</v>
      </c>
      <c r="V32" s="32">
        <f t="shared" si="1"/>
        <v>0</v>
      </c>
      <c r="W32" s="32">
        <f t="shared" si="2"/>
        <v>0</v>
      </c>
      <c r="X32" s="32">
        <f t="shared" si="3"/>
        <v>0</v>
      </c>
      <c r="Y32" s="32">
        <f t="shared" si="4"/>
        <v>0</v>
      </c>
      <c r="Z32" s="32">
        <f t="shared" si="5"/>
        <v>0</v>
      </c>
      <c r="AA32" s="32">
        <f t="shared" si="6"/>
        <v>0</v>
      </c>
      <c r="AB32" s="32">
        <f t="shared" si="7"/>
        <v>0</v>
      </c>
      <c r="AC32" s="32">
        <f t="shared" si="8"/>
        <v>0</v>
      </c>
      <c r="AD32" s="32">
        <f t="shared" si="9"/>
        <v>0</v>
      </c>
      <c r="AE32" s="32">
        <f t="shared" si="10"/>
        <v>0</v>
      </c>
      <c r="AF32" s="32">
        <f t="shared" si="11"/>
        <v>0</v>
      </c>
      <c r="AG32" s="32">
        <f t="shared" si="12"/>
        <v>0</v>
      </c>
      <c r="AH32" s="32">
        <f t="shared" si="12"/>
        <v>0</v>
      </c>
    </row>
    <row r="33" spans="1:34" ht="18" customHeight="1" x14ac:dyDescent="0.4">
      <c r="A33" s="156"/>
      <c r="B33" s="45"/>
      <c r="C33" s="45"/>
      <c r="D33" s="45"/>
      <c r="E33" s="45"/>
      <c r="F33" s="45"/>
      <c r="G33" s="45"/>
      <c r="H33" s="46"/>
      <c r="I33" s="37">
        <f>IF(AND(B33&lt;&gt;"",C33&lt;&gt;"",D33&lt;&gt;"",E33&lt;&gt;"",F33&lt;&gt;"",G33&lt;&gt;"",H33&lt;&gt;""),VLOOKUP(G33,通所介護費!$A$20:$B$24,2,0),0)</f>
        <v>0</v>
      </c>
      <c r="J33" s="37">
        <f t="shared" si="14"/>
        <v>0</v>
      </c>
      <c r="T33" s="30">
        <f>対象地域一覧!A33</f>
        <v>0</v>
      </c>
      <c r="U33" s="32">
        <f t="shared" si="0"/>
        <v>0</v>
      </c>
      <c r="V33" s="32">
        <f t="shared" si="1"/>
        <v>0</v>
      </c>
      <c r="W33" s="32">
        <f t="shared" si="2"/>
        <v>0</v>
      </c>
      <c r="X33" s="32">
        <f t="shared" si="3"/>
        <v>0</v>
      </c>
      <c r="Y33" s="32">
        <f t="shared" si="4"/>
        <v>0</v>
      </c>
      <c r="Z33" s="32">
        <f t="shared" si="5"/>
        <v>0</v>
      </c>
      <c r="AA33" s="32">
        <f t="shared" si="6"/>
        <v>0</v>
      </c>
      <c r="AB33" s="32">
        <f t="shared" si="7"/>
        <v>0</v>
      </c>
      <c r="AC33" s="32">
        <f t="shared" si="8"/>
        <v>0</v>
      </c>
      <c r="AD33" s="32">
        <f t="shared" si="9"/>
        <v>0</v>
      </c>
      <c r="AE33" s="32">
        <f t="shared" si="10"/>
        <v>0</v>
      </c>
      <c r="AF33" s="32">
        <f t="shared" si="11"/>
        <v>0</v>
      </c>
      <c r="AG33" s="32">
        <f t="shared" si="12"/>
        <v>0</v>
      </c>
      <c r="AH33" s="32">
        <f t="shared" si="12"/>
        <v>0</v>
      </c>
    </row>
    <row r="34" spans="1:34" ht="18" customHeight="1" x14ac:dyDescent="0.4">
      <c r="A34" s="156"/>
      <c r="B34" s="45"/>
      <c r="C34" s="45"/>
      <c r="D34" s="45"/>
      <c r="E34" s="45"/>
      <c r="F34" s="45"/>
      <c r="G34" s="45"/>
      <c r="H34" s="46"/>
      <c r="I34" s="37">
        <f>IF(AND(B34&lt;&gt;"",C34&lt;&gt;"",D34&lt;&gt;"",E34&lt;&gt;"",F34&lt;&gt;"",G34&lt;&gt;"",H34&lt;&gt;""),VLOOKUP(G34,通所介護費!$A$20:$B$24,2,0),0)</f>
        <v>0</v>
      </c>
      <c r="J34" s="37">
        <f t="shared" si="14"/>
        <v>0</v>
      </c>
      <c r="T34" s="30">
        <f>対象地域一覧!A34</f>
        <v>0</v>
      </c>
      <c r="U34" s="32">
        <f t="shared" si="0"/>
        <v>0</v>
      </c>
      <c r="V34" s="32">
        <f t="shared" si="1"/>
        <v>0</v>
      </c>
      <c r="W34" s="32">
        <f t="shared" si="2"/>
        <v>0</v>
      </c>
      <c r="X34" s="32">
        <f t="shared" si="3"/>
        <v>0</v>
      </c>
      <c r="Y34" s="32">
        <f t="shared" si="4"/>
        <v>0</v>
      </c>
      <c r="Z34" s="32">
        <f t="shared" si="5"/>
        <v>0</v>
      </c>
      <c r="AA34" s="32">
        <f t="shared" si="6"/>
        <v>0</v>
      </c>
      <c r="AB34" s="32">
        <f t="shared" si="7"/>
        <v>0</v>
      </c>
      <c r="AC34" s="32">
        <f t="shared" si="8"/>
        <v>0</v>
      </c>
      <c r="AD34" s="32">
        <f t="shared" si="9"/>
        <v>0</v>
      </c>
      <c r="AE34" s="32">
        <f t="shared" si="10"/>
        <v>0</v>
      </c>
      <c r="AF34" s="32">
        <f t="shared" si="11"/>
        <v>0</v>
      </c>
      <c r="AG34" s="32">
        <f t="shared" si="12"/>
        <v>0</v>
      </c>
      <c r="AH34" s="32">
        <f t="shared" si="12"/>
        <v>0</v>
      </c>
    </row>
    <row r="35" spans="1:34" ht="18" customHeight="1" x14ac:dyDescent="0.4">
      <c r="A35" s="156"/>
      <c r="B35" s="45"/>
      <c r="C35" s="45"/>
      <c r="D35" s="45"/>
      <c r="E35" s="45"/>
      <c r="F35" s="45"/>
      <c r="G35" s="45"/>
      <c r="H35" s="46"/>
      <c r="I35" s="37">
        <f>IF(AND(B35&lt;&gt;"",C35&lt;&gt;"",D35&lt;&gt;"",E35&lt;&gt;"",F35&lt;&gt;"",G35&lt;&gt;"",H35&lt;&gt;""),VLOOKUP(G35,通所介護費!$A$20:$B$24,2,0),0)</f>
        <v>0</v>
      </c>
      <c r="J35" s="37">
        <f t="shared" si="14"/>
        <v>0</v>
      </c>
      <c r="T35" s="30">
        <f>対象地域一覧!A35</f>
        <v>0</v>
      </c>
      <c r="U35" s="32">
        <f t="shared" si="0"/>
        <v>0</v>
      </c>
      <c r="V35" s="32">
        <f t="shared" si="1"/>
        <v>0</v>
      </c>
      <c r="W35" s="32">
        <f t="shared" si="2"/>
        <v>0</v>
      </c>
      <c r="X35" s="32">
        <f t="shared" si="3"/>
        <v>0</v>
      </c>
      <c r="Y35" s="32">
        <f t="shared" si="4"/>
        <v>0</v>
      </c>
      <c r="Z35" s="32">
        <f t="shared" si="5"/>
        <v>0</v>
      </c>
      <c r="AA35" s="32">
        <f t="shared" si="6"/>
        <v>0</v>
      </c>
      <c r="AB35" s="32">
        <f t="shared" si="7"/>
        <v>0</v>
      </c>
      <c r="AC35" s="32">
        <f t="shared" si="8"/>
        <v>0</v>
      </c>
      <c r="AD35" s="32">
        <f t="shared" si="9"/>
        <v>0</v>
      </c>
      <c r="AE35" s="32">
        <f t="shared" si="10"/>
        <v>0</v>
      </c>
      <c r="AF35" s="32">
        <f t="shared" si="11"/>
        <v>0</v>
      </c>
      <c r="AG35" s="32">
        <f t="shared" si="12"/>
        <v>0</v>
      </c>
      <c r="AH35" s="32">
        <f t="shared" si="12"/>
        <v>0</v>
      </c>
    </row>
    <row r="36" spans="1:34" ht="18" customHeight="1" x14ac:dyDescent="0.4">
      <c r="A36" s="156"/>
      <c r="B36" s="45"/>
      <c r="C36" s="45"/>
      <c r="D36" s="45"/>
      <c r="E36" s="45"/>
      <c r="F36" s="45"/>
      <c r="G36" s="45"/>
      <c r="H36" s="46"/>
      <c r="I36" s="37">
        <f>IF(AND(B36&lt;&gt;"",C36&lt;&gt;"",D36&lt;&gt;"",E36&lt;&gt;"",F36&lt;&gt;"",G36&lt;&gt;"",H36&lt;&gt;""),VLOOKUP(G36,通所介護費!$A$20:$B$24,2,0),0)</f>
        <v>0</v>
      </c>
      <c r="J36" s="37">
        <f t="shared" si="14"/>
        <v>0</v>
      </c>
      <c r="T36" s="30">
        <f>対象地域一覧!A36</f>
        <v>0</v>
      </c>
      <c r="U36" s="32">
        <f t="shared" si="0"/>
        <v>0</v>
      </c>
      <c r="V36" s="32">
        <f t="shared" si="1"/>
        <v>0</v>
      </c>
      <c r="W36" s="32">
        <f t="shared" si="2"/>
        <v>0</v>
      </c>
      <c r="X36" s="32">
        <f t="shared" si="3"/>
        <v>0</v>
      </c>
      <c r="Y36" s="32">
        <f t="shared" si="4"/>
        <v>0</v>
      </c>
      <c r="Z36" s="32">
        <f t="shared" si="5"/>
        <v>0</v>
      </c>
      <c r="AA36" s="32">
        <f t="shared" si="6"/>
        <v>0</v>
      </c>
      <c r="AB36" s="32">
        <f t="shared" si="7"/>
        <v>0</v>
      </c>
      <c r="AC36" s="32">
        <f t="shared" si="8"/>
        <v>0</v>
      </c>
      <c r="AD36" s="32">
        <f t="shared" si="9"/>
        <v>0</v>
      </c>
      <c r="AE36" s="32">
        <f t="shared" si="10"/>
        <v>0</v>
      </c>
      <c r="AF36" s="32">
        <f t="shared" si="11"/>
        <v>0</v>
      </c>
      <c r="AG36" s="32">
        <f t="shared" si="12"/>
        <v>0</v>
      </c>
      <c r="AH36" s="32">
        <f t="shared" si="12"/>
        <v>0</v>
      </c>
    </row>
    <row r="37" spans="1:34" ht="18" customHeight="1" x14ac:dyDescent="0.4">
      <c r="A37" s="156"/>
      <c r="B37" s="45"/>
      <c r="C37" s="45"/>
      <c r="D37" s="45"/>
      <c r="E37" s="45"/>
      <c r="F37" s="45"/>
      <c r="G37" s="45"/>
      <c r="H37" s="46"/>
      <c r="I37" s="37">
        <f>IF(AND(B37&lt;&gt;"",C37&lt;&gt;"",D37&lt;&gt;"",E37&lt;&gt;"",F37&lt;&gt;"",G37&lt;&gt;"",H37&lt;&gt;""),VLOOKUP(G37,通所介護費!$A$20:$B$24,2,0),0)</f>
        <v>0</v>
      </c>
      <c r="J37" s="37">
        <f t="shared" si="14"/>
        <v>0</v>
      </c>
      <c r="T37" s="30">
        <f>対象地域一覧!A37</f>
        <v>0</v>
      </c>
      <c r="U37" s="32">
        <f t="shared" si="0"/>
        <v>0</v>
      </c>
      <c r="V37" s="32">
        <f t="shared" si="1"/>
        <v>0</v>
      </c>
      <c r="W37" s="32">
        <f t="shared" si="2"/>
        <v>0</v>
      </c>
      <c r="X37" s="32">
        <f t="shared" si="3"/>
        <v>0</v>
      </c>
      <c r="Y37" s="32">
        <f t="shared" si="4"/>
        <v>0</v>
      </c>
      <c r="Z37" s="32">
        <f t="shared" si="5"/>
        <v>0</v>
      </c>
      <c r="AA37" s="32">
        <f t="shared" si="6"/>
        <v>0</v>
      </c>
      <c r="AB37" s="32">
        <f t="shared" si="7"/>
        <v>0</v>
      </c>
      <c r="AC37" s="32">
        <f t="shared" si="8"/>
        <v>0</v>
      </c>
      <c r="AD37" s="32">
        <f t="shared" si="9"/>
        <v>0</v>
      </c>
      <c r="AE37" s="32">
        <f t="shared" si="10"/>
        <v>0</v>
      </c>
      <c r="AF37" s="32">
        <f t="shared" si="11"/>
        <v>0</v>
      </c>
      <c r="AG37" s="32">
        <f t="shared" si="12"/>
        <v>0</v>
      </c>
      <c r="AH37" s="32">
        <f t="shared" si="12"/>
        <v>0</v>
      </c>
    </row>
    <row r="38" spans="1:34" ht="18" customHeight="1" x14ac:dyDescent="0.4">
      <c r="A38" s="156"/>
      <c r="B38" s="45"/>
      <c r="C38" s="45"/>
      <c r="D38" s="45"/>
      <c r="E38" s="45"/>
      <c r="F38" s="45"/>
      <c r="G38" s="45"/>
      <c r="H38" s="46"/>
      <c r="I38" s="37">
        <f>IF(AND(B38&lt;&gt;"",C38&lt;&gt;"",D38&lt;&gt;"",E38&lt;&gt;"",F38&lt;&gt;"",G38&lt;&gt;"",H38&lt;&gt;""),VLOOKUP(G38,通所介護費!$A$20:$B$24,2,0),0)</f>
        <v>0</v>
      </c>
      <c r="J38" s="37">
        <f t="shared" si="14"/>
        <v>0</v>
      </c>
      <c r="T38" s="30">
        <f>対象地域一覧!A38</f>
        <v>0</v>
      </c>
      <c r="U38" s="32">
        <f t="shared" si="0"/>
        <v>0</v>
      </c>
      <c r="V38" s="32">
        <f t="shared" si="1"/>
        <v>0</v>
      </c>
      <c r="W38" s="32">
        <f t="shared" si="2"/>
        <v>0</v>
      </c>
      <c r="X38" s="32">
        <f t="shared" si="3"/>
        <v>0</v>
      </c>
      <c r="Y38" s="32">
        <f t="shared" si="4"/>
        <v>0</v>
      </c>
      <c r="Z38" s="32">
        <f t="shared" si="5"/>
        <v>0</v>
      </c>
      <c r="AA38" s="32">
        <f t="shared" si="6"/>
        <v>0</v>
      </c>
      <c r="AB38" s="32">
        <f t="shared" si="7"/>
        <v>0</v>
      </c>
      <c r="AC38" s="32">
        <f t="shared" si="8"/>
        <v>0</v>
      </c>
      <c r="AD38" s="32">
        <f t="shared" si="9"/>
        <v>0</v>
      </c>
      <c r="AE38" s="32">
        <f t="shared" si="10"/>
        <v>0</v>
      </c>
      <c r="AF38" s="32">
        <f t="shared" si="11"/>
        <v>0</v>
      </c>
      <c r="AG38" s="32">
        <f t="shared" si="12"/>
        <v>0</v>
      </c>
      <c r="AH38" s="32">
        <f t="shared" si="12"/>
        <v>0</v>
      </c>
    </row>
    <row r="39" spans="1:34" ht="18" customHeight="1" x14ac:dyDescent="0.4">
      <c r="A39" s="156"/>
      <c r="B39" s="45"/>
      <c r="C39" s="45"/>
      <c r="D39" s="45"/>
      <c r="E39" s="45"/>
      <c r="F39" s="45"/>
      <c r="G39" s="45"/>
      <c r="H39" s="46"/>
      <c r="I39" s="37">
        <f>IF(AND(B39&lt;&gt;"",C39&lt;&gt;"",D39&lt;&gt;"",E39&lt;&gt;"",F39&lt;&gt;"",G39&lt;&gt;"",H39&lt;&gt;""),VLOOKUP(G39,通所介護費!$A$20:$B$24,2,0),0)</f>
        <v>0</v>
      </c>
      <c r="J39" s="37">
        <f t="shared" si="14"/>
        <v>0</v>
      </c>
      <c r="T39" s="30">
        <f>対象地域一覧!A39</f>
        <v>0</v>
      </c>
      <c r="U39" s="32">
        <f t="shared" si="0"/>
        <v>0</v>
      </c>
      <c r="V39" s="32">
        <f t="shared" si="1"/>
        <v>0</v>
      </c>
      <c r="W39" s="32">
        <f t="shared" si="2"/>
        <v>0</v>
      </c>
      <c r="X39" s="32">
        <f t="shared" si="3"/>
        <v>0</v>
      </c>
      <c r="Y39" s="32">
        <f t="shared" si="4"/>
        <v>0</v>
      </c>
      <c r="Z39" s="32">
        <f t="shared" si="5"/>
        <v>0</v>
      </c>
      <c r="AA39" s="32">
        <f t="shared" si="6"/>
        <v>0</v>
      </c>
      <c r="AB39" s="32">
        <f t="shared" si="7"/>
        <v>0</v>
      </c>
      <c r="AC39" s="32">
        <f t="shared" si="8"/>
        <v>0</v>
      </c>
      <c r="AD39" s="32">
        <f t="shared" si="9"/>
        <v>0</v>
      </c>
      <c r="AE39" s="32">
        <f t="shared" si="10"/>
        <v>0</v>
      </c>
      <c r="AF39" s="32">
        <f t="shared" si="11"/>
        <v>0</v>
      </c>
      <c r="AG39" s="32">
        <f t="shared" si="12"/>
        <v>0</v>
      </c>
      <c r="AH39" s="32">
        <f t="shared" si="12"/>
        <v>0</v>
      </c>
    </row>
    <row r="40" spans="1:34" ht="18" customHeight="1" x14ac:dyDescent="0.4">
      <c r="A40" s="157"/>
      <c r="B40" s="45"/>
      <c r="C40" s="45"/>
      <c r="D40" s="45"/>
      <c r="E40" s="45"/>
      <c r="F40" s="45"/>
      <c r="G40" s="45"/>
      <c r="H40" s="46"/>
      <c r="I40" s="37">
        <f>IF(AND(B40&lt;&gt;"",C40&lt;&gt;"",D40&lt;&gt;"",E40&lt;&gt;"",F40&lt;&gt;"",G40&lt;&gt;"",H40&lt;&gt;""),VLOOKUP(G40,通所介護費!$A$20:$B$24,2,0),0)</f>
        <v>0</v>
      </c>
      <c r="J40" s="37">
        <f t="shared" si="14"/>
        <v>0</v>
      </c>
      <c r="T40" s="30">
        <f>対象地域一覧!A40</f>
        <v>0</v>
      </c>
      <c r="U40" s="32">
        <f t="shared" si="0"/>
        <v>0</v>
      </c>
      <c r="V40" s="32">
        <f t="shared" si="1"/>
        <v>0</v>
      </c>
      <c r="W40" s="32">
        <f t="shared" si="2"/>
        <v>0</v>
      </c>
      <c r="X40" s="32">
        <f t="shared" si="3"/>
        <v>0</v>
      </c>
      <c r="Y40" s="32">
        <f t="shared" si="4"/>
        <v>0</v>
      </c>
      <c r="Z40" s="32">
        <f t="shared" si="5"/>
        <v>0</v>
      </c>
      <c r="AA40" s="32">
        <f t="shared" si="6"/>
        <v>0</v>
      </c>
      <c r="AB40" s="32">
        <f t="shared" si="7"/>
        <v>0</v>
      </c>
      <c r="AC40" s="32">
        <f t="shared" si="8"/>
        <v>0</v>
      </c>
      <c r="AD40" s="32">
        <f t="shared" si="9"/>
        <v>0</v>
      </c>
      <c r="AE40" s="32">
        <f t="shared" si="10"/>
        <v>0</v>
      </c>
      <c r="AF40" s="32">
        <f t="shared" si="11"/>
        <v>0</v>
      </c>
      <c r="AG40" s="32">
        <f t="shared" si="12"/>
        <v>0</v>
      </c>
      <c r="AH40" s="32">
        <f t="shared" si="12"/>
        <v>0</v>
      </c>
    </row>
    <row r="41" spans="1:34" ht="22.15" customHeight="1" x14ac:dyDescent="0.4">
      <c r="A41" s="101" t="s">
        <v>40</v>
      </c>
      <c r="B41" s="102"/>
      <c r="C41" s="102"/>
      <c r="D41" s="102"/>
      <c r="E41" s="102"/>
      <c r="F41" s="102"/>
      <c r="G41" s="103"/>
      <c r="H41" s="39">
        <f>SUMIF(H21:H40,"&lt;&gt;#N/A")</f>
        <v>0</v>
      </c>
      <c r="I41" s="39">
        <f>SUMIF(I21:I40,"&lt;&gt;#N/A")</f>
        <v>0</v>
      </c>
      <c r="J41" s="39">
        <f>SUMIF(J21:J40,"&lt;&gt;#N/A")</f>
        <v>0</v>
      </c>
      <c r="T41" s="30">
        <f>対象地域一覧!A41</f>
        <v>0</v>
      </c>
      <c r="U41" s="32">
        <f t="shared" si="0"/>
        <v>0</v>
      </c>
      <c r="V41" s="32">
        <f t="shared" si="1"/>
        <v>0</v>
      </c>
      <c r="W41" s="32">
        <f t="shared" si="2"/>
        <v>0</v>
      </c>
      <c r="X41" s="32">
        <f t="shared" si="3"/>
        <v>0</v>
      </c>
      <c r="Y41" s="32">
        <f t="shared" si="4"/>
        <v>0</v>
      </c>
      <c r="Z41" s="32">
        <f t="shared" si="5"/>
        <v>0</v>
      </c>
      <c r="AA41" s="32">
        <f t="shared" si="6"/>
        <v>0</v>
      </c>
      <c r="AB41" s="32">
        <f t="shared" si="7"/>
        <v>0</v>
      </c>
      <c r="AC41" s="32">
        <f t="shared" si="8"/>
        <v>0</v>
      </c>
      <c r="AD41" s="32">
        <f t="shared" si="9"/>
        <v>0</v>
      </c>
      <c r="AE41" s="32">
        <f t="shared" si="10"/>
        <v>0</v>
      </c>
      <c r="AF41" s="32">
        <f t="shared" si="11"/>
        <v>0</v>
      </c>
      <c r="AG41" s="32">
        <f t="shared" si="12"/>
        <v>0</v>
      </c>
      <c r="AH41" s="32">
        <f t="shared" si="12"/>
        <v>0</v>
      </c>
    </row>
    <row r="42" spans="1:34" ht="15" customHeight="1" x14ac:dyDescent="0.4">
      <c r="A42" s="24"/>
      <c r="B42" s="24"/>
      <c r="C42" s="24"/>
      <c r="D42" s="24"/>
      <c r="E42" s="24"/>
      <c r="F42" s="24"/>
      <c r="G42" s="44"/>
      <c r="H42" s="44"/>
      <c r="I42" s="44"/>
      <c r="T42" s="30"/>
      <c r="U42" s="32">
        <f t="shared" si="0"/>
        <v>0</v>
      </c>
      <c r="V42" s="32">
        <f t="shared" si="1"/>
        <v>0</v>
      </c>
      <c r="W42" s="32">
        <f t="shared" si="2"/>
        <v>0</v>
      </c>
      <c r="X42" s="32">
        <f t="shared" si="3"/>
        <v>0</v>
      </c>
      <c r="Y42" s="32">
        <f t="shared" si="4"/>
        <v>0</v>
      </c>
      <c r="Z42" s="32">
        <f t="shared" si="5"/>
        <v>0</v>
      </c>
      <c r="AA42" s="32">
        <f t="shared" si="6"/>
        <v>0</v>
      </c>
      <c r="AB42" s="32">
        <f t="shared" si="7"/>
        <v>0</v>
      </c>
      <c r="AC42" s="32">
        <f t="shared" si="8"/>
        <v>0</v>
      </c>
      <c r="AD42" s="32">
        <f t="shared" si="9"/>
        <v>0</v>
      </c>
      <c r="AE42" s="32">
        <f t="shared" si="10"/>
        <v>0</v>
      </c>
      <c r="AF42" s="32">
        <f t="shared" si="11"/>
        <v>0</v>
      </c>
      <c r="AG42" s="32">
        <f t="shared" si="12"/>
        <v>0</v>
      </c>
      <c r="AH42" s="32">
        <f t="shared" si="12"/>
        <v>0</v>
      </c>
    </row>
    <row r="43" spans="1:34" ht="22.15" customHeight="1" x14ac:dyDescent="0.4">
      <c r="A43" s="51" t="s">
        <v>89</v>
      </c>
      <c r="B43" s="24"/>
      <c r="C43" s="24"/>
      <c r="D43" s="24"/>
      <c r="E43" s="24"/>
      <c r="F43" s="24"/>
      <c r="G43" s="44"/>
      <c r="H43" s="44"/>
      <c r="I43" s="44"/>
      <c r="T43" s="30"/>
      <c r="U43" s="32">
        <f t="shared" si="0"/>
        <v>0</v>
      </c>
      <c r="V43" s="32">
        <f t="shared" si="1"/>
        <v>0</v>
      </c>
      <c r="W43" s="32">
        <f t="shared" si="2"/>
        <v>0</v>
      </c>
      <c r="X43" s="32">
        <f t="shared" si="3"/>
        <v>0</v>
      </c>
      <c r="Y43" s="32">
        <f t="shared" si="4"/>
        <v>0</v>
      </c>
      <c r="Z43" s="32">
        <f t="shared" si="5"/>
        <v>0</v>
      </c>
      <c r="AA43" s="32">
        <f t="shared" si="6"/>
        <v>0</v>
      </c>
      <c r="AB43" s="32">
        <f t="shared" si="7"/>
        <v>0</v>
      </c>
      <c r="AC43" s="32">
        <f t="shared" si="8"/>
        <v>0</v>
      </c>
      <c r="AD43" s="32">
        <f t="shared" si="9"/>
        <v>0</v>
      </c>
      <c r="AE43" s="32">
        <f t="shared" si="10"/>
        <v>0</v>
      </c>
      <c r="AF43" s="32">
        <f t="shared" si="11"/>
        <v>0</v>
      </c>
      <c r="AG43" s="32">
        <f t="shared" si="12"/>
        <v>0</v>
      </c>
      <c r="AH43" s="32">
        <f t="shared" si="12"/>
        <v>0</v>
      </c>
    </row>
    <row r="44" spans="1:34" ht="42.95" customHeight="1" x14ac:dyDescent="0.4">
      <c r="A44" s="158" t="s">
        <v>132</v>
      </c>
      <c r="B44" s="35" t="s">
        <v>49</v>
      </c>
      <c r="C44" s="35" t="s">
        <v>133</v>
      </c>
      <c r="D44" s="35" t="s">
        <v>34</v>
      </c>
      <c r="E44" s="36" t="s">
        <v>173</v>
      </c>
      <c r="F44" s="36" t="s">
        <v>174</v>
      </c>
      <c r="G44" s="35" t="s">
        <v>35</v>
      </c>
      <c r="H44" s="36" t="s">
        <v>134</v>
      </c>
      <c r="I44" s="36" t="s">
        <v>37</v>
      </c>
      <c r="J44" s="36" t="s">
        <v>120</v>
      </c>
      <c r="T44" s="30"/>
      <c r="U44" s="32">
        <f t="shared" si="0"/>
        <v>0</v>
      </c>
      <c r="V44" s="32">
        <f t="shared" si="1"/>
        <v>0</v>
      </c>
      <c r="W44" s="32">
        <f t="shared" si="2"/>
        <v>0</v>
      </c>
      <c r="X44" s="32">
        <f t="shared" si="3"/>
        <v>0</v>
      </c>
      <c r="Y44" s="32">
        <f t="shared" si="4"/>
        <v>0</v>
      </c>
      <c r="Z44" s="32">
        <f t="shared" si="5"/>
        <v>0</v>
      </c>
      <c r="AA44" s="32">
        <f t="shared" si="6"/>
        <v>0</v>
      </c>
      <c r="AB44" s="32">
        <f t="shared" si="7"/>
        <v>0</v>
      </c>
      <c r="AC44" s="32">
        <f t="shared" si="8"/>
        <v>0</v>
      </c>
      <c r="AD44" s="32">
        <f t="shared" si="9"/>
        <v>0</v>
      </c>
      <c r="AE44" s="32">
        <f t="shared" si="10"/>
        <v>0</v>
      </c>
      <c r="AF44" s="32">
        <f t="shared" si="11"/>
        <v>0</v>
      </c>
      <c r="AG44" s="32">
        <f t="shared" si="12"/>
        <v>0</v>
      </c>
      <c r="AH44" s="32">
        <f t="shared" si="12"/>
        <v>0</v>
      </c>
    </row>
    <row r="45" spans="1:34" ht="18" customHeight="1" x14ac:dyDescent="0.4">
      <c r="A45" s="159"/>
      <c r="B45" s="45"/>
      <c r="C45" s="45"/>
      <c r="D45" s="45"/>
      <c r="E45" s="45"/>
      <c r="F45" s="45"/>
      <c r="G45" s="45"/>
      <c r="H45" s="46"/>
      <c r="I45" s="37">
        <f>IF(AND(B45&lt;&gt;"",C45&lt;&gt;"",D45&lt;&gt;"",F45&lt;&gt;"",E45&lt;&gt;"",G45&lt;&gt;"",H45&lt;&gt;""),VLOOKUP(G45,通所介護費!$A$20:$B$24,2,0),0)</f>
        <v>0</v>
      </c>
      <c r="J45" s="37">
        <f>((I45*H45)*0.1*10)/2</f>
        <v>0</v>
      </c>
      <c r="T45" s="30"/>
      <c r="U45" s="32">
        <f t="shared" si="0"/>
        <v>0</v>
      </c>
      <c r="V45" s="32">
        <f t="shared" si="1"/>
        <v>0</v>
      </c>
      <c r="W45" s="32">
        <f t="shared" si="2"/>
        <v>0</v>
      </c>
      <c r="X45" s="32">
        <f t="shared" si="3"/>
        <v>0</v>
      </c>
      <c r="Y45" s="32">
        <f t="shared" si="4"/>
        <v>0</v>
      </c>
      <c r="Z45" s="32">
        <f t="shared" si="5"/>
        <v>0</v>
      </c>
      <c r="AA45" s="32">
        <f t="shared" si="6"/>
        <v>0</v>
      </c>
      <c r="AB45" s="32">
        <f t="shared" si="7"/>
        <v>0</v>
      </c>
      <c r="AC45" s="32">
        <f t="shared" si="8"/>
        <v>0</v>
      </c>
      <c r="AD45" s="32">
        <f t="shared" si="9"/>
        <v>0</v>
      </c>
      <c r="AE45" s="32">
        <f t="shared" si="10"/>
        <v>0</v>
      </c>
      <c r="AF45" s="32">
        <f t="shared" si="11"/>
        <v>0</v>
      </c>
      <c r="AG45" s="32">
        <f t="shared" si="12"/>
        <v>0</v>
      </c>
      <c r="AH45" s="32">
        <f t="shared" si="12"/>
        <v>0</v>
      </c>
    </row>
    <row r="46" spans="1:34" ht="18" customHeight="1" x14ac:dyDescent="0.4">
      <c r="A46" s="159"/>
      <c r="B46" s="45"/>
      <c r="C46" s="45"/>
      <c r="D46" s="45"/>
      <c r="E46" s="45"/>
      <c r="F46" s="45"/>
      <c r="G46" s="45"/>
      <c r="H46" s="46"/>
      <c r="I46" s="37">
        <f>IF(AND(B46&lt;&gt;"",C46&lt;&gt;"",D46&lt;&gt;"",F46&lt;&gt;"",E46&lt;&gt;"",G46&lt;&gt;"",H46&lt;&gt;""),VLOOKUP(G46,通所介護費!$A$20:$B$24,2,0),0)</f>
        <v>0</v>
      </c>
      <c r="J46" s="37">
        <f>((I46*H46)*0.1*10)/2</f>
        <v>0</v>
      </c>
      <c r="AG46" s="28">
        <f>SUM(AG3:AG45)</f>
        <v>0</v>
      </c>
      <c r="AH46" s="28">
        <f>SUM(AH3:AH45)</f>
        <v>0</v>
      </c>
    </row>
    <row r="47" spans="1:34" ht="18" customHeight="1" x14ac:dyDescent="0.4">
      <c r="A47" s="159"/>
      <c r="B47" s="45"/>
      <c r="C47" s="45"/>
      <c r="D47" s="45"/>
      <c r="E47" s="45"/>
      <c r="F47" s="45"/>
      <c r="G47" s="45"/>
      <c r="H47" s="46"/>
      <c r="I47" s="37">
        <f>IF(AND(B47&lt;&gt;"",C47&lt;&gt;"",D47&lt;&gt;"",F47&lt;&gt;"",E47&lt;&gt;"",G47&lt;&gt;"",H47&lt;&gt;""),VLOOKUP(G47,通所介護費!$A$20:$B$24,2,0),0)</f>
        <v>0</v>
      </c>
      <c r="J47" s="37">
        <f>((I47*H47)*0.1*10)/2</f>
        <v>0</v>
      </c>
    </row>
    <row r="48" spans="1:34" ht="18" customHeight="1" x14ac:dyDescent="0.4">
      <c r="A48" s="159"/>
      <c r="B48" s="45"/>
      <c r="C48" s="45"/>
      <c r="D48" s="45"/>
      <c r="E48" s="45"/>
      <c r="F48" s="45"/>
      <c r="G48" s="45"/>
      <c r="H48" s="46"/>
      <c r="I48" s="37">
        <f>IF(AND(B48&lt;&gt;"",C48&lt;&gt;"",D48&lt;&gt;"",F48&lt;&gt;"",E48&lt;&gt;"",G48&lt;&gt;"",H48&lt;&gt;""),VLOOKUP(G48,通所介護費!$A$20:$B$24,2,0),0)</f>
        <v>0</v>
      </c>
      <c r="J48" s="37">
        <f>((I48*H48)*0.1*10)/2</f>
        <v>0</v>
      </c>
    </row>
    <row r="49" spans="1:10" ht="18" customHeight="1" x14ac:dyDescent="0.4">
      <c r="A49" s="160"/>
      <c r="B49" s="45"/>
      <c r="C49" s="45"/>
      <c r="D49" s="45"/>
      <c r="E49" s="45"/>
      <c r="F49" s="45"/>
      <c r="G49" s="45"/>
      <c r="H49" s="46"/>
      <c r="I49" s="37">
        <f>IF(AND(B49&lt;&gt;"",C49&lt;&gt;"",D49&lt;&gt;"",F49&lt;&gt;"",E49&lt;&gt;"",G49&lt;&gt;"",H49&lt;&gt;""),VLOOKUP(G49,通所介護費!$A$20:$B$24,2,0),0)</f>
        <v>0</v>
      </c>
      <c r="J49" s="37">
        <f>((I49*H49)*0.1*10)/2</f>
        <v>0</v>
      </c>
    </row>
    <row r="50" spans="1:10" ht="22.15" customHeight="1" x14ac:dyDescent="0.4">
      <c r="A50" s="101" t="s">
        <v>40</v>
      </c>
      <c r="B50" s="102"/>
      <c r="C50" s="102"/>
      <c r="D50" s="102"/>
      <c r="E50" s="102"/>
      <c r="F50" s="102"/>
      <c r="G50" s="103"/>
      <c r="H50" s="32">
        <f>SUMIF(H45:H49,"&lt;&gt;#N/A")</f>
        <v>0</v>
      </c>
      <c r="I50" s="37">
        <f>SUMIF(I45:I49,"&lt;&gt;#N/A")</f>
        <v>0</v>
      </c>
      <c r="J50" s="37">
        <f t="shared" ref="J50" si="15">SUMIF(J45:J49,"&lt;&gt;#N/A")</f>
        <v>0</v>
      </c>
    </row>
    <row r="51" spans="1:10" ht="22.15" customHeight="1" x14ac:dyDescent="0.4"/>
    <row r="52" spans="1:10" ht="22.15" customHeight="1" x14ac:dyDescent="0.4">
      <c r="A52" s="34" t="s">
        <v>135</v>
      </c>
    </row>
    <row r="53" spans="1:10" ht="22.15" customHeight="1" x14ac:dyDescent="0.4">
      <c r="A53" s="50" t="s">
        <v>90</v>
      </c>
    </row>
    <row r="54" spans="1:10" ht="42.95" customHeight="1" x14ac:dyDescent="0.4">
      <c r="A54" s="155" t="s">
        <v>136</v>
      </c>
      <c r="B54" s="35" t="s">
        <v>49</v>
      </c>
      <c r="C54" s="35" t="s">
        <v>119</v>
      </c>
      <c r="D54" s="35" t="s">
        <v>34</v>
      </c>
      <c r="E54" s="36" t="s">
        <v>173</v>
      </c>
      <c r="F54" s="36" t="s">
        <v>174</v>
      </c>
      <c r="G54" s="35" t="s">
        <v>35</v>
      </c>
      <c r="H54" s="36" t="s">
        <v>51</v>
      </c>
      <c r="I54" s="36" t="s">
        <v>37</v>
      </c>
      <c r="J54" s="36" t="s">
        <v>120</v>
      </c>
    </row>
    <row r="55" spans="1:10" ht="18" customHeight="1" x14ac:dyDescent="0.4">
      <c r="A55" s="156"/>
      <c r="B55" s="45"/>
      <c r="C55" s="45"/>
      <c r="D55" s="45"/>
      <c r="E55" s="45"/>
      <c r="F55" s="45"/>
      <c r="G55" s="45"/>
      <c r="H55" s="46"/>
      <c r="I55" s="37">
        <f>IF(AND(B55&lt;&gt;"",C55&lt;&gt;"",D55&lt;&gt;"",E55&lt;&gt;"",F55&lt;&gt;"",G55&lt;&gt;"",H55&lt;&gt;""),VLOOKUP(G55,通所介護費!$A$27:$B$31,2,0),0)</f>
        <v>0</v>
      </c>
      <c r="J55" s="37">
        <f t="shared" ref="J55:J59" si="16">(I55*H55)*0.1*10</f>
        <v>0</v>
      </c>
    </row>
    <row r="56" spans="1:10" ht="18" customHeight="1" x14ac:dyDescent="0.4">
      <c r="A56" s="156"/>
      <c r="B56" s="45"/>
      <c r="C56" s="45"/>
      <c r="D56" s="45"/>
      <c r="E56" s="45"/>
      <c r="F56" s="45"/>
      <c r="G56" s="45"/>
      <c r="H56" s="46"/>
      <c r="I56" s="37">
        <f>IF(AND(B56&lt;&gt;"",C56&lt;&gt;"",D56&lt;&gt;"",E56&lt;&gt;"",F56&lt;&gt;"",G56&lt;&gt;"",H56&lt;&gt;""),VLOOKUP(G56,通所介護費!$A$27:$B$31,2,0),0)</f>
        <v>0</v>
      </c>
      <c r="J56" s="37">
        <f t="shared" si="16"/>
        <v>0</v>
      </c>
    </row>
    <row r="57" spans="1:10" ht="18" customHeight="1" x14ac:dyDescent="0.4">
      <c r="A57" s="156"/>
      <c r="B57" s="45"/>
      <c r="C57" s="45"/>
      <c r="D57" s="45"/>
      <c r="E57" s="45"/>
      <c r="F57" s="45"/>
      <c r="G57" s="45"/>
      <c r="H57" s="46"/>
      <c r="I57" s="37">
        <f>IF(AND(B57&lt;&gt;"",C57&lt;&gt;"",D57&lt;&gt;"",E57&lt;&gt;"",F57&lt;&gt;"",G57&lt;&gt;"",H57&lt;&gt;""),VLOOKUP(G57,通所介護費!$A$27:$B$31,2,0),0)</f>
        <v>0</v>
      </c>
      <c r="J57" s="37">
        <f t="shared" si="16"/>
        <v>0</v>
      </c>
    </row>
    <row r="58" spans="1:10" ht="18" customHeight="1" x14ac:dyDescent="0.4">
      <c r="A58" s="156"/>
      <c r="B58" s="45"/>
      <c r="C58" s="45"/>
      <c r="D58" s="45"/>
      <c r="E58" s="45"/>
      <c r="F58" s="45"/>
      <c r="G58" s="45"/>
      <c r="H58" s="46"/>
      <c r="I58" s="37">
        <f>IF(AND(B58&lt;&gt;"",C58&lt;&gt;"",D58&lt;&gt;"",E58&lt;&gt;"",F58&lt;&gt;"",G58&lt;&gt;"",H58&lt;&gt;""),VLOOKUP(G58,通所介護費!$A$27:$B$31,2,0),0)</f>
        <v>0</v>
      </c>
      <c r="J58" s="37">
        <f t="shared" si="16"/>
        <v>0</v>
      </c>
    </row>
    <row r="59" spans="1:10" ht="18" customHeight="1" x14ac:dyDescent="0.4">
      <c r="A59" s="156"/>
      <c r="B59" s="45"/>
      <c r="C59" s="45"/>
      <c r="D59" s="45"/>
      <c r="E59" s="45"/>
      <c r="F59" s="45"/>
      <c r="G59" s="45"/>
      <c r="H59" s="46"/>
      <c r="I59" s="37">
        <f>IF(AND(B59&lt;&gt;"",C59&lt;&gt;"",D59&lt;&gt;"",E59&lt;&gt;"",F59&lt;&gt;"",G59&lt;&gt;"",H59&lt;&gt;""),VLOOKUP(G59,通所介護費!$A$27:$B$31,2,0),0)</f>
        <v>0</v>
      </c>
      <c r="J59" s="37">
        <f t="shared" si="16"/>
        <v>0</v>
      </c>
    </row>
    <row r="60" spans="1:10" ht="18" customHeight="1" x14ac:dyDescent="0.4">
      <c r="A60" s="156"/>
      <c r="B60" s="45"/>
      <c r="C60" s="45"/>
      <c r="D60" s="45"/>
      <c r="E60" s="45"/>
      <c r="F60" s="45"/>
      <c r="G60" s="45"/>
      <c r="H60" s="46"/>
      <c r="I60" s="37">
        <f>IF(AND(B60&lt;&gt;"",C60&lt;&gt;"",D60&lt;&gt;"",E60&lt;&gt;"",F60&lt;&gt;"",G60&lt;&gt;"",H60&lt;&gt;""),VLOOKUP(G60,通所介護費!$A$27:$B$31,2,0),0)</f>
        <v>0</v>
      </c>
      <c r="J60" s="37">
        <f t="shared" ref="J60:J74" si="17">(I60*H60)*0.1*10</f>
        <v>0</v>
      </c>
    </row>
    <row r="61" spans="1:10" ht="18" customHeight="1" x14ac:dyDescent="0.4">
      <c r="A61" s="156"/>
      <c r="B61" s="45"/>
      <c r="C61" s="45"/>
      <c r="D61" s="45"/>
      <c r="E61" s="45"/>
      <c r="F61" s="45"/>
      <c r="G61" s="45"/>
      <c r="H61" s="46"/>
      <c r="I61" s="37">
        <f>IF(AND(B61&lt;&gt;"",C61&lt;&gt;"",D61&lt;&gt;"",E61&lt;&gt;"",F61&lt;&gt;"",G61&lt;&gt;"",H61&lt;&gt;""),VLOOKUP(G61,通所介護費!$A$27:$B$31,2,0),0)</f>
        <v>0</v>
      </c>
      <c r="J61" s="37">
        <f t="shared" si="17"/>
        <v>0</v>
      </c>
    </row>
    <row r="62" spans="1:10" ht="18" customHeight="1" x14ac:dyDescent="0.4">
      <c r="A62" s="156"/>
      <c r="B62" s="45"/>
      <c r="C62" s="45"/>
      <c r="D62" s="45"/>
      <c r="E62" s="45"/>
      <c r="F62" s="45"/>
      <c r="G62" s="45"/>
      <c r="H62" s="46"/>
      <c r="I62" s="37">
        <f>IF(AND(B62&lt;&gt;"",C62&lt;&gt;"",D62&lt;&gt;"",E62&lt;&gt;"",F62&lt;&gt;"",G62&lt;&gt;"",H62&lt;&gt;""),VLOOKUP(G62,通所介護費!$A$27:$B$31,2,0),0)</f>
        <v>0</v>
      </c>
      <c r="J62" s="37">
        <f t="shared" si="17"/>
        <v>0</v>
      </c>
    </row>
    <row r="63" spans="1:10" ht="18" customHeight="1" x14ac:dyDescent="0.4">
      <c r="A63" s="156"/>
      <c r="B63" s="45"/>
      <c r="C63" s="45"/>
      <c r="D63" s="45"/>
      <c r="E63" s="45"/>
      <c r="F63" s="45"/>
      <c r="G63" s="45"/>
      <c r="H63" s="46"/>
      <c r="I63" s="37">
        <f>IF(AND(B63&lt;&gt;"",C63&lt;&gt;"",D63&lt;&gt;"",E63&lt;&gt;"",F63&lt;&gt;"",G63&lt;&gt;"",H63&lt;&gt;""),VLOOKUP(G63,通所介護費!$A$27:$B$31,2,0),0)</f>
        <v>0</v>
      </c>
      <c r="J63" s="37">
        <f t="shared" si="17"/>
        <v>0</v>
      </c>
    </row>
    <row r="64" spans="1:10" ht="18" customHeight="1" x14ac:dyDescent="0.4">
      <c r="A64" s="156"/>
      <c r="B64" s="45"/>
      <c r="C64" s="45"/>
      <c r="D64" s="45"/>
      <c r="E64" s="45"/>
      <c r="F64" s="45"/>
      <c r="G64" s="45"/>
      <c r="H64" s="46"/>
      <c r="I64" s="37">
        <f>IF(AND(B64&lt;&gt;"",C64&lt;&gt;"",D64&lt;&gt;"",E64&lt;&gt;"",F64&lt;&gt;"",G64&lt;&gt;"",H64&lt;&gt;""),VLOOKUP(G64,通所介護費!$A$27:$B$31,2,0),0)</f>
        <v>0</v>
      </c>
      <c r="J64" s="37">
        <f t="shared" si="17"/>
        <v>0</v>
      </c>
    </row>
    <row r="65" spans="1:10" ht="18" customHeight="1" x14ac:dyDescent="0.4">
      <c r="A65" s="156"/>
      <c r="B65" s="45"/>
      <c r="C65" s="45"/>
      <c r="D65" s="45"/>
      <c r="E65" s="45"/>
      <c r="F65" s="45"/>
      <c r="G65" s="45"/>
      <c r="H65" s="46"/>
      <c r="I65" s="37">
        <f>IF(AND(B65&lt;&gt;"",C65&lt;&gt;"",D65&lt;&gt;"",E65&lt;&gt;"",F65&lt;&gt;"",G65&lt;&gt;"",H65&lt;&gt;""),VLOOKUP(G65,通所介護費!$A$27:$B$31,2,0),0)</f>
        <v>0</v>
      </c>
      <c r="J65" s="37">
        <f t="shared" si="17"/>
        <v>0</v>
      </c>
    </row>
    <row r="66" spans="1:10" ht="18" customHeight="1" x14ac:dyDescent="0.4">
      <c r="A66" s="156"/>
      <c r="B66" s="45"/>
      <c r="C66" s="45"/>
      <c r="D66" s="45"/>
      <c r="E66" s="45"/>
      <c r="F66" s="45"/>
      <c r="G66" s="45"/>
      <c r="H66" s="46"/>
      <c r="I66" s="37">
        <f>IF(AND(B66&lt;&gt;"",C66&lt;&gt;"",D66&lt;&gt;"",E66&lt;&gt;"",F66&lt;&gt;"",G66&lt;&gt;"",H66&lt;&gt;""),VLOOKUP(G66,通所介護費!$A$27:$B$31,2,0),0)</f>
        <v>0</v>
      </c>
      <c r="J66" s="37">
        <f t="shared" si="17"/>
        <v>0</v>
      </c>
    </row>
    <row r="67" spans="1:10" ht="18" customHeight="1" x14ac:dyDescent="0.4">
      <c r="A67" s="156"/>
      <c r="B67" s="45"/>
      <c r="C67" s="45"/>
      <c r="D67" s="45"/>
      <c r="E67" s="45"/>
      <c r="F67" s="45"/>
      <c r="G67" s="45"/>
      <c r="H67" s="46"/>
      <c r="I67" s="37">
        <f>IF(AND(B67&lt;&gt;"",C67&lt;&gt;"",D67&lt;&gt;"",E67&lt;&gt;"",F67&lt;&gt;"",G67&lt;&gt;"",H67&lt;&gt;""),VLOOKUP(G67,通所介護費!$A$27:$B$31,2,0),0)</f>
        <v>0</v>
      </c>
      <c r="J67" s="37">
        <f t="shared" si="17"/>
        <v>0</v>
      </c>
    </row>
    <row r="68" spans="1:10" ht="18" customHeight="1" x14ac:dyDescent="0.4">
      <c r="A68" s="156"/>
      <c r="B68" s="45"/>
      <c r="C68" s="45"/>
      <c r="D68" s="45"/>
      <c r="E68" s="45"/>
      <c r="F68" s="45"/>
      <c r="G68" s="45"/>
      <c r="H68" s="46"/>
      <c r="I68" s="37">
        <f>IF(AND(B68&lt;&gt;"",C68&lt;&gt;"",D68&lt;&gt;"",E68&lt;&gt;"",F68&lt;&gt;"",G68&lt;&gt;"",H68&lt;&gt;""),VLOOKUP(G68,通所介護費!$A$27:$B$31,2,0),0)</f>
        <v>0</v>
      </c>
      <c r="J68" s="37">
        <f t="shared" si="17"/>
        <v>0</v>
      </c>
    </row>
    <row r="69" spans="1:10" ht="18" customHeight="1" x14ac:dyDescent="0.4">
      <c r="A69" s="156"/>
      <c r="B69" s="45"/>
      <c r="C69" s="45"/>
      <c r="D69" s="45"/>
      <c r="E69" s="45"/>
      <c r="F69" s="45"/>
      <c r="G69" s="45"/>
      <c r="H69" s="46"/>
      <c r="I69" s="37">
        <f>IF(AND(B69&lt;&gt;"",C69&lt;&gt;"",D69&lt;&gt;"",E69&lt;&gt;"",F69&lt;&gt;"",G69&lt;&gt;"",H69&lt;&gt;""),VLOOKUP(G69,通所介護費!$A$27:$B$31,2,0),0)</f>
        <v>0</v>
      </c>
      <c r="J69" s="37">
        <f t="shared" si="17"/>
        <v>0</v>
      </c>
    </row>
    <row r="70" spans="1:10" ht="18" customHeight="1" x14ac:dyDescent="0.4">
      <c r="A70" s="156"/>
      <c r="B70" s="45"/>
      <c r="C70" s="45"/>
      <c r="D70" s="45"/>
      <c r="E70" s="45"/>
      <c r="F70" s="45"/>
      <c r="G70" s="45"/>
      <c r="H70" s="46"/>
      <c r="I70" s="37">
        <f>IF(AND(B70&lt;&gt;"",C70&lt;&gt;"",D70&lt;&gt;"",E70&lt;&gt;"",F70&lt;&gt;"",G70&lt;&gt;"",H70&lt;&gt;""),VLOOKUP(G70,通所介護費!$A$27:$B$31,2,0),0)</f>
        <v>0</v>
      </c>
      <c r="J70" s="37">
        <f t="shared" si="17"/>
        <v>0</v>
      </c>
    </row>
    <row r="71" spans="1:10" ht="18" customHeight="1" x14ac:dyDescent="0.4">
      <c r="A71" s="156"/>
      <c r="B71" s="45"/>
      <c r="C71" s="45"/>
      <c r="D71" s="45"/>
      <c r="E71" s="45"/>
      <c r="F71" s="45"/>
      <c r="G71" s="45"/>
      <c r="H71" s="46"/>
      <c r="I71" s="37">
        <f>IF(AND(B71&lt;&gt;"",C71&lt;&gt;"",D71&lt;&gt;"",E71&lt;&gt;"",F71&lt;&gt;"",G71&lt;&gt;"",H71&lt;&gt;""),VLOOKUP(G71,通所介護費!$A$27:$B$31,2,0),0)</f>
        <v>0</v>
      </c>
      <c r="J71" s="37">
        <f t="shared" si="17"/>
        <v>0</v>
      </c>
    </row>
    <row r="72" spans="1:10" ht="18" customHeight="1" x14ac:dyDescent="0.4">
      <c r="A72" s="156"/>
      <c r="B72" s="45"/>
      <c r="C72" s="45"/>
      <c r="D72" s="45"/>
      <c r="E72" s="45"/>
      <c r="F72" s="45"/>
      <c r="G72" s="45"/>
      <c r="H72" s="46"/>
      <c r="I72" s="37">
        <f>IF(AND(B72&lt;&gt;"",C72&lt;&gt;"",D72&lt;&gt;"",E72&lt;&gt;"",F72&lt;&gt;"",G72&lt;&gt;"",H72&lt;&gt;""),VLOOKUP(G72,通所介護費!$A$27:$B$31,2,0),0)</f>
        <v>0</v>
      </c>
      <c r="J72" s="37">
        <f t="shared" si="17"/>
        <v>0</v>
      </c>
    </row>
    <row r="73" spans="1:10" ht="18" customHeight="1" x14ac:dyDescent="0.4">
      <c r="A73" s="156"/>
      <c r="B73" s="45"/>
      <c r="C73" s="45"/>
      <c r="D73" s="45"/>
      <c r="E73" s="45"/>
      <c r="F73" s="45"/>
      <c r="G73" s="45"/>
      <c r="H73" s="46"/>
      <c r="I73" s="37">
        <f>IF(AND(B73&lt;&gt;"",C73&lt;&gt;"",D73&lt;&gt;"",E73&lt;&gt;"",F73&lt;&gt;"",G73&lt;&gt;"",H73&lt;&gt;""),VLOOKUP(G73,通所介護費!$A$27:$B$31,2,0),0)</f>
        <v>0</v>
      </c>
      <c r="J73" s="37">
        <f t="shared" si="17"/>
        <v>0</v>
      </c>
    </row>
    <row r="74" spans="1:10" ht="18" customHeight="1" x14ac:dyDescent="0.4">
      <c r="A74" s="157"/>
      <c r="B74" s="45"/>
      <c r="C74" s="45"/>
      <c r="D74" s="45"/>
      <c r="E74" s="45"/>
      <c r="F74" s="45"/>
      <c r="G74" s="45"/>
      <c r="H74" s="46"/>
      <c r="I74" s="37">
        <f>IF(AND(B74&lt;&gt;"",C74&lt;&gt;"",D74&lt;&gt;"",E74&lt;&gt;"",F74&lt;&gt;"",G74&lt;&gt;"",H74&lt;&gt;""),VLOOKUP(G74,通所介護費!$A$27:$B$31,2,0),0)</f>
        <v>0</v>
      </c>
      <c r="J74" s="37">
        <f t="shared" si="17"/>
        <v>0</v>
      </c>
    </row>
    <row r="75" spans="1:10" ht="22.15" customHeight="1" x14ac:dyDescent="0.4">
      <c r="A75" s="101" t="s">
        <v>40</v>
      </c>
      <c r="B75" s="102"/>
      <c r="C75" s="102"/>
      <c r="D75" s="102"/>
      <c r="E75" s="102"/>
      <c r="F75" s="102"/>
      <c r="G75" s="103"/>
      <c r="H75" s="39">
        <f>SUMIF(H55:H74,"&lt;&gt;#N/A")</f>
        <v>0</v>
      </c>
      <c r="I75" s="39">
        <f>SUMIF(I55:I74,"&lt;&gt;#N/A")</f>
        <v>0</v>
      </c>
      <c r="J75" s="39">
        <f>SUMIF(J55:J74,"&lt;&gt;#N/A")</f>
        <v>0</v>
      </c>
    </row>
    <row r="76" spans="1:10" ht="15" customHeight="1" x14ac:dyDescent="0.4">
      <c r="A76" s="24"/>
      <c r="B76" s="24"/>
      <c r="C76" s="24"/>
      <c r="D76" s="24"/>
      <c r="E76" s="24"/>
      <c r="F76" s="24"/>
      <c r="G76" s="44"/>
      <c r="H76" s="44"/>
      <c r="I76" s="44"/>
    </row>
    <row r="77" spans="1:10" ht="22.15" customHeight="1" x14ac:dyDescent="0.4">
      <c r="A77" s="51" t="s">
        <v>89</v>
      </c>
      <c r="B77" s="24"/>
      <c r="C77" s="24"/>
      <c r="D77" s="24"/>
      <c r="E77" s="24"/>
      <c r="F77" s="24"/>
      <c r="G77" s="44"/>
      <c r="H77" s="44"/>
      <c r="I77" s="44"/>
    </row>
    <row r="78" spans="1:10" ht="42.95" customHeight="1" x14ac:dyDescent="0.4">
      <c r="A78" s="158" t="s">
        <v>137</v>
      </c>
      <c r="B78" s="35" t="s">
        <v>49</v>
      </c>
      <c r="C78" s="35" t="s">
        <v>119</v>
      </c>
      <c r="D78" s="35" t="s">
        <v>34</v>
      </c>
      <c r="E78" s="36" t="s">
        <v>173</v>
      </c>
      <c r="F78" s="36" t="s">
        <v>174</v>
      </c>
      <c r="G78" s="35" t="s">
        <v>35</v>
      </c>
      <c r="H78" s="36" t="s">
        <v>134</v>
      </c>
      <c r="I78" s="36" t="s">
        <v>37</v>
      </c>
      <c r="J78" s="36" t="s">
        <v>120</v>
      </c>
    </row>
    <row r="79" spans="1:10" ht="18" customHeight="1" x14ac:dyDescent="0.4">
      <c r="A79" s="159"/>
      <c r="B79" s="45"/>
      <c r="C79" s="45"/>
      <c r="D79" s="45"/>
      <c r="E79" s="45"/>
      <c r="F79" s="45"/>
      <c r="G79" s="45"/>
      <c r="H79" s="46"/>
      <c r="I79" s="37">
        <f>IF(AND(B79&lt;&gt;"",C79&lt;&gt;"",D79&lt;&gt;"",E79&lt;&gt;"",F79&lt;&gt;"",G79&lt;&gt;"",H79&lt;&gt;""),VLOOKUP(G79,通所介護費!$A$27:$B$31,2,0),0)</f>
        <v>0</v>
      </c>
      <c r="J79" s="37">
        <f>((I79*H79)*0.1*10)/2</f>
        <v>0</v>
      </c>
    </row>
    <row r="80" spans="1:10" ht="18" customHeight="1" x14ac:dyDescent="0.4">
      <c r="A80" s="159"/>
      <c r="B80" s="45"/>
      <c r="C80" s="45"/>
      <c r="D80" s="45"/>
      <c r="E80" s="45"/>
      <c r="F80" s="45"/>
      <c r="G80" s="45"/>
      <c r="H80" s="46"/>
      <c r="I80" s="37">
        <f>IF(AND(B80&lt;&gt;"",C80&lt;&gt;"",D80&lt;&gt;"",E80&lt;&gt;"",F80&lt;&gt;"",G80&lt;&gt;"",H80&lt;&gt;""),VLOOKUP(G80,通所介護費!$A$27:$B$31,2,0),0)</f>
        <v>0</v>
      </c>
      <c r="J80" s="37">
        <f>((I80*H80)*0.1*10)/2</f>
        <v>0</v>
      </c>
    </row>
    <row r="81" spans="1:10" ht="18" customHeight="1" x14ac:dyDescent="0.4">
      <c r="A81" s="159"/>
      <c r="B81" s="45"/>
      <c r="C81" s="45"/>
      <c r="D81" s="45"/>
      <c r="E81" s="45"/>
      <c r="F81" s="45"/>
      <c r="G81" s="45"/>
      <c r="H81" s="46"/>
      <c r="I81" s="37">
        <f>IF(AND(B81&lt;&gt;"",C81&lt;&gt;"",D81&lt;&gt;"",E81&lt;&gt;"",F81&lt;&gt;"",G81&lt;&gt;"",H81&lt;&gt;""),VLOOKUP(G81,通所介護費!$A$27:$B$31,2,0),0)</f>
        <v>0</v>
      </c>
      <c r="J81" s="37">
        <f>((I81*H81)*0.1*10)/2</f>
        <v>0</v>
      </c>
    </row>
    <row r="82" spans="1:10" ht="18" customHeight="1" x14ac:dyDescent="0.4">
      <c r="A82" s="159"/>
      <c r="B82" s="45"/>
      <c r="C82" s="45"/>
      <c r="D82" s="45"/>
      <c r="E82" s="45"/>
      <c r="F82" s="45"/>
      <c r="G82" s="45"/>
      <c r="H82" s="46"/>
      <c r="I82" s="37">
        <f>IF(AND(B82&lt;&gt;"",C82&lt;&gt;"",D82&lt;&gt;"",E82&lt;&gt;"",F82&lt;&gt;"",G82&lt;&gt;"",H82&lt;&gt;""),VLOOKUP(G82,通所介護費!$A$27:$B$31,2,0),0)</f>
        <v>0</v>
      </c>
      <c r="J82" s="37">
        <f>((I82*H82)*0.1*10)/2</f>
        <v>0</v>
      </c>
    </row>
    <row r="83" spans="1:10" ht="18" customHeight="1" x14ac:dyDescent="0.4">
      <c r="A83" s="160"/>
      <c r="B83" s="45"/>
      <c r="C83" s="45"/>
      <c r="D83" s="45"/>
      <c r="E83" s="45"/>
      <c r="F83" s="45"/>
      <c r="G83" s="45"/>
      <c r="H83" s="46"/>
      <c r="I83" s="37">
        <f>IF(AND(B83&lt;&gt;"",C83&lt;&gt;"",D83&lt;&gt;"",E83&lt;&gt;"",F83&lt;&gt;"",G83&lt;&gt;"",H83&lt;&gt;""),VLOOKUP(G83,通所介護費!$A$27:$B$31,2,0),0)</f>
        <v>0</v>
      </c>
      <c r="J83" s="37">
        <f>((I83*H83)*0.1*10)/2</f>
        <v>0</v>
      </c>
    </row>
    <row r="84" spans="1:10" ht="22.15" customHeight="1" x14ac:dyDescent="0.4">
      <c r="A84" s="101" t="s">
        <v>40</v>
      </c>
      <c r="B84" s="102"/>
      <c r="C84" s="102"/>
      <c r="D84" s="102"/>
      <c r="E84" s="102"/>
      <c r="F84" s="102"/>
      <c r="G84" s="103"/>
      <c r="H84" s="39">
        <f>SUMIF(H79:H83,"&lt;&gt;#N/A")</f>
        <v>0</v>
      </c>
      <c r="I84" s="39">
        <f>SUMIF(I79:I83,"&lt;&gt;#N/A")</f>
        <v>0</v>
      </c>
      <c r="J84" s="39">
        <f>SUMIF(J79:J83,"&lt;&gt;#N/A")</f>
        <v>0</v>
      </c>
    </row>
    <row r="85" spans="1:10" ht="22.15" customHeight="1" x14ac:dyDescent="0.4"/>
    <row r="86" spans="1:10" ht="22.15" customHeight="1" x14ac:dyDescent="0.4">
      <c r="A86" s="34" t="s">
        <v>138</v>
      </c>
    </row>
    <row r="87" spans="1:10" ht="22.15" customHeight="1" x14ac:dyDescent="0.4">
      <c r="A87" s="50" t="s">
        <v>90</v>
      </c>
    </row>
    <row r="88" spans="1:10" ht="42.95" customHeight="1" x14ac:dyDescent="0.4">
      <c r="A88" s="155" t="s">
        <v>139</v>
      </c>
      <c r="B88" s="35" t="s">
        <v>49</v>
      </c>
      <c r="C88" s="35" t="s">
        <v>119</v>
      </c>
      <c r="D88" s="35" t="s">
        <v>34</v>
      </c>
      <c r="E88" s="36" t="s">
        <v>173</v>
      </c>
      <c r="F88" s="36" t="s">
        <v>174</v>
      </c>
      <c r="G88" s="35" t="s">
        <v>35</v>
      </c>
      <c r="H88" s="36" t="s">
        <v>51</v>
      </c>
      <c r="I88" s="36" t="s">
        <v>37</v>
      </c>
      <c r="J88" s="36" t="s">
        <v>120</v>
      </c>
    </row>
    <row r="89" spans="1:10" ht="18" customHeight="1" x14ac:dyDescent="0.4">
      <c r="A89" s="156"/>
      <c r="B89" s="45"/>
      <c r="C89" s="45"/>
      <c r="D89" s="45"/>
      <c r="E89" s="45"/>
      <c r="F89" s="45"/>
      <c r="G89" s="45"/>
      <c r="H89" s="46"/>
      <c r="I89" s="37">
        <f>IF(AND(B89&lt;&gt;"",C89&lt;&gt;"",D89&lt;&gt;"",E89&lt;&gt;"",F89&lt;&gt;"",G89&lt;&gt;"",H89&lt;&gt;""),VLOOKUP(G89,通所介護費!$A$34:$B$38,2,0),0)</f>
        <v>0</v>
      </c>
      <c r="J89" s="37">
        <f t="shared" ref="J89:J93" si="18">(I89*H89)*0.1*10</f>
        <v>0</v>
      </c>
    </row>
    <row r="90" spans="1:10" ht="18" customHeight="1" x14ac:dyDescent="0.4">
      <c r="A90" s="156"/>
      <c r="B90" s="45"/>
      <c r="C90" s="45"/>
      <c r="D90" s="45"/>
      <c r="E90" s="45"/>
      <c r="F90" s="45"/>
      <c r="G90" s="45"/>
      <c r="H90" s="46"/>
      <c r="I90" s="37">
        <f>IF(AND(B90&lt;&gt;"",C90&lt;&gt;"",D90&lt;&gt;"",E90&lt;&gt;"",F90&lt;&gt;"",G90&lt;&gt;"",H90&lt;&gt;""),VLOOKUP(G90,通所介護費!$A$34:$B$38,2,0),0)</f>
        <v>0</v>
      </c>
      <c r="J90" s="37">
        <f t="shared" si="18"/>
        <v>0</v>
      </c>
    </row>
    <row r="91" spans="1:10" ht="18" customHeight="1" x14ac:dyDescent="0.4">
      <c r="A91" s="156"/>
      <c r="B91" s="45"/>
      <c r="C91" s="45"/>
      <c r="D91" s="45"/>
      <c r="E91" s="45"/>
      <c r="F91" s="45"/>
      <c r="G91" s="45"/>
      <c r="H91" s="46"/>
      <c r="I91" s="37">
        <f>IF(AND(B91&lt;&gt;"",C91&lt;&gt;"",D91&lt;&gt;"",E91&lt;&gt;"",F91&lt;&gt;"",G91&lt;&gt;"",H91&lt;&gt;""),VLOOKUP(G91,通所介護費!$A$34:$B$38,2,0),0)</f>
        <v>0</v>
      </c>
      <c r="J91" s="37">
        <f t="shared" si="18"/>
        <v>0</v>
      </c>
    </row>
    <row r="92" spans="1:10" ht="18" customHeight="1" x14ac:dyDescent="0.4">
      <c r="A92" s="156"/>
      <c r="B92" s="45"/>
      <c r="C92" s="45"/>
      <c r="D92" s="45"/>
      <c r="E92" s="45"/>
      <c r="F92" s="45"/>
      <c r="G92" s="45"/>
      <c r="H92" s="46"/>
      <c r="I92" s="37">
        <f>IF(AND(B92&lt;&gt;"",C92&lt;&gt;"",D92&lt;&gt;"",E92&lt;&gt;"",F92&lt;&gt;"",G92&lt;&gt;"",H92&lt;&gt;""),VLOOKUP(G92,通所介護費!$A$34:$B$38,2,0),0)</f>
        <v>0</v>
      </c>
      <c r="J92" s="37">
        <f t="shared" si="18"/>
        <v>0</v>
      </c>
    </row>
    <row r="93" spans="1:10" ht="18" customHeight="1" x14ac:dyDescent="0.4">
      <c r="A93" s="156"/>
      <c r="B93" s="45"/>
      <c r="C93" s="45"/>
      <c r="D93" s="45"/>
      <c r="E93" s="45"/>
      <c r="F93" s="45"/>
      <c r="G93" s="45"/>
      <c r="H93" s="46"/>
      <c r="I93" s="37">
        <f>IF(AND(B93&lt;&gt;"",C93&lt;&gt;"",D93&lt;&gt;"",E93&lt;&gt;"",F93&lt;&gt;"",G93&lt;&gt;"",H93&lt;&gt;""),VLOOKUP(G93,通所介護費!$A$34:$B$38,2,0),0)</f>
        <v>0</v>
      </c>
      <c r="J93" s="37">
        <f t="shared" si="18"/>
        <v>0</v>
      </c>
    </row>
    <row r="94" spans="1:10" ht="18" customHeight="1" x14ac:dyDescent="0.4">
      <c r="A94" s="156"/>
      <c r="B94" s="45"/>
      <c r="C94" s="45"/>
      <c r="D94" s="45"/>
      <c r="E94" s="45"/>
      <c r="F94" s="45"/>
      <c r="G94" s="45"/>
      <c r="H94" s="46"/>
      <c r="I94" s="37">
        <f>IF(AND(B94&lt;&gt;"",C94&lt;&gt;"",D94&lt;&gt;"",E94&lt;&gt;"",F94&lt;&gt;"",G94&lt;&gt;"",H94&lt;&gt;""),VLOOKUP(G94,通所介護費!$A$34:$B$38,2,0),0)</f>
        <v>0</v>
      </c>
      <c r="J94" s="37">
        <f t="shared" ref="J94:J108" si="19">(I94*H94)*0.1*10</f>
        <v>0</v>
      </c>
    </row>
    <row r="95" spans="1:10" ht="18" customHeight="1" x14ac:dyDescent="0.4">
      <c r="A95" s="156"/>
      <c r="B95" s="45"/>
      <c r="C95" s="45"/>
      <c r="D95" s="45"/>
      <c r="E95" s="45"/>
      <c r="F95" s="45"/>
      <c r="G95" s="45"/>
      <c r="H95" s="46"/>
      <c r="I95" s="37">
        <f>IF(AND(B95&lt;&gt;"",C95&lt;&gt;"",D95&lt;&gt;"",E95&lt;&gt;"",F95&lt;&gt;"",G95&lt;&gt;"",H95&lt;&gt;""),VLOOKUP(G95,通所介護費!$A$34:$B$38,2,0),0)</f>
        <v>0</v>
      </c>
      <c r="J95" s="37">
        <f t="shared" si="19"/>
        <v>0</v>
      </c>
    </row>
    <row r="96" spans="1:10" ht="18" customHeight="1" x14ac:dyDescent="0.4">
      <c r="A96" s="156"/>
      <c r="B96" s="45"/>
      <c r="C96" s="45"/>
      <c r="D96" s="45"/>
      <c r="E96" s="45"/>
      <c r="F96" s="45"/>
      <c r="G96" s="45"/>
      <c r="H96" s="46"/>
      <c r="I96" s="37">
        <f>IF(AND(B96&lt;&gt;"",C96&lt;&gt;"",D96&lt;&gt;"",E96&lt;&gt;"",F96&lt;&gt;"",G96&lt;&gt;"",H96&lt;&gt;""),VLOOKUP(G96,通所介護費!$A$34:$B$38,2,0),0)</f>
        <v>0</v>
      </c>
      <c r="J96" s="37">
        <f t="shared" si="19"/>
        <v>0</v>
      </c>
    </row>
    <row r="97" spans="1:10" ht="18" customHeight="1" x14ac:dyDescent="0.4">
      <c r="A97" s="156"/>
      <c r="B97" s="45"/>
      <c r="C97" s="45"/>
      <c r="D97" s="45"/>
      <c r="E97" s="45"/>
      <c r="F97" s="45"/>
      <c r="G97" s="45"/>
      <c r="H97" s="46"/>
      <c r="I97" s="37">
        <f>IF(AND(B97&lt;&gt;"",C97&lt;&gt;"",D97&lt;&gt;"",E97&lt;&gt;"",F97&lt;&gt;"",G97&lt;&gt;"",H97&lt;&gt;""),VLOOKUP(G97,通所介護費!$A$34:$B$38,2,0),0)</f>
        <v>0</v>
      </c>
      <c r="J97" s="37">
        <f t="shared" si="19"/>
        <v>0</v>
      </c>
    </row>
    <row r="98" spans="1:10" ht="18" customHeight="1" x14ac:dyDescent="0.4">
      <c r="A98" s="156"/>
      <c r="B98" s="45"/>
      <c r="C98" s="45"/>
      <c r="D98" s="45"/>
      <c r="E98" s="45"/>
      <c r="F98" s="45"/>
      <c r="G98" s="45"/>
      <c r="H98" s="46"/>
      <c r="I98" s="37">
        <f>IF(AND(B98&lt;&gt;"",C98&lt;&gt;"",D98&lt;&gt;"",E98&lt;&gt;"",F98&lt;&gt;"",G98&lt;&gt;"",H98&lt;&gt;""),VLOOKUP(G98,通所介護費!$A$34:$B$38,2,0),0)</f>
        <v>0</v>
      </c>
      <c r="J98" s="37">
        <f t="shared" si="19"/>
        <v>0</v>
      </c>
    </row>
    <row r="99" spans="1:10" ht="18" customHeight="1" x14ac:dyDescent="0.4">
      <c r="A99" s="156"/>
      <c r="B99" s="45"/>
      <c r="C99" s="45"/>
      <c r="D99" s="45"/>
      <c r="E99" s="45"/>
      <c r="F99" s="45"/>
      <c r="G99" s="45"/>
      <c r="H99" s="46"/>
      <c r="I99" s="37">
        <f>IF(AND(B99&lt;&gt;"",C99&lt;&gt;"",D99&lt;&gt;"",E99&lt;&gt;"",F99&lt;&gt;"",G99&lt;&gt;"",H99&lt;&gt;""),VLOOKUP(G99,通所介護費!$A$34:$B$38,2,0),0)</f>
        <v>0</v>
      </c>
      <c r="J99" s="37">
        <f t="shared" si="19"/>
        <v>0</v>
      </c>
    </row>
    <row r="100" spans="1:10" ht="18" customHeight="1" x14ac:dyDescent="0.4">
      <c r="A100" s="156"/>
      <c r="B100" s="45"/>
      <c r="C100" s="45"/>
      <c r="D100" s="45"/>
      <c r="E100" s="45"/>
      <c r="F100" s="45"/>
      <c r="G100" s="45"/>
      <c r="H100" s="46"/>
      <c r="I100" s="37">
        <f>IF(AND(B100&lt;&gt;"",C100&lt;&gt;"",D100&lt;&gt;"",E100&lt;&gt;"",F100&lt;&gt;"",G100&lt;&gt;"",H100&lt;&gt;""),VLOOKUP(G100,通所介護費!$A$34:$B$38,2,0),0)</f>
        <v>0</v>
      </c>
      <c r="J100" s="37">
        <f t="shared" si="19"/>
        <v>0</v>
      </c>
    </row>
    <row r="101" spans="1:10" ht="18" customHeight="1" x14ac:dyDescent="0.4">
      <c r="A101" s="156"/>
      <c r="B101" s="45"/>
      <c r="C101" s="45"/>
      <c r="D101" s="45"/>
      <c r="E101" s="45"/>
      <c r="F101" s="45"/>
      <c r="G101" s="45"/>
      <c r="H101" s="46"/>
      <c r="I101" s="37">
        <f>IF(AND(B101&lt;&gt;"",C101&lt;&gt;"",D101&lt;&gt;"",E101&lt;&gt;"",F101&lt;&gt;"",G101&lt;&gt;"",H101&lt;&gt;""),VLOOKUP(G101,通所介護費!$A$34:$B$38,2,0),0)</f>
        <v>0</v>
      </c>
      <c r="J101" s="37">
        <f t="shared" si="19"/>
        <v>0</v>
      </c>
    </row>
    <row r="102" spans="1:10" ht="18" customHeight="1" x14ac:dyDescent="0.4">
      <c r="A102" s="156"/>
      <c r="B102" s="45"/>
      <c r="C102" s="45"/>
      <c r="D102" s="45"/>
      <c r="E102" s="45"/>
      <c r="F102" s="45"/>
      <c r="G102" s="45"/>
      <c r="H102" s="46"/>
      <c r="I102" s="37">
        <f>IF(AND(B102&lt;&gt;"",C102&lt;&gt;"",D102&lt;&gt;"",E102&lt;&gt;"",F102&lt;&gt;"",G102&lt;&gt;"",H102&lt;&gt;""),VLOOKUP(G102,通所介護費!$A$34:$B$38,2,0),0)</f>
        <v>0</v>
      </c>
      <c r="J102" s="37">
        <f t="shared" si="19"/>
        <v>0</v>
      </c>
    </row>
    <row r="103" spans="1:10" ht="18" customHeight="1" x14ac:dyDescent="0.4">
      <c r="A103" s="156"/>
      <c r="B103" s="45"/>
      <c r="C103" s="45"/>
      <c r="D103" s="45"/>
      <c r="E103" s="45"/>
      <c r="F103" s="45"/>
      <c r="G103" s="45"/>
      <c r="H103" s="46"/>
      <c r="I103" s="37">
        <f>IF(AND(B103&lt;&gt;"",C103&lt;&gt;"",D103&lt;&gt;"",E103&lt;&gt;"",F103&lt;&gt;"",G103&lt;&gt;"",H103&lt;&gt;""),VLOOKUP(G103,通所介護費!$A$34:$B$38,2,0),0)</f>
        <v>0</v>
      </c>
      <c r="J103" s="37">
        <f t="shared" si="19"/>
        <v>0</v>
      </c>
    </row>
    <row r="104" spans="1:10" ht="18" customHeight="1" x14ac:dyDescent="0.4">
      <c r="A104" s="156"/>
      <c r="B104" s="45"/>
      <c r="C104" s="45"/>
      <c r="D104" s="45"/>
      <c r="E104" s="45"/>
      <c r="F104" s="45"/>
      <c r="G104" s="45"/>
      <c r="H104" s="46"/>
      <c r="I104" s="37">
        <f>IF(AND(B104&lt;&gt;"",C104&lt;&gt;"",D104&lt;&gt;"",E104&lt;&gt;"",F104&lt;&gt;"",G104&lt;&gt;"",H104&lt;&gt;""),VLOOKUP(G104,通所介護費!$A$34:$B$38,2,0),0)</f>
        <v>0</v>
      </c>
      <c r="J104" s="37">
        <f t="shared" si="19"/>
        <v>0</v>
      </c>
    </row>
    <row r="105" spans="1:10" ht="18" customHeight="1" x14ac:dyDescent="0.4">
      <c r="A105" s="156"/>
      <c r="B105" s="45"/>
      <c r="C105" s="45"/>
      <c r="D105" s="45"/>
      <c r="E105" s="45"/>
      <c r="F105" s="45"/>
      <c r="G105" s="45"/>
      <c r="H105" s="46"/>
      <c r="I105" s="37">
        <f>IF(AND(B105&lt;&gt;"",C105&lt;&gt;"",D105&lt;&gt;"",E105&lt;&gt;"",F105&lt;&gt;"",G105&lt;&gt;"",H105&lt;&gt;""),VLOOKUP(G105,通所介護費!$A$34:$B$38,2,0),0)</f>
        <v>0</v>
      </c>
      <c r="J105" s="37">
        <f t="shared" si="19"/>
        <v>0</v>
      </c>
    </row>
    <row r="106" spans="1:10" ht="18" customHeight="1" x14ac:dyDescent="0.4">
      <c r="A106" s="156"/>
      <c r="B106" s="45"/>
      <c r="C106" s="45"/>
      <c r="D106" s="45"/>
      <c r="E106" s="45"/>
      <c r="F106" s="45"/>
      <c r="G106" s="45"/>
      <c r="H106" s="46"/>
      <c r="I106" s="37">
        <f>IF(AND(B106&lt;&gt;"",C106&lt;&gt;"",D106&lt;&gt;"",E106&lt;&gt;"",F106&lt;&gt;"",G106&lt;&gt;"",H106&lt;&gt;""),VLOOKUP(G106,通所介護費!$A$34:$B$38,2,0),0)</f>
        <v>0</v>
      </c>
      <c r="J106" s="37">
        <f t="shared" si="19"/>
        <v>0</v>
      </c>
    </row>
    <row r="107" spans="1:10" ht="18" customHeight="1" x14ac:dyDescent="0.4">
      <c r="A107" s="156"/>
      <c r="B107" s="45"/>
      <c r="C107" s="45"/>
      <c r="D107" s="45"/>
      <c r="E107" s="45"/>
      <c r="F107" s="45"/>
      <c r="G107" s="45"/>
      <c r="H107" s="46"/>
      <c r="I107" s="37">
        <f>IF(AND(B107&lt;&gt;"",C107&lt;&gt;"",D107&lt;&gt;"",E107&lt;&gt;"",F107&lt;&gt;"",G107&lt;&gt;"",H107&lt;&gt;""),VLOOKUP(G107,通所介護費!$A$34:$B$38,2,0),0)</f>
        <v>0</v>
      </c>
      <c r="J107" s="37">
        <f t="shared" si="19"/>
        <v>0</v>
      </c>
    </row>
    <row r="108" spans="1:10" ht="18" customHeight="1" x14ac:dyDescent="0.4">
      <c r="A108" s="157"/>
      <c r="B108" s="45"/>
      <c r="C108" s="45"/>
      <c r="D108" s="45"/>
      <c r="E108" s="45"/>
      <c r="F108" s="45"/>
      <c r="G108" s="45"/>
      <c r="H108" s="46"/>
      <c r="I108" s="37">
        <f>IF(AND(B108&lt;&gt;"",C108&lt;&gt;"",D108&lt;&gt;"",E108&lt;&gt;"",F108&lt;&gt;"",G108&lt;&gt;"",H108&lt;&gt;""),VLOOKUP(G108,通所介護費!$A$34:$B$38,2,0),0)</f>
        <v>0</v>
      </c>
      <c r="J108" s="37">
        <f t="shared" si="19"/>
        <v>0</v>
      </c>
    </row>
    <row r="109" spans="1:10" ht="22.15" customHeight="1" x14ac:dyDescent="0.4">
      <c r="A109" s="101" t="s">
        <v>40</v>
      </c>
      <c r="B109" s="102"/>
      <c r="C109" s="102"/>
      <c r="D109" s="102"/>
      <c r="E109" s="102"/>
      <c r="F109" s="102"/>
      <c r="G109" s="103"/>
      <c r="H109" s="39">
        <f>SUMIF(H89:H108,"&lt;&gt;#N/A")</f>
        <v>0</v>
      </c>
      <c r="I109" s="39">
        <f>SUMIF(I89:I108,"&lt;&gt;#N/A")</f>
        <v>0</v>
      </c>
      <c r="J109" s="39">
        <f>SUMIF(J89:J108,"&lt;&gt;#N/A")</f>
        <v>0</v>
      </c>
    </row>
    <row r="110" spans="1:10" ht="15" customHeight="1" x14ac:dyDescent="0.4">
      <c r="A110" s="24"/>
      <c r="B110" s="24"/>
      <c r="C110" s="24"/>
      <c r="D110" s="24"/>
      <c r="E110" s="24"/>
      <c r="F110" s="24"/>
      <c r="G110" s="44"/>
      <c r="H110" s="44"/>
      <c r="I110" s="44"/>
    </row>
    <row r="111" spans="1:10" ht="22.15" customHeight="1" x14ac:dyDescent="0.4">
      <c r="A111" s="51" t="s">
        <v>89</v>
      </c>
      <c r="B111" s="24"/>
      <c r="C111" s="24"/>
      <c r="D111" s="24"/>
      <c r="E111" s="24"/>
      <c r="F111" s="24"/>
      <c r="G111" s="44"/>
      <c r="H111" s="44"/>
      <c r="I111" s="44"/>
    </row>
    <row r="112" spans="1:10" ht="42.95" customHeight="1" x14ac:dyDescent="0.4">
      <c r="A112" s="158" t="s">
        <v>140</v>
      </c>
      <c r="B112" s="35" t="s">
        <v>49</v>
      </c>
      <c r="C112" s="35" t="s">
        <v>119</v>
      </c>
      <c r="D112" s="35" t="s">
        <v>34</v>
      </c>
      <c r="E112" s="36" t="s">
        <v>173</v>
      </c>
      <c r="F112" s="36" t="s">
        <v>174</v>
      </c>
      <c r="G112" s="35" t="s">
        <v>35</v>
      </c>
      <c r="H112" s="36" t="s">
        <v>134</v>
      </c>
      <c r="I112" s="36" t="s">
        <v>37</v>
      </c>
      <c r="J112" s="36" t="s">
        <v>120</v>
      </c>
    </row>
    <row r="113" spans="1:10" ht="18" customHeight="1" x14ac:dyDescent="0.4">
      <c r="A113" s="159"/>
      <c r="B113" s="45"/>
      <c r="C113" s="45"/>
      <c r="D113" s="45"/>
      <c r="E113" s="45"/>
      <c r="F113" s="45"/>
      <c r="G113" s="45"/>
      <c r="H113" s="46"/>
      <c r="I113" s="37">
        <f>IF(AND(B113&lt;&gt;"",C113&lt;&gt;"",D113&lt;&gt;"",E113&lt;&gt;22,F113&lt;&gt;"",G113&lt;&gt;"",H113&lt;&gt;""),VLOOKUP(G113,通所介護費!$A$34:$B$38,2,0),0)</f>
        <v>0</v>
      </c>
      <c r="J113" s="37">
        <f>((I113*H113)*0.1*10)/2</f>
        <v>0</v>
      </c>
    </row>
    <row r="114" spans="1:10" ht="18" customHeight="1" x14ac:dyDescent="0.4">
      <c r="A114" s="159"/>
      <c r="B114" s="45"/>
      <c r="C114" s="45"/>
      <c r="D114" s="45"/>
      <c r="E114" s="45"/>
      <c r="F114" s="45"/>
      <c r="G114" s="45"/>
      <c r="H114" s="46"/>
      <c r="I114" s="37">
        <f>IF(AND(B114&lt;&gt;"",C114&lt;&gt;"",D114&lt;&gt;"",E114&lt;&gt;22,F114&lt;&gt;"",G114&lt;&gt;"",H114&lt;&gt;""),VLOOKUP(G114,通所介護費!$A$34:$B$38,2,0),0)</f>
        <v>0</v>
      </c>
      <c r="J114" s="37">
        <f>((I114*H114)*0.1*10)/2</f>
        <v>0</v>
      </c>
    </row>
    <row r="115" spans="1:10" ht="18" customHeight="1" x14ac:dyDescent="0.4">
      <c r="A115" s="159"/>
      <c r="B115" s="45"/>
      <c r="C115" s="45"/>
      <c r="D115" s="45"/>
      <c r="E115" s="45"/>
      <c r="F115" s="45"/>
      <c r="G115" s="45"/>
      <c r="H115" s="46"/>
      <c r="I115" s="37">
        <f>IF(AND(B115&lt;&gt;"",C115&lt;&gt;"",D115&lt;&gt;"",E115&lt;&gt;22,F115&lt;&gt;"",G115&lt;&gt;"",H115&lt;&gt;""),VLOOKUP(G115,通所介護費!$A$34:$B$38,2,0),0)</f>
        <v>0</v>
      </c>
      <c r="J115" s="37">
        <f>((I115*H115)*0.1*10)/2</f>
        <v>0</v>
      </c>
    </row>
    <row r="116" spans="1:10" ht="18" customHeight="1" x14ac:dyDescent="0.4">
      <c r="A116" s="159"/>
      <c r="B116" s="45"/>
      <c r="C116" s="45"/>
      <c r="D116" s="45"/>
      <c r="E116" s="45"/>
      <c r="F116" s="45"/>
      <c r="G116" s="45"/>
      <c r="H116" s="46"/>
      <c r="I116" s="37">
        <f>IF(AND(B116&lt;&gt;"",C116&lt;&gt;"",D116&lt;&gt;"",E116&lt;&gt;22,F116&lt;&gt;"",G116&lt;&gt;"",H116&lt;&gt;""),VLOOKUP(G116,通所介護費!$A$34:$B$38,2,0),0)</f>
        <v>0</v>
      </c>
      <c r="J116" s="37">
        <f>((I116*H116)*0.1*10)/2</f>
        <v>0</v>
      </c>
    </row>
    <row r="117" spans="1:10" ht="18" customHeight="1" x14ac:dyDescent="0.4">
      <c r="A117" s="160"/>
      <c r="B117" s="45"/>
      <c r="C117" s="45"/>
      <c r="D117" s="45"/>
      <c r="E117" s="45"/>
      <c r="F117" s="45"/>
      <c r="G117" s="45"/>
      <c r="H117" s="46"/>
      <c r="I117" s="37">
        <f>IF(AND(B117&lt;&gt;"",C117&lt;&gt;"",D117&lt;&gt;"",E117&lt;&gt;22,F117&lt;&gt;"",G117&lt;&gt;"",H117&lt;&gt;""),VLOOKUP(G117,通所介護費!$A$34:$B$38,2,0),0)</f>
        <v>0</v>
      </c>
      <c r="J117" s="37">
        <f>((I117*H117)*0.1*10)/2</f>
        <v>0</v>
      </c>
    </row>
    <row r="118" spans="1:10" ht="22.15" customHeight="1" x14ac:dyDescent="0.4">
      <c r="A118" s="101" t="s">
        <v>40</v>
      </c>
      <c r="B118" s="102"/>
      <c r="C118" s="102"/>
      <c r="D118" s="102"/>
      <c r="E118" s="102"/>
      <c r="F118" s="102"/>
      <c r="G118" s="103"/>
      <c r="H118" s="39">
        <f>SUMIF(H113:H117,"&lt;&gt;#N/A")</f>
        <v>0</v>
      </c>
      <c r="I118" s="39">
        <f>SUMIF(I113:I117,"&lt;&gt;#N/A")</f>
        <v>0</v>
      </c>
      <c r="J118" s="39">
        <f>SUMIF(J113:J117,"&lt;&gt;#N/A")</f>
        <v>0</v>
      </c>
    </row>
    <row r="119" spans="1:10" ht="22.15" customHeight="1" x14ac:dyDescent="0.4"/>
    <row r="120" spans="1:10" ht="22.15" customHeight="1" x14ac:dyDescent="0.4">
      <c r="A120" s="34" t="s">
        <v>141</v>
      </c>
    </row>
    <row r="121" spans="1:10" ht="22.15" customHeight="1" x14ac:dyDescent="0.4">
      <c r="A121" s="50" t="s">
        <v>90</v>
      </c>
    </row>
    <row r="122" spans="1:10" ht="42.95" customHeight="1" x14ac:dyDescent="0.4">
      <c r="A122" s="155" t="s">
        <v>142</v>
      </c>
      <c r="B122" s="35" t="s">
        <v>49</v>
      </c>
      <c r="C122" s="35" t="s">
        <v>119</v>
      </c>
      <c r="D122" s="35" t="s">
        <v>34</v>
      </c>
      <c r="E122" s="36" t="s">
        <v>173</v>
      </c>
      <c r="F122" s="36" t="s">
        <v>174</v>
      </c>
      <c r="G122" s="35" t="s">
        <v>35</v>
      </c>
      <c r="H122" s="36" t="s">
        <v>51</v>
      </c>
      <c r="I122" s="36" t="s">
        <v>37</v>
      </c>
      <c r="J122" s="36" t="s">
        <v>120</v>
      </c>
    </row>
    <row r="123" spans="1:10" ht="18" customHeight="1" x14ac:dyDescent="0.4">
      <c r="A123" s="156"/>
      <c r="B123" s="45"/>
      <c r="C123" s="45"/>
      <c r="D123" s="45"/>
      <c r="E123" s="45"/>
      <c r="F123" s="45"/>
      <c r="G123" s="45"/>
      <c r="H123" s="46"/>
      <c r="I123" s="37">
        <f>IF(AND(B123&lt;&gt;"",C123&lt;&gt;"",D123&lt;&gt;"",E123&lt;&gt;"",F123&lt;&gt;"",G123&lt;&gt;"",H123&lt;&gt;""),VLOOKUP(G123,通所介護費!$A$41:$B$45,2,0),0)</f>
        <v>0</v>
      </c>
      <c r="J123" s="37">
        <f t="shared" ref="J123:J127" si="20">(I123*H123)*0.1*10</f>
        <v>0</v>
      </c>
    </row>
    <row r="124" spans="1:10" ht="18" customHeight="1" x14ac:dyDescent="0.4">
      <c r="A124" s="156"/>
      <c r="B124" s="45"/>
      <c r="C124" s="45"/>
      <c r="D124" s="45"/>
      <c r="E124" s="45"/>
      <c r="F124" s="45"/>
      <c r="G124" s="45"/>
      <c r="H124" s="46"/>
      <c r="I124" s="37">
        <f>IF(AND(B124&lt;&gt;"",C124&lt;&gt;"",D124&lt;&gt;"",E124&lt;&gt;"",F124&lt;&gt;"",G124&lt;&gt;"",H124&lt;&gt;""),VLOOKUP(G124,通所介護費!$A$41:$B$45,2,0),0)</f>
        <v>0</v>
      </c>
      <c r="J124" s="37">
        <f t="shared" si="20"/>
        <v>0</v>
      </c>
    </row>
    <row r="125" spans="1:10" ht="18" customHeight="1" x14ac:dyDescent="0.4">
      <c r="A125" s="156"/>
      <c r="B125" s="45"/>
      <c r="C125" s="45"/>
      <c r="D125" s="45"/>
      <c r="E125" s="45"/>
      <c r="F125" s="45"/>
      <c r="G125" s="45"/>
      <c r="H125" s="46"/>
      <c r="I125" s="37">
        <f>IF(AND(B125&lt;&gt;"",C125&lt;&gt;"",D125&lt;&gt;"",E125&lt;&gt;"",F125&lt;&gt;"",G125&lt;&gt;"",H125&lt;&gt;""),VLOOKUP(G125,通所介護費!$A$41:$B$45,2,0),0)</f>
        <v>0</v>
      </c>
      <c r="J125" s="37">
        <f t="shared" si="20"/>
        <v>0</v>
      </c>
    </row>
    <row r="126" spans="1:10" ht="18" customHeight="1" x14ac:dyDescent="0.4">
      <c r="A126" s="156"/>
      <c r="B126" s="45"/>
      <c r="C126" s="45"/>
      <c r="D126" s="45"/>
      <c r="E126" s="45"/>
      <c r="F126" s="45"/>
      <c r="G126" s="45"/>
      <c r="H126" s="46"/>
      <c r="I126" s="37">
        <f>IF(AND(B126&lt;&gt;"",C126&lt;&gt;"",D126&lt;&gt;"",E126&lt;&gt;"",F126&lt;&gt;"",G126&lt;&gt;"",H126&lt;&gt;""),VLOOKUP(G126,通所介護費!$A$41:$B$45,2,0),0)</f>
        <v>0</v>
      </c>
      <c r="J126" s="37">
        <f t="shared" si="20"/>
        <v>0</v>
      </c>
    </row>
    <row r="127" spans="1:10" ht="18" customHeight="1" x14ac:dyDescent="0.4">
      <c r="A127" s="156"/>
      <c r="B127" s="45"/>
      <c r="C127" s="45"/>
      <c r="D127" s="45"/>
      <c r="E127" s="45"/>
      <c r="F127" s="45"/>
      <c r="G127" s="45"/>
      <c r="H127" s="46"/>
      <c r="I127" s="37">
        <f>IF(AND(B127&lt;&gt;"",C127&lt;&gt;"",D127&lt;&gt;"",E127&lt;&gt;"",F127&lt;&gt;"",G127&lt;&gt;"",H127&lt;&gt;""),VLOOKUP(G127,通所介護費!$A$41:$B$45,2,0),0)</f>
        <v>0</v>
      </c>
      <c r="J127" s="37">
        <f t="shared" si="20"/>
        <v>0</v>
      </c>
    </row>
    <row r="128" spans="1:10" ht="18" customHeight="1" x14ac:dyDescent="0.4">
      <c r="A128" s="156"/>
      <c r="B128" s="45"/>
      <c r="C128" s="45"/>
      <c r="D128" s="45"/>
      <c r="E128" s="45"/>
      <c r="F128" s="45"/>
      <c r="G128" s="45"/>
      <c r="H128" s="46"/>
      <c r="I128" s="37">
        <f>IF(AND(B128&lt;&gt;"",C128&lt;&gt;"",D128&lt;&gt;"",E128&lt;&gt;"",F128&lt;&gt;"",G128&lt;&gt;"",H128&lt;&gt;""),VLOOKUP(G128,通所介護費!$A$41:$B$45,2,0),0)</f>
        <v>0</v>
      </c>
      <c r="J128" s="37">
        <f t="shared" ref="J128:J142" si="21">(I128*H128)*0.1*10</f>
        <v>0</v>
      </c>
    </row>
    <row r="129" spans="1:10" ht="18" customHeight="1" x14ac:dyDescent="0.4">
      <c r="A129" s="156"/>
      <c r="B129" s="45"/>
      <c r="C129" s="45"/>
      <c r="D129" s="45"/>
      <c r="E129" s="45"/>
      <c r="F129" s="45"/>
      <c r="G129" s="45"/>
      <c r="H129" s="46"/>
      <c r="I129" s="37">
        <f>IF(AND(B129&lt;&gt;"",C129&lt;&gt;"",D129&lt;&gt;"",E129&lt;&gt;"",F129&lt;&gt;"",G129&lt;&gt;"",H129&lt;&gt;""),VLOOKUP(G129,通所介護費!$A$41:$B$45,2,0),0)</f>
        <v>0</v>
      </c>
      <c r="J129" s="37">
        <f t="shared" si="21"/>
        <v>0</v>
      </c>
    </row>
    <row r="130" spans="1:10" ht="18" customHeight="1" x14ac:dyDescent="0.4">
      <c r="A130" s="156"/>
      <c r="B130" s="45"/>
      <c r="C130" s="45"/>
      <c r="D130" s="45"/>
      <c r="E130" s="45"/>
      <c r="F130" s="45"/>
      <c r="G130" s="45"/>
      <c r="H130" s="46"/>
      <c r="I130" s="37">
        <f>IF(AND(B130&lt;&gt;"",C130&lt;&gt;"",D130&lt;&gt;"",E130&lt;&gt;"",F130&lt;&gt;"",G130&lt;&gt;"",H130&lt;&gt;""),VLOOKUP(G130,通所介護費!$A$41:$B$45,2,0),0)</f>
        <v>0</v>
      </c>
      <c r="J130" s="37">
        <f t="shared" si="21"/>
        <v>0</v>
      </c>
    </row>
    <row r="131" spans="1:10" ht="18" customHeight="1" x14ac:dyDescent="0.4">
      <c r="A131" s="156"/>
      <c r="B131" s="45"/>
      <c r="C131" s="45"/>
      <c r="D131" s="45"/>
      <c r="E131" s="45"/>
      <c r="F131" s="45"/>
      <c r="G131" s="45"/>
      <c r="H131" s="46"/>
      <c r="I131" s="37">
        <f>IF(AND(B131&lt;&gt;"",C131&lt;&gt;"",D131&lt;&gt;"",E131&lt;&gt;"",F131&lt;&gt;"",G131&lt;&gt;"",H131&lt;&gt;""),VLOOKUP(G131,通所介護費!$A$41:$B$45,2,0),0)</f>
        <v>0</v>
      </c>
      <c r="J131" s="37">
        <f t="shared" si="21"/>
        <v>0</v>
      </c>
    </row>
    <row r="132" spans="1:10" ht="18" customHeight="1" x14ac:dyDescent="0.4">
      <c r="A132" s="156"/>
      <c r="B132" s="45"/>
      <c r="C132" s="45"/>
      <c r="D132" s="45"/>
      <c r="E132" s="45"/>
      <c r="F132" s="45"/>
      <c r="G132" s="45"/>
      <c r="H132" s="46"/>
      <c r="I132" s="37">
        <f>IF(AND(B132&lt;&gt;"",C132&lt;&gt;"",D132&lt;&gt;"",E132&lt;&gt;"",F132&lt;&gt;"",G132&lt;&gt;"",H132&lt;&gt;""),VLOOKUP(G132,通所介護費!$A$41:$B$45,2,0),0)</f>
        <v>0</v>
      </c>
      <c r="J132" s="37">
        <f t="shared" si="21"/>
        <v>0</v>
      </c>
    </row>
    <row r="133" spans="1:10" ht="18" customHeight="1" x14ac:dyDescent="0.4">
      <c r="A133" s="156"/>
      <c r="B133" s="45"/>
      <c r="C133" s="45"/>
      <c r="D133" s="45"/>
      <c r="E133" s="45"/>
      <c r="F133" s="45"/>
      <c r="G133" s="45"/>
      <c r="H133" s="46"/>
      <c r="I133" s="37">
        <f>IF(AND(B133&lt;&gt;"",C133&lt;&gt;"",D133&lt;&gt;"",E133&lt;&gt;"",F133&lt;&gt;"",G133&lt;&gt;"",H133&lt;&gt;""),VLOOKUP(G133,通所介護費!$A$41:$B$45,2,0),0)</f>
        <v>0</v>
      </c>
      <c r="J133" s="37">
        <f t="shared" si="21"/>
        <v>0</v>
      </c>
    </row>
    <row r="134" spans="1:10" ht="18" customHeight="1" x14ac:dyDescent="0.4">
      <c r="A134" s="156"/>
      <c r="B134" s="45"/>
      <c r="C134" s="45"/>
      <c r="D134" s="45"/>
      <c r="E134" s="45"/>
      <c r="F134" s="45"/>
      <c r="G134" s="45"/>
      <c r="H134" s="46"/>
      <c r="I134" s="37">
        <f>IF(AND(B134&lt;&gt;"",C134&lt;&gt;"",D134&lt;&gt;"",E134&lt;&gt;"",F134&lt;&gt;"",G134&lt;&gt;"",H134&lt;&gt;""),VLOOKUP(G134,通所介護費!$A$41:$B$45,2,0),0)</f>
        <v>0</v>
      </c>
      <c r="J134" s="37">
        <f t="shared" si="21"/>
        <v>0</v>
      </c>
    </row>
    <row r="135" spans="1:10" ht="18" customHeight="1" x14ac:dyDescent="0.4">
      <c r="A135" s="156"/>
      <c r="B135" s="45"/>
      <c r="C135" s="45"/>
      <c r="D135" s="45"/>
      <c r="E135" s="45"/>
      <c r="F135" s="45"/>
      <c r="G135" s="45"/>
      <c r="H135" s="46"/>
      <c r="I135" s="37">
        <f>IF(AND(B135&lt;&gt;"",C135&lt;&gt;"",D135&lt;&gt;"",E135&lt;&gt;"",F135&lt;&gt;"",G135&lt;&gt;"",H135&lt;&gt;""),VLOOKUP(G135,通所介護費!$A$41:$B$45,2,0),0)</f>
        <v>0</v>
      </c>
      <c r="J135" s="37">
        <f t="shared" si="21"/>
        <v>0</v>
      </c>
    </row>
    <row r="136" spans="1:10" ht="18" customHeight="1" x14ac:dyDescent="0.4">
      <c r="A136" s="156"/>
      <c r="B136" s="45"/>
      <c r="C136" s="45"/>
      <c r="D136" s="45"/>
      <c r="E136" s="45"/>
      <c r="F136" s="45"/>
      <c r="G136" s="45"/>
      <c r="H136" s="46"/>
      <c r="I136" s="37">
        <f>IF(AND(B136&lt;&gt;"",C136&lt;&gt;"",D136&lt;&gt;"",E136&lt;&gt;"",F136&lt;&gt;"",G136&lt;&gt;"",H136&lt;&gt;""),VLOOKUP(G136,通所介護費!$A$41:$B$45,2,0),0)</f>
        <v>0</v>
      </c>
      <c r="J136" s="37">
        <f t="shared" si="21"/>
        <v>0</v>
      </c>
    </row>
    <row r="137" spans="1:10" ht="18" customHeight="1" x14ac:dyDescent="0.4">
      <c r="A137" s="156"/>
      <c r="B137" s="45"/>
      <c r="C137" s="45"/>
      <c r="D137" s="45"/>
      <c r="E137" s="45"/>
      <c r="F137" s="45"/>
      <c r="G137" s="45"/>
      <c r="H137" s="46"/>
      <c r="I137" s="37">
        <f>IF(AND(B137&lt;&gt;"",C137&lt;&gt;"",D137&lt;&gt;"",E137&lt;&gt;"",F137&lt;&gt;"",G137&lt;&gt;"",H137&lt;&gt;""),VLOOKUP(G137,通所介護費!$A$41:$B$45,2,0),0)</f>
        <v>0</v>
      </c>
      <c r="J137" s="37">
        <f t="shared" si="21"/>
        <v>0</v>
      </c>
    </row>
    <row r="138" spans="1:10" ht="18" customHeight="1" x14ac:dyDescent="0.4">
      <c r="A138" s="156"/>
      <c r="B138" s="45"/>
      <c r="C138" s="45"/>
      <c r="D138" s="45"/>
      <c r="E138" s="45"/>
      <c r="F138" s="45"/>
      <c r="G138" s="45"/>
      <c r="H138" s="46"/>
      <c r="I138" s="37">
        <f>IF(AND(B138&lt;&gt;"",C138&lt;&gt;"",D138&lt;&gt;"",E138&lt;&gt;"",F138&lt;&gt;"",G138&lt;&gt;"",H138&lt;&gt;""),VLOOKUP(G138,通所介護費!$A$41:$B$45,2,0),0)</f>
        <v>0</v>
      </c>
      <c r="J138" s="37">
        <f t="shared" si="21"/>
        <v>0</v>
      </c>
    </row>
    <row r="139" spans="1:10" ht="18" customHeight="1" x14ac:dyDescent="0.4">
      <c r="A139" s="156"/>
      <c r="B139" s="45"/>
      <c r="C139" s="45"/>
      <c r="D139" s="45"/>
      <c r="E139" s="45"/>
      <c r="F139" s="45"/>
      <c r="G139" s="45"/>
      <c r="H139" s="46"/>
      <c r="I139" s="37">
        <f>IF(AND(B139&lt;&gt;"",C139&lt;&gt;"",D139&lt;&gt;"",E139&lt;&gt;"",F139&lt;&gt;"",G139&lt;&gt;"",H139&lt;&gt;""),VLOOKUP(G139,通所介護費!$A$41:$B$45,2,0),0)</f>
        <v>0</v>
      </c>
      <c r="J139" s="37">
        <f t="shared" si="21"/>
        <v>0</v>
      </c>
    </row>
    <row r="140" spans="1:10" ht="18" customHeight="1" x14ac:dyDescent="0.4">
      <c r="A140" s="156"/>
      <c r="B140" s="45"/>
      <c r="C140" s="45"/>
      <c r="D140" s="45"/>
      <c r="E140" s="45"/>
      <c r="F140" s="45"/>
      <c r="G140" s="45"/>
      <c r="H140" s="46"/>
      <c r="I140" s="37">
        <f>IF(AND(B140&lt;&gt;"",C140&lt;&gt;"",D140&lt;&gt;"",E140&lt;&gt;"",F140&lt;&gt;"",G140&lt;&gt;"",H140&lt;&gt;""),VLOOKUP(G140,通所介護費!$A$41:$B$45,2,0),0)</f>
        <v>0</v>
      </c>
      <c r="J140" s="37">
        <f t="shared" si="21"/>
        <v>0</v>
      </c>
    </row>
    <row r="141" spans="1:10" ht="18" customHeight="1" x14ac:dyDescent="0.4">
      <c r="A141" s="156"/>
      <c r="B141" s="45"/>
      <c r="C141" s="45"/>
      <c r="D141" s="45"/>
      <c r="E141" s="45"/>
      <c r="F141" s="45"/>
      <c r="G141" s="45"/>
      <c r="H141" s="46"/>
      <c r="I141" s="37">
        <f>IF(AND(B141&lt;&gt;"",C141&lt;&gt;"",D141&lt;&gt;"",E141&lt;&gt;"",F141&lt;&gt;"",G141&lt;&gt;"",H141&lt;&gt;""),VLOOKUP(G141,通所介護費!$A$41:$B$45,2,0),0)</f>
        <v>0</v>
      </c>
      <c r="J141" s="37">
        <f t="shared" si="21"/>
        <v>0</v>
      </c>
    </row>
    <row r="142" spans="1:10" ht="18" customHeight="1" x14ac:dyDescent="0.4">
      <c r="A142" s="157"/>
      <c r="B142" s="45"/>
      <c r="C142" s="45"/>
      <c r="D142" s="45"/>
      <c r="E142" s="45"/>
      <c r="F142" s="45"/>
      <c r="G142" s="45"/>
      <c r="H142" s="46"/>
      <c r="I142" s="37">
        <f>IF(AND(B142&lt;&gt;"",C142&lt;&gt;"",D142&lt;&gt;"",E142&lt;&gt;"",F142&lt;&gt;"",G142&lt;&gt;"",H142&lt;&gt;""),VLOOKUP(G142,通所介護費!$A$41:$B$45,2,0),0)</f>
        <v>0</v>
      </c>
      <c r="J142" s="37">
        <f t="shared" si="21"/>
        <v>0</v>
      </c>
    </row>
    <row r="143" spans="1:10" ht="22.15" customHeight="1" x14ac:dyDescent="0.4">
      <c r="A143" s="101" t="s">
        <v>40</v>
      </c>
      <c r="B143" s="102"/>
      <c r="C143" s="102"/>
      <c r="D143" s="102"/>
      <c r="E143" s="102"/>
      <c r="F143" s="102"/>
      <c r="G143" s="103"/>
      <c r="H143" s="39">
        <f>SUMIF(H123:H142,"&lt;&gt;#N/A")</f>
        <v>0</v>
      </c>
      <c r="I143" s="39">
        <f>SUMIF(I123:I142,"&lt;&gt;#N/A")</f>
        <v>0</v>
      </c>
      <c r="J143" s="39">
        <f>SUMIF(J123:J142,"&lt;&gt;#N/A")</f>
        <v>0</v>
      </c>
    </row>
    <row r="144" spans="1:10" ht="15" customHeight="1" x14ac:dyDescent="0.4">
      <c r="A144" s="24"/>
      <c r="B144" s="24"/>
      <c r="C144" s="24"/>
      <c r="D144" s="24"/>
      <c r="E144" s="24"/>
      <c r="F144" s="24"/>
      <c r="G144" s="44"/>
      <c r="H144" s="44"/>
      <c r="I144" s="44"/>
    </row>
    <row r="145" spans="1:10" ht="22.15" customHeight="1" x14ac:dyDescent="0.4">
      <c r="A145" s="51" t="s">
        <v>89</v>
      </c>
      <c r="B145" s="24"/>
      <c r="C145" s="24"/>
      <c r="D145" s="24"/>
      <c r="E145" s="24"/>
      <c r="F145" s="24"/>
      <c r="G145" s="44"/>
      <c r="H145" s="44"/>
      <c r="I145" s="44"/>
    </row>
    <row r="146" spans="1:10" ht="42.95" customHeight="1" x14ac:dyDescent="0.4">
      <c r="A146" s="158" t="s">
        <v>142</v>
      </c>
      <c r="B146" s="35" t="s">
        <v>49</v>
      </c>
      <c r="C146" s="35" t="s">
        <v>119</v>
      </c>
      <c r="D146" s="35" t="s">
        <v>34</v>
      </c>
      <c r="E146" s="36" t="s">
        <v>173</v>
      </c>
      <c r="F146" s="36" t="s">
        <v>174</v>
      </c>
      <c r="G146" s="35" t="s">
        <v>35</v>
      </c>
      <c r="H146" s="36" t="s">
        <v>134</v>
      </c>
      <c r="I146" s="36" t="s">
        <v>37</v>
      </c>
      <c r="J146" s="36" t="s">
        <v>120</v>
      </c>
    </row>
    <row r="147" spans="1:10" ht="18" customHeight="1" x14ac:dyDescent="0.4">
      <c r="A147" s="159"/>
      <c r="B147" s="45"/>
      <c r="C147" s="45"/>
      <c r="D147" s="45"/>
      <c r="E147" s="45"/>
      <c r="F147" s="45"/>
      <c r="G147" s="45"/>
      <c r="H147" s="46"/>
      <c r="I147" s="37">
        <f>IF(AND(B147&lt;&gt;"",C147&lt;&gt;"",D147&lt;&gt;"",E147&lt;&gt;"",F147&lt;&gt;"",G147&lt;&gt;"",H147&lt;&gt;""),VLOOKUP(G147,通所介護費!$A$41:$B$45,2,0),0)</f>
        <v>0</v>
      </c>
      <c r="J147" s="37">
        <f>((I147*H147)*0.1*10)/2</f>
        <v>0</v>
      </c>
    </row>
    <row r="148" spans="1:10" ht="18" customHeight="1" x14ac:dyDescent="0.4">
      <c r="A148" s="159"/>
      <c r="B148" s="45"/>
      <c r="C148" s="45"/>
      <c r="D148" s="45"/>
      <c r="E148" s="45"/>
      <c r="F148" s="45"/>
      <c r="G148" s="45"/>
      <c r="H148" s="46"/>
      <c r="I148" s="37">
        <f>IF(AND(B148&lt;&gt;"",C148&lt;&gt;"",D148&lt;&gt;"",E148&lt;&gt;"",F148&lt;&gt;"",G148&lt;&gt;"",H148&lt;&gt;""),VLOOKUP(G148,通所介護費!$A$41:$B$45,2,0),0)</f>
        <v>0</v>
      </c>
      <c r="J148" s="37">
        <f>((I148*H148)*0.1*10)/2</f>
        <v>0</v>
      </c>
    </row>
    <row r="149" spans="1:10" ht="18" customHeight="1" x14ac:dyDescent="0.4">
      <c r="A149" s="159"/>
      <c r="B149" s="45"/>
      <c r="C149" s="45"/>
      <c r="D149" s="45"/>
      <c r="E149" s="45"/>
      <c r="F149" s="45"/>
      <c r="G149" s="45"/>
      <c r="H149" s="46"/>
      <c r="I149" s="37">
        <f>IF(AND(B149&lt;&gt;"",C149&lt;&gt;"",D149&lt;&gt;"",E149&lt;&gt;"",F149&lt;&gt;"",G149&lt;&gt;"",H149&lt;&gt;""),VLOOKUP(G149,通所介護費!$A$41:$B$45,2,0),0)</f>
        <v>0</v>
      </c>
      <c r="J149" s="37">
        <f>((I149*H149)*0.1*10)/2</f>
        <v>0</v>
      </c>
    </row>
    <row r="150" spans="1:10" ht="18" customHeight="1" x14ac:dyDescent="0.4">
      <c r="A150" s="159"/>
      <c r="B150" s="45"/>
      <c r="C150" s="45"/>
      <c r="D150" s="45"/>
      <c r="E150" s="45"/>
      <c r="F150" s="45"/>
      <c r="G150" s="45"/>
      <c r="H150" s="46"/>
      <c r="I150" s="37">
        <f>IF(AND(B150&lt;&gt;"",C150&lt;&gt;"",D150&lt;&gt;"",E150&lt;&gt;"",F150&lt;&gt;"",G150&lt;&gt;"",H150&lt;&gt;""),VLOOKUP(G150,通所介護費!$A$41:$B$45,2,0),0)</f>
        <v>0</v>
      </c>
      <c r="J150" s="37">
        <f>((I150*H150)*0.1*10)/2</f>
        <v>0</v>
      </c>
    </row>
    <row r="151" spans="1:10" ht="18" customHeight="1" x14ac:dyDescent="0.4">
      <c r="A151" s="160"/>
      <c r="B151" s="45"/>
      <c r="C151" s="45"/>
      <c r="D151" s="45"/>
      <c r="E151" s="45"/>
      <c r="F151" s="45"/>
      <c r="G151" s="45"/>
      <c r="H151" s="46"/>
      <c r="I151" s="37">
        <f>IF(AND(B151&lt;&gt;"",C151&lt;&gt;"",D151&lt;&gt;"",E151&lt;&gt;"",F151&lt;&gt;"",G151&lt;&gt;"",H151&lt;&gt;""),VLOOKUP(G151,通所介護費!$A$41:$B$45,2,0),0)</f>
        <v>0</v>
      </c>
      <c r="J151" s="37">
        <f>((I151*H151)*0.1*10)/2</f>
        <v>0</v>
      </c>
    </row>
    <row r="152" spans="1:10" ht="22.15" customHeight="1" x14ac:dyDescent="0.4">
      <c r="A152" s="101" t="s">
        <v>40</v>
      </c>
      <c r="B152" s="102"/>
      <c r="C152" s="102"/>
      <c r="D152" s="102"/>
      <c r="E152" s="102"/>
      <c r="F152" s="102"/>
      <c r="G152" s="103"/>
      <c r="H152" s="39">
        <f>SUMIF(H147:H151,"&lt;&gt;#N/A")</f>
        <v>0</v>
      </c>
      <c r="I152" s="39">
        <f>SUMIF(I147:I151,"&lt;&gt;#N/A")</f>
        <v>0</v>
      </c>
      <c r="J152" s="39">
        <f>SUMIF(J147:J151,"&lt;&gt;#N/A")</f>
        <v>0</v>
      </c>
    </row>
    <row r="153" spans="1:10" ht="22.15" customHeight="1" x14ac:dyDescent="0.4"/>
    <row r="154" spans="1:10" ht="22.15" customHeight="1" x14ac:dyDescent="0.4">
      <c r="A154" s="34" t="s">
        <v>143</v>
      </c>
    </row>
    <row r="155" spans="1:10" ht="22.15" customHeight="1" x14ac:dyDescent="0.4">
      <c r="A155" s="50" t="s">
        <v>90</v>
      </c>
    </row>
    <row r="156" spans="1:10" ht="42.95" customHeight="1" x14ac:dyDescent="0.4">
      <c r="A156" s="155" t="s">
        <v>144</v>
      </c>
      <c r="B156" s="35" t="s">
        <v>49</v>
      </c>
      <c r="C156" s="35" t="s">
        <v>119</v>
      </c>
      <c r="D156" s="35" t="s">
        <v>34</v>
      </c>
      <c r="E156" s="36" t="s">
        <v>173</v>
      </c>
      <c r="F156" s="36" t="s">
        <v>174</v>
      </c>
      <c r="G156" s="35" t="s">
        <v>35</v>
      </c>
      <c r="H156" s="36" t="s">
        <v>51</v>
      </c>
      <c r="I156" s="36" t="s">
        <v>37</v>
      </c>
      <c r="J156" s="36" t="s">
        <v>120</v>
      </c>
    </row>
    <row r="157" spans="1:10" ht="18" customHeight="1" x14ac:dyDescent="0.4">
      <c r="A157" s="156"/>
      <c r="B157" s="45"/>
      <c r="C157" s="45"/>
      <c r="D157" s="45"/>
      <c r="E157" s="45"/>
      <c r="F157" s="45"/>
      <c r="G157" s="45"/>
      <c r="H157" s="46"/>
      <c r="I157" s="37">
        <f>IF(AND(B157&lt;&gt;"",C157&lt;&gt;"",D157&lt;&gt;"",E157&lt;&gt;"",F157&lt;&gt;"",G157&lt;&gt;"",H157&lt;&gt;""),VLOOKUP(G157,通所介護費!$A$48:$B$52,2,0),0)</f>
        <v>0</v>
      </c>
      <c r="J157" s="37">
        <f t="shared" ref="J157:J161" si="22">(I157*H157)*0.1*10</f>
        <v>0</v>
      </c>
    </row>
    <row r="158" spans="1:10" ht="18" customHeight="1" x14ac:dyDescent="0.4">
      <c r="A158" s="156"/>
      <c r="B158" s="45"/>
      <c r="C158" s="45"/>
      <c r="D158" s="45"/>
      <c r="E158" s="45"/>
      <c r="F158" s="45"/>
      <c r="G158" s="45"/>
      <c r="H158" s="46"/>
      <c r="I158" s="37">
        <f>IF(AND(B158&lt;&gt;"",C158&lt;&gt;"",D158&lt;&gt;"",E158&lt;&gt;"",F158&lt;&gt;"",G158&lt;&gt;"",H158&lt;&gt;""),VLOOKUP(G158,通所介護費!$A$48:$B$52,2,0),0)</f>
        <v>0</v>
      </c>
      <c r="J158" s="37">
        <f t="shared" si="22"/>
        <v>0</v>
      </c>
    </row>
    <row r="159" spans="1:10" ht="18" customHeight="1" x14ac:dyDescent="0.4">
      <c r="A159" s="156"/>
      <c r="B159" s="45"/>
      <c r="C159" s="45"/>
      <c r="D159" s="45"/>
      <c r="E159" s="45"/>
      <c r="F159" s="45"/>
      <c r="G159" s="45"/>
      <c r="H159" s="46"/>
      <c r="I159" s="37">
        <f>IF(AND(B159&lt;&gt;"",C159&lt;&gt;"",D159&lt;&gt;"",E159&lt;&gt;"",F159&lt;&gt;"",G159&lt;&gt;"",H159&lt;&gt;""),VLOOKUP(G159,通所介護費!$A$48:$B$52,2,0),0)</f>
        <v>0</v>
      </c>
      <c r="J159" s="37">
        <f t="shared" si="22"/>
        <v>0</v>
      </c>
    </row>
    <row r="160" spans="1:10" ht="18" customHeight="1" x14ac:dyDescent="0.4">
      <c r="A160" s="156"/>
      <c r="B160" s="45"/>
      <c r="C160" s="45"/>
      <c r="D160" s="45"/>
      <c r="E160" s="45"/>
      <c r="F160" s="45"/>
      <c r="G160" s="45"/>
      <c r="H160" s="46"/>
      <c r="I160" s="37">
        <f>IF(AND(B160&lt;&gt;"",C160&lt;&gt;"",D160&lt;&gt;"",E160&lt;&gt;"",F160&lt;&gt;"",G160&lt;&gt;"",H160&lt;&gt;""),VLOOKUP(G160,通所介護費!$A$48:$B$52,2,0),0)</f>
        <v>0</v>
      </c>
      <c r="J160" s="37">
        <f t="shared" si="22"/>
        <v>0</v>
      </c>
    </row>
    <row r="161" spans="1:10" ht="18" customHeight="1" x14ac:dyDescent="0.4">
      <c r="A161" s="156"/>
      <c r="B161" s="45"/>
      <c r="C161" s="45"/>
      <c r="D161" s="45"/>
      <c r="E161" s="45"/>
      <c r="F161" s="45"/>
      <c r="G161" s="45"/>
      <c r="H161" s="46"/>
      <c r="I161" s="37">
        <f>IF(AND(B161&lt;&gt;"",C161&lt;&gt;"",D161&lt;&gt;"",E161&lt;&gt;"",F161&lt;&gt;"",G161&lt;&gt;"",H161&lt;&gt;""),VLOOKUP(G161,通所介護費!$A$48:$B$52,2,0),0)</f>
        <v>0</v>
      </c>
      <c r="J161" s="37">
        <f t="shared" si="22"/>
        <v>0</v>
      </c>
    </row>
    <row r="162" spans="1:10" ht="18" customHeight="1" x14ac:dyDescent="0.4">
      <c r="A162" s="156"/>
      <c r="B162" s="45"/>
      <c r="C162" s="45"/>
      <c r="D162" s="45"/>
      <c r="E162" s="45"/>
      <c r="F162" s="45"/>
      <c r="G162" s="45"/>
      <c r="H162" s="46"/>
      <c r="I162" s="37">
        <f>IF(AND(B162&lt;&gt;"",C162&lt;&gt;"",D162&lt;&gt;"",E162&lt;&gt;"",F162&lt;&gt;"",G162&lt;&gt;"",H162&lt;&gt;""),VLOOKUP(G162,通所介護費!$A$48:$B$52,2,0),0)</f>
        <v>0</v>
      </c>
      <c r="J162" s="37">
        <f t="shared" ref="J162:J176" si="23">(I162*H162)*0.1*10</f>
        <v>0</v>
      </c>
    </row>
    <row r="163" spans="1:10" ht="18" customHeight="1" x14ac:dyDescent="0.4">
      <c r="A163" s="156"/>
      <c r="B163" s="45"/>
      <c r="C163" s="45"/>
      <c r="D163" s="45"/>
      <c r="E163" s="45"/>
      <c r="F163" s="45"/>
      <c r="G163" s="45"/>
      <c r="H163" s="46"/>
      <c r="I163" s="37">
        <f>IF(AND(B163&lt;&gt;"",C163&lt;&gt;"",D163&lt;&gt;"",E163&lt;&gt;"",F163&lt;&gt;"",G163&lt;&gt;"",H163&lt;&gt;""),VLOOKUP(G163,通所介護費!$A$48:$B$52,2,0),0)</f>
        <v>0</v>
      </c>
      <c r="J163" s="37">
        <f t="shared" si="23"/>
        <v>0</v>
      </c>
    </row>
    <row r="164" spans="1:10" ht="18" customHeight="1" x14ac:dyDescent="0.4">
      <c r="A164" s="156"/>
      <c r="B164" s="45"/>
      <c r="C164" s="45"/>
      <c r="D164" s="45"/>
      <c r="E164" s="45"/>
      <c r="F164" s="45"/>
      <c r="G164" s="45"/>
      <c r="H164" s="46"/>
      <c r="I164" s="37">
        <f>IF(AND(B164&lt;&gt;"",C164&lt;&gt;"",D164&lt;&gt;"",E164&lt;&gt;"",F164&lt;&gt;"",G164&lt;&gt;"",H164&lt;&gt;""),VLOOKUP(G164,通所介護費!$A$48:$B$52,2,0),0)</f>
        <v>0</v>
      </c>
      <c r="J164" s="37">
        <f t="shared" si="23"/>
        <v>0</v>
      </c>
    </row>
    <row r="165" spans="1:10" ht="18" customHeight="1" x14ac:dyDescent="0.4">
      <c r="A165" s="156"/>
      <c r="B165" s="45"/>
      <c r="C165" s="45"/>
      <c r="D165" s="45"/>
      <c r="E165" s="45"/>
      <c r="F165" s="45"/>
      <c r="G165" s="45"/>
      <c r="H165" s="46"/>
      <c r="I165" s="37">
        <f>IF(AND(B165&lt;&gt;"",C165&lt;&gt;"",D165&lt;&gt;"",E165&lt;&gt;"",F165&lt;&gt;"",G165&lt;&gt;"",H165&lt;&gt;""),VLOOKUP(G165,通所介護費!$A$48:$B$52,2,0),0)</f>
        <v>0</v>
      </c>
      <c r="J165" s="37">
        <f t="shared" si="23"/>
        <v>0</v>
      </c>
    </row>
    <row r="166" spans="1:10" ht="18" customHeight="1" x14ac:dyDescent="0.4">
      <c r="A166" s="156"/>
      <c r="B166" s="45"/>
      <c r="C166" s="45"/>
      <c r="D166" s="45"/>
      <c r="E166" s="45"/>
      <c r="F166" s="45"/>
      <c r="G166" s="45"/>
      <c r="H166" s="46"/>
      <c r="I166" s="37">
        <f>IF(AND(B166&lt;&gt;"",C166&lt;&gt;"",D166&lt;&gt;"",E166&lt;&gt;"",F166&lt;&gt;"",G166&lt;&gt;"",H166&lt;&gt;""),VLOOKUP(G166,通所介護費!$A$48:$B$52,2,0),0)</f>
        <v>0</v>
      </c>
      <c r="J166" s="37">
        <f t="shared" si="23"/>
        <v>0</v>
      </c>
    </row>
    <row r="167" spans="1:10" ht="18" customHeight="1" x14ac:dyDescent="0.4">
      <c r="A167" s="156"/>
      <c r="B167" s="45"/>
      <c r="C167" s="45"/>
      <c r="D167" s="45"/>
      <c r="E167" s="45"/>
      <c r="F167" s="45"/>
      <c r="G167" s="45"/>
      <c r="H167" s="46"/>
      <c r="I167" s="37">
        <f>IF(AND(B167&lt;&gt;"",C167&lt;&gt;"",D167&lt;&gt;"",E167&lt;&gt;"",F167&lt;&gt;"",G167&lt;&gt;"",H167&lt;&gt;""),VLOOKUP(G167,通所介護費!$A$48:$B$52,2,0),0)</f>
        <v>0</v>
      </c>
      <c r="J167" s="37">
        <f t="shared" si="23"/>
        <v>0</v>
      </c>
    </row>
    <row r="168" spans="1:10" ht="18" customHeight="1" x14ac:dyDescent="0.4">
      <c r="A168" s="156"/>
      <c r="B168" s="45"/>
      <c r="C168" s="45"/>
      <c r="D168" s="45"/>
      <c r="E168" s="45"/>
      <c r="F168" s="45"/>
      <c r="G168" s="45"/>
      <c r="H168" s="46"/>
      <c r="I168" s="37">
        <f>IF(AND(B168&lt;&gt;"",C168&lt;&gt;"",D168&lt;&gt;"",E168&lt;&gt;"",F168&lt;&gt;"",G168&lt;&gt;"",H168&lt;&gt;""),VLOOKUP(G168,通所介護費!$A$48:$B$52,2,0),0)</f>
        <v>0</v>
      </c>
      <c r="J168" s="37">
        <f t="shared" si="23"/>
        <v>0</v>
      </c>
    </row>
    <row r="169" spans="1:10" ht="18" customHeight="1" x14ac:dyDescent="0.4">
      <c r="A169" s="156"/>
      <c r="B169" s="45"/>
      <c r="C169" s="45"/>
      <c r="D169" s="45"/>
      <c r="E169" s="45"/>
      <c r="F169" s="45"/>
      <c r="G169" s="45"/>
      <c r="H169" s="46"/>
      <c r="I169" s="37">
        <f>IF(AND(B169&lt;&gt;"",C169&lt;&gt;"",D169&lt;&gt;"",E169&lt;&gt;"",F169&lt;&gt;"",G169&lt;&gt;"",H169&lt;&gt;""),VLOOKUP(G169,通所介護費!$A$48:$B$52,2,0),0)</f>
        <v>0</v>
      </c>
      <c r="J169" s="37">
        <f t="shared" si="23"/>
        <v>0</v>
      </c>
    </row>
    <row r="170" spans="1:10" ht="18" customHeight="1" x14ac:dyDescent="0.4">
      <c r="A170" s="156"/>
      <c r="B170" s="45"/>
      <c r="C170" s="45"/>
      <c r="D170" s="45"/>
      <c r="E170" s="45"/>
      <c r="F170" s="45"/>
      <c r="G170" s="45"/>
      <c r="H170" s="46"/>
      <c r="I170" s="37">
        <f>IF(AND(B170&lt;&gt;"",C170&lt;&gt;"",D170&lt;&gt;"",E170&lt;&gt;"",F170&lt;&gt;"",G170&lt;&gt;"",H170&lt;&gt;""),VLOOKUP(G170,通所介護費!$A$48:$B$52,2,0),0)</f>
        <v>0</v>
      </c>
      <c r="J170" s="37">
        <f t="shared" si="23"/>
        <v>0</v>
      </c>
    </row>
    <row r="171" spans="1:10" ht="18" customHeight="1" x14ac:dyDescent="0.4">
      <c r="A171" s="156"/>
      <c r="B171" s="45"/>
      <c r="C171" s="45"/>
      <c r="D171" s="45"/>
      <c r="E171" s="45"/>
      <c r="F171" s="45"/>
      <c r="G171" s="45"/>
      <c r="H171" s="46"/>
      <c r="I171" s="37">
        <f>IF(AND(B171&lt;&gt;"",C171&lt;&gt;"",D171&lt;&gt;"",E171&lt;&gt;"",F171&lt;&gt;"",G171&lt;&gt;"",H171&lt;&gt;""),VLOOKUP(G171,通所介護費!$A$48:$B$52,2,0),0)</f>
        <v>0</v>
      </c>
      <c r="J171" s="37">
        <f t="shared" si="23"/>
        <v>0</v>
      </c>
    </row>
    <row r="172" spans="1:10" ht="18" customHeight="1" x14ac:dyDescent="0.4">
      <c r="A172" s="156"/>
      <c r="B172" s="45"/>
      <c r="C172" s="45"/>
      <c r="D172" s="45"/>
      <c r="E172" s="45"/>
      <c r="F172" s="45"/>
      <c r="G172" s="45"/>
      <c r="H172" s="46"/>
      <c r="I172" s="37">
        <f>IF(AND(B172&lt;&gt;"",C172&lt;&gt;"",D172&lt;&gt;"",E172&lt;&gt;"",F172&lt;&gt;"",G172&lt;&gt;"",H172&lt;&gt;""),VLOOKUP(G172,通所介護費!$A$48:$B$52,2,0),0)</f>
        <v>0</v>
      </c>
      <c r="J172" s="37">
        <f t="shared" si="23"/>
        <v>0</v>
      </c>
    </row>
    <row r="173" spans="1:10" ht="18" customHeight="1" x14ac:dyDescent="0.4">
      <c r="A173" s="156"/>
      <c r="B173" s="45"/>
      <c r="C173" s="45"/>
      <c r="D173" s="45"/>
      <c r="E173" s="45"/>
      <c r="F173" s="45"/>
      <c r="G173" s="45"/>
      <c r="H173" s="46"/>
      <c r="I173" s="37">
        <f>IF(AND(B173&lt;&gt;"",C173&lt;&gt;"",D173&lt;&gt;"",E173&lt;&gt;"",F173&lt;&gt;"",G173&lt;&gt;"",H173&lt;&gt;""),VLOOKUP(G173,通所介護費!$A$48:$B$52,2,0),0)</f>
        <v>0</v>
      </c>
      <c r="J173" s="37">
        <f t="shared" si="23"/>
        <v>0</v>
      </c>
    </row>
    <row r="174" spans="1:10" ht="18" customHeight="1" x14ac:dyDescent="0.4">
      <c r="A174" s="156"/>
      <c r="B174" s="45"/>
      <c r="C174" s="45"/>
      <c r="D174" s="45"/>
      <c r="E174" s="45"/>
      <c r="F174" s="45"/>
      <c r="G174" s="45"/>
      <c r="H174" s="46"/>
      <c r="I174" s="37">
        <f>IF(AND(B174&lt;&gt;"",C174&lt;&gt;"",D174&lt;&gt;"",E174&lt;&gt;"",F174&lt;&gt;"",G174&lt;&gt;"",H174&lt;&gt;""),VLOOKUP(G174,通所介護費!$A$48:$B$52,2,0),0)</f>
        <v>0</v>
      </c>
      <c r="J174" s="37">
        <f t="shared" si="23"/>
        <v>0</v>
      </c>
    </row>
    <row r="175" spans="1:10" ht="18" customHeight="1" x14ac:dyDescent="0.4">
      <c r="A175" s="156"/>
      <c r="B175" s="45"/>
      <c r="C175" s="45"/>
      <c r="D175" s="45"/>
      <c r="E175" s="45"/>
      <c r="F175" s="45"/>
      <c r="G175" s="45"/>
      <c r="H175" s="46"/>
      <c r="I175" s="37">
        <f>IF(AND(B175&lt;&gt;"",C175&lt;&gt;"",D175&lt;&gt;"",E175&lt;&gt;"",F175&lt;&gt;"",G175&lt;&gt;"",H175&lt;&gt;""),VLOOKUP(G175,通所介護費!$A$48:$B$52,2,0),0)</f>
        <v>0</v>
      </c>
      <c r="J175" s="37">
        <f t="shared" si="23"/>
        <v>0</v>
      </c>
    </row>
    <row r="176" spans="1:10" ht="18" customHeight="1" x14ac:dyDescent="0.4">
      <c r="A176" s="157"/>
      <c r="B176" s="45"/>
      <c r="C176" s="45"/>
      <c r="D176" s="45"/>
      <c r="E176" s="45"/>
      <c r="F176" s="45"/>
      <c r="G176" s="45"/>
      <c r="H176" s="46"/>
      <c r="I176" s="37">
        <f>IF(AND(B176&lt;&gt;"",C176&lt;&gt;"",D176&lt;&gt;"",E176&lt;&gt;"",F176&lt;&gt;"",G176&lt;&gt;"",H176&lt;&gt;""),VLOOKUP(G176,通所介護費!$A$48:$B$52,2,0),0)</f>
        <v>0</v>
      </c>
      <c r="J176" s="37">
        <f t="shared" si="23"/>
        <v>0</v>
      </c>
    </row>
    <row r="177" spans="1:10" ht="22.15" customHeight="1" x14ac:dyDescent="0.4">
      <c r="A177" s="101" t="s">
        <v>40</v>
      </c>
      <c r="B177" s="102"/>
      <c r="C177" s="102"/>
      <c r="D177" s="102"/>
      <c r="E177" s="102"/>
      <c r="F177" s="102"/>
      <c r="G177" s="103"/>
      <c r="H177" s="39">
        <f>SUMIF(H157:H176,"&lt;&gt;#N/A")</f>
        <v>0</v>
      </c>
      <c r="I177" s="39">
        <f>SUMIF(I157:I176,"&lt;&gt;#N/A")</f>
        <v>0</v>
      </c>
      <c r="J177" s="39">
        <f>SUMIF(J157:J176,"&lt;&gt;#N/A")</f>
        <v>0</v>
      </c>
    </row>
    <row r="178" spans="1:10" ht="15" customHeight="1" x14ac:dyDescent="0.4">
      <c r="A178" s="24"/>
      <c r="B178" s="24"/>
      <c r="C178" s="24"/>
      <c r="D178" s="24"/>
      <c r="E178" s="24"/>
      <c r="F178" s="24"/>
      <c r="G178" s="44"/>
      <c r="H178" s="44"/>
      <c r="I178" s="44"/>
    </row>
    <row r="179" spans="1:10" ht="22.15" customHeight="1" x14ac:dyDescent="0.4">
      <c r="A179" s="51" t="s">
        <v>89</v>
      </c>
      <c r="B179" s="24"/>
      <c r="C179" s="24"/>
      <c r="D179" s="24"/>
      <c r="E179" s="24"/>
      <c r="F179" s="24"/>
      <c r="G179" s="44"/>
      <c r="H179" s="44"/>
      <c r="I179" s="44"/>
    </row>
    <row r="180" spans="1:10" ht="42.95" customHeight="1" x14ac:dyDescent="0.4">
      <c r="A180" s="158" t="s">
        <v>144</v>
      </c>
      <c r="B180" s="35" t="s">
        <v>49</v>
      </c>
      <c r="C180" s="35" t="s">
        <v>119</v>
      </c>
      <c r="D180" s="35" t="s">
        <v>34</v>
      </c>
      <c r="E180" s="36" t="s">
        <v>173</v>
      </c>
      <c r="F180" s="36" t="s">
        <v>174</v>
      </c>
      <c r="G180" s="35" t="s">
        <v>35</v>
      </c>
      <c r="H180" s="36" t="s">
        <v>134</v>
      </c>
      <c r="I180" s="36" t="s">
        <v>37</v>
      </c>
      <c r="J180" s="36" t="s">
        <v>120</v>
      </c>
    </row>
    <row r="181" spans="1:10" ht="18" customHeight="1" x14ac:dyDescent="0.4">
      <c r="A181" s="159"/>
      <c r="B181" s="45"/>
      <c r="C181" s="45"/>
      <c r="D181" s="45"/>
      <c r="E181" s="45"/>
      <c r="F181" s="45"/>
      <c r="G181" s="45"/>
      <c r="H181" s="46"/>
      <c r="I181" s="37">
        <f>IF(AND(B181&lt;&gt;"",C181&lt;&gt;"",D181&lt;&gt;"",E181&lt;&gt;"",F181&lt;&gt;"",G181&lt;&gt;"",H181&lt;&gt;""),VLOOKUP(G181,通所介護費!$A$48:$B$52,2,0),0)</f>
        <v>0</v>
      </c>
      <c r="J181" s="37">
        <f>((I181*H181)*0.1*10)/2</f>
        <v>0</v>
      </c>
    </row>
    <row r="182" spans="1:10" ht="18" customHeight="1" x14ac:dyDescent="0.4">
      <c r="A182" s="159"/>
      <c r="B182" s="45"/>
      <c r="C182" s="45"/>
      <c r="D182" s="45"/>
      <c r="E182" s="45"/>
      <c r="F182" s="45"/>
      <c r="G182" s="45"/>
      <c r="H182" s="46"/>
      <c r="I182" s="37">
        <f>IF(AND(B182&lt;&gt;"",C182&lt;&gt;"",D182&lt;&gt;"",E182&lt;&gt;"",F182&lt;&gt;"",G182&lt;&gt;"",H182&lt;&gt;""),VLOOKUP(G182,通所介護費!$A$48:$B$52,2,0),0)</f>
        <v>0</v>
      </c>
      <c r="J182" s="37">
        <f>((I182*H182)*0.1*10)/2</f>
        <v>0</v>
      </c>
    </row>
    <row r="183" spans="1:10" ht="18" customHeight="1" x14ac:dyDescent="0.4">
      <c r="A183" s="159"/>
      <c r="B183" s="45"/>
      <c r="C183" s="45"/>
      <c r="D183" s="45"/>
      <c r="E183" s="45"/>
      <c r="F183" s="45"/>
      <c r="G183" s="45"/>
      <c r="H183" s="46"/>
      <c r="I183" s="37">
        <f>IF(AND(B183&lt;&gt;"",C183&lt;&gt;"",D183&lt;&gt;"",E183&lt;&gt;"",F183&lt;&gt;"",G183&lt;&gt;"",H183&lt;&gt;""),VLOOKUP(G183,通所介護費!$A$48:$B$52,2,0),0)</f>
        <v>0</v>
      </c>
      <c r="J183" s="37">
        <f>((I183*H183)*0.1*10)/2</f>
        <v>0</v>
      </c>
    </row>
    <row r="184" spans="1:10" ht="18" customHeight="1" x14ac:dyDescent="0.4">
      <c r="A184" s="159"/>
      <c r="B184" s="45"/>
      <c r="C184" s="45"/>
      <c r="D184" s="45"/>
      <c r="E184" s="45"/>
      <c r="F184" s="45"/>
      <c r="G184" s="45"/>
      <c r="H184" s="46"/>
      <c r="I184" s="37">
        <f>IF(AND(B184&lt;&gt;"",C184&lt;&gt;"",D184&lt;&gt;"",E184&lt;&gt;"",F184&lt;&gt;"",G184&lt;&gt;"",H184&lt;&gt;""),VLOOKUP(G184,通所介護費!$A$48:$B$52,2,0),0)</f>
        <v>0</v>
      </c>
      <c r="J184" s="37">
        <f>((I184*H184)*0.1*10)/2</f>
        <v>0</v>
      </c>
    </row>
    <row r="185" spans="1:10" ht="18" customHeight="1" x14ac:dyDescent="0.4">
      <c r="A185" s="160"/>
      <c r="B185" s="45"/>
      <c r="C185" s="45"/>
      <c r="D185" s="45"/>
      <c r="E185" s="45"/>
      <c r="F185" s="45"/>
      <c r="G185" s="45"/>
      <c r="H185" s="46"/>
      <c r="I185" s="37">
        <f>IF(AND(B185&lt;&gt;"",C185&lt;&gt;"",D185&lt;&gt;"",E185&lt;&gt;"",F185&lt;&gt;"",G185&lt;&gt;"",H185&lt;&gt;""),VLOOKUP(G185,通所介護費!$A$48:$B$52,2,0),0)</f>
        <v>0</v>
      </c>
      <c r="J185" s="37">
        <f>((I185*H185)*0.1*10)/2</f>
        <v>0</v>
      </c>
    </row>
    <row r="186" spans="1:10" ht="22.15" customHeight="1" x14ac:dyDescent="0.4">
      <c r="A186" s="101" t="s">
        <v>40</v>
      </c>
      <c r="B186" s="102"/>
      <c r="C186" s="102"/>
      <c r="D186" s="102"/>
      <c r="E186" s="102"/>
      <c r="F186" s="102"/>
      <c r="G186" s="103"/>
      <c r="H186" s="39">
        <f>SUMIF(H181:H185,"&lt;&gt;#N/A")</f>
        <v>0</v>
      </c>
      <c r="I186" s="39">
        <f>SUMIF(I181:I185,"&lt;&gt;#N/A")</f>
        <v>0</v>
      </c>
      <c r="J186" s="39">
        <f>SUMIF(J181:J185,"&lt;&gt;#N/A")</f>
        <v>0</v>
      </c>
    </row>
    <row r="187" spans="1:10" ht="22.15" customHeight="1" x14ac:dyDescent="0.4"/>
    <row r="188" spans="1:10" ht="22.15" customHeight="1" x14ac:dyDescent="0.4">
      <c r="A188" s="34" t="s">
        <v>175</v>
      </c>
    </row>
    <row r="189" spans="1:10" ht="22.15" customHeight="1" x14ac:dyDescent="0.4">
      <c r="A189" s="50" t="s">
        <v>90</v>
      </c>
    </row>
    <row r="190" spans="1:10" ht="42.95" customHeight="1" x14ac:dyDescent="0.4">
      <c r="A190" s="155" t="s">
        <v>176</v>
      </c>
      <c r="B190" s="35" t="s">
        <v>49</v>
      </c>
      <c r="C190" s="35" t="s">
        <v>119</v>
      </c>
      <c r="D190" s="35" t="s">
        <v>34</v>
      </c>
      <c r="E190" s="36" t="s">
        <v>173</v>
      </c>
      <c r="F190" s="36" t="s">
        <v>174</v>
      </c>
      <c r="G190" s="35" t="s">
        <v>35</v>
      </c>
      <c r="H190" s="36" t="s">
        <v>51</v>
      </c>
      <c r="I190" s="36" t="s">
        <v>37</v>
      </c>
      <c r="J190" s="36" t="s">
        <v>120</v>
      </c>
    </row>
    <row r="191" spans="1:10" ht="18" customHeight="1" x14ac:dyDescent="0.4">
      <c r="A191" s="156"/>
      <c r="B191" s="45"/>
      <c r="C191" s="45"/>
      <c r="D191" s="45"/>
      <c r="E191" s="45"/>
      <c r="F191" s="45"/>
      <c r="G191" s="45"/>
      <c r="H191" s="46"/>
      <c r="I191" s="37">
        <f>IF(AND(B191&lt;&gt;"",C191&lt;&gt;"",D191&lt;&gt;"",E191&lt;&gt;"",F191&lt;&gt;"",G191&lt;&gt;"",H191&lt;&gt;""),VLOOKUP(G191,通所介護費!$A$55:$B$59,2,0),0)</f>
        <v>0</v>
      </c>
      <c r="J191" s="37">
        <f t="shared" ref="J191:J195" si="24">(I191*H191)*0.1*10</f>
        <v>0</v>
      </c>
    </row>
    <row r="192" spans="1:10" ht="18" customHeight="1" x14ac:dyDescent="0.4">
      <c r="A192" s="156"/>
      <c r="B192" s="45"/>
      <c r="C192" s="45"/>
      <c r="D192" s="45"/>
      <c r="E192" s="45"/>
      <c r="F192" s="45"/>
      <c r="G192" s="45"/>
      <c r="H192" s="46"/>
      <c r="I192" s="37">
        <f>IF(AND(B192&lt;&gt;"",C192&lt;&gt;"",D192&lt;&gt;"",E192&lt;&gt;"",F192&lt;&gt;"",G192&lt;&gt;"",H192&lt;&gt;""),VLOOKUP(G192,通所介護費!$A$55:$B$59,2,0),0)</f>
        <v>0</v>
      </c>
      <c r="J192" s="37">
        <f t="shared" si="24"/>
        <v>0</v>
      </c>
    </row>
    <row r="193" spans="1:10" ht="18" customHeight="1" x14ac:dyDescent="0.4">
      <c r="A193" s="156"/>
      <c r="B193" s="45"/>
      <c r="C193" s="45"/>
      <c r="D193" s="45"/>
      <c r="E193" s="45"/>
      <c r="F193" s="45"/>
      <c r="G193" s="45"/>
      <c r="H193" s="46"/>
      <c r="I193" s="37">
        <f>IF(AND(B193&lt;&gt;"",C193&lt;&gt;"",D193&lt;&gt;"",E193&lt;&gt;"",F193&lt;&gt;"",G193&lt;&gt;"",H193&lt;&gt;""),VLOOKUP(G193,通所介護費!$A$55:$B$59,2,0),0)</f>
        <v>0</v>
      </c>
      <c r="J193" s="37">
        <f t="shared" si="24"/>
        <v>0</v>
      </c>
    </row>
    <row r="194" spans="1:10" ht="18" customHeight="1" x14ac:dyDescent="0.4">
      <c r="A194" s="156"/>
      <c r="B194" s="45"/>
      <c r="C194" s="45"/>
      <c r="D194" s="45"/>
      <c r="E194" s="45"/>
      <c r="F194" s="45"/>
      <c r="G194" s="45"/>
      <c r="H194" s="46"/>
      <c r="I194" s="37">
        <f>IF(AND(B194&lt;&gt;"",C194&lt;&gt;"",D194&lt;&gt;"",E194&lt;&gt;"",F194&lt;&gt;"",G194&lt;&gt;"",H194&lt;&gt;""),VLOOKUP(G194,通所介護費!$A$55:$B$59,2,0),0)</f>
        <v>0</v>
      </c>
      <c r="J194" s="37">
        <f t="shared" si="24"/>
        <v>0</v>
      </c>
    </row>
    <row r="195" spans="1:10" ht="18" customHeight="1" x14ac:dyDescent="0.4">
      <c r="A195" s="156"/>
      <c r="B195" s="45"/>
      <c r="C195" s="45"/>
      <c r="D195" s="45"/>
      <c r="E195" s="45"/>
      <c r="F195" s="45"/>
      <c r="G195" s="45"/>
      <c r="H195" s="46"/>
      <c r="I195" s="37">
        <f>IF(AND(B195&lt;&gt;"",C195&lt;&gt;"",D195&lt;&gt;"",E195&lt;&gt;"",F195&lt;&gt;"",G195&lt;&gt;"",H195&lt;&gt;""),VLOOKUP(G195,通所介護費!$A$55:$B$59,2,0),0)</f>
        <v>0</v>
      </c>
      <c r="J195" s="37">
        <f t="shared" si="24"/>
        <v>0</v>
      </c>
    </row>
    <row r="196" spans="1:10" ht="18" customHeight="1" x14ac:dyDescent="0.4">
      <c r="A196" s="156"/>
      <c r="B196" s="45"/>
      <c r="C196" s="45"/>
      <c r="D196" s="45"/>
      <c r="E196" s="45"/>
      <c r="F196" s="45"/>
      <c r="G196" s="45"/>
      <c r="H196" s="46"/>
      <c r="I196" s="37">
        <f>IF(AND(B196&lt;&gt;"",C196&lt;&gt;"",D196&lt;&gt;"",E196&lt;&gt;"",F196&lt;&gt;"",G196&lt;&gt;"",H196&lt;&gt;""),VLOOKUP(G196,通所介護費!$A$55:$B$59,2,0),0)</f>
        <v>0</v>
      </c>
      <c r="J196" s="37">
        <f t="shared" ref="J196:J210" si="25">(I196*H196)*0.1*10</f>
        <v>0</v>
      </c>
    </row>
    <row r="197" spans="1:10" ht="18" customHeight="1" x14ac:dyDescent="0.4">
      <c r="A197" s="156"/>
      <c r="B197" s="45"/>
      <c r="C197" s="45"/>
      <c r="D197" s="45"/>
      <c r="E197" s="45"/>
      <c r="F197" s="45"/>
      <c r="G197" s="45"/>
      <c r="H197" s="46"/>
      <c r="I197" s="37">
        <f>IF(AND(B197&lt;&gt;"",C197&lt;&gt;"",D197&lt;&gt;"",E197&lt;&gt;"",F197&lt;&gt;"",G197&lt;&gt;"",H197&lt;&gt;""),VLOOKUP(G197,通所介護費!$A$55:$B$59,2,0),0)</f>
        <v>0</v>
      </c>
      <c r="J197" s="37">
        <f t="shared" si="25"/>
        <v>0</v>
      </c>
    </row>
    <row r="198" spans="1:10" ht="18" customHeight="1" x14ac:dyDescent="0.4">
      <c r="A198" s="156"/>
      <c r="B198" s="45"/>
      <c r="C198" s="45"/>
      <c r="D198" s="45"/>
      <c r="E198" s="45"/>
      <c r="F198" s="45"/>
      <c r="G198" s="45"/>
      <c r="H198" s="46"/>
      <c r="I198" s="37">
        <f>IF(AND(B198&lt;&gt;"",C198&lt;&gt;"",D198&lt;&gt;"",E198&lt;&gt;"",F198&lt;&gt;"",G198&lt;&gt;"",H198&lt;&gt;""),VLOOKUP(G198,通所介護費!$A$55:$B$59,2,0),0)</f>
        <v>0</v>
      </c>
      <c r="J198" s="37">
        <f t="shared" si="25"/>
        <v>0</v>
      </c>
    </row>
    <row r="199" spans="1:10" ht="18" customHeight="1" x14ac:dyDescent="0.4">
      <c r="A199" s="156"/>
      <c r="B199" s="45"/>
      <c r="C199" s="45"/>
      <c r="D199" s="45"/>
      <c r="E199" s="45"/>
      <c r="F199" s="45"/>
      <c r="G199" s="45"/>
      <c r="H199" s="46"/>
      <c r="I199" s="37">
        <f>IF(AND(B199&lt;&gt;"",C199&lt;&gt;"",D199&lt;&gt;"",E199&lt;&gt;"",F199&lt;&gt;"",G199&lt;&gt;"",H199&lt;&gt;""),VLOOKUP(G199,通所介護費!$A$55:$B$59,2,0),0)</f>
        <v>0</v>
      </c>
      <c r="J199" s="37">
        <f t="shared" si="25"/>
        <v>0</v>
      </c>
    </row>
    <row r="200" spans="1:10" ht="18" customHeight="1" x14ac:dyDescent="0.4">
      <c r="A200" s="156"/>
      <c r="B200" s="45"/>
      <c r="C200" s="45"/>
      <c r="D200" s="45"/>
      <c r="E200" s="45"/>
      <c r="F200" s="45"/>
      <c r="G200" s="45"/>
      <c r="H200" s="46"/>
      <c r="I200" s="37">
        <f>IF(AND(B200&lt;&gt;"",C200&lt;&gt;"",D200&lt;&gt;"",E200&lt;&gt;"",F200&lt;&gt;"",G200&lt;&gt;"",H200&lt;&gt;""),VLOOKUP(G200,通所介護費!$A$55:$B$59,2,0),0)</f>
        <v>0</v>
      </c>
      <c r="J200" s="37">
        <f t="shared" si="25"/>
        <v>0</v>
      </c>
    </row>
    <row r="201" spans="1:10" ht="18" customHeight="1" x14ac:dyDescent="0.4">
      <c r="A201" s="156"/>
      <c r="B201" s="45"/>
      <c r="C201" s="45"/>
      <c r="D201" s="45"/>
      <c r="E201" s="45"/>
      <c r="F201" s="45"/>
      <c r="G201" s="45"/>
      <c r="H201" s="46"/>
      <c r="I201" s="37">
        <f>IF(AND(B201&lt;&gt;"",C201&lt;&gt;"",D201&lt;&gt;"",E201&lt;&gt;"",F201&lt;&gt;"",G201&lt;&gt;"",H201&lt;&gt;""),VLOOKUP(G201,通所介護費!$A$55:$B$59,2,0),0)</f>
        <v>0</v>
      </c>
      <c r="J201" s="37">
        <f t="shared" si="25"/>
        <v>0</v>
      </c>
    </row>
    <row r="202" spans="1:10" ht="18" customHeight="1" x14ac:dyDescent="0.4">
      <c r="A202" s="156"/>
      <c r="B202" s="45"/>
      <c r="C202" s="45"/>
      <c r="D202" s="45"/>
      <c r="E202" s="45"/>
      <c r="F202" s="45"/>
      <c r="G202" s="45"/>
      <c r="H202" s="46"/>
      <c r="I202" s="37">
        <f>IF(AND(B202&lt;&gt;"",C202&lt;&gt;"",D202&lt;&gt;"",E202&lt;&gt;"",F202&lt;&gt;"",G202&lt;&gt;"",H202&lt;&gt;""),VLOOKUP(G202,通所介護費!$A$55:$B$59,2,0),0)</f>
        <v>0</v>
      </c>
      <c r="J202" s="37">
        <f t="shared" si="25"/>
        <v>0</v>
      </c>
    </row>
    <row r="203" spans="1:10" ht="18" customHeight="1" x14ac:dyDescent="0.4">
      <c r="A203" s="156"/>
      <c r="B203" s="45"/>
      <c r="C203" s="45"/>
      <c r="D203" s="45"/>
      <c r="E203" s="45"/>
      <c r="F203" s="45"/>
      <c r="G203" s="45"/>
      <c r="H203" s="46"/>
      <c r="I203" s="37">
        <f>IF(AND(B203&lt;&gt;"",C203&lt;&gt;"",D203&lt;&gt;"",E203&lt;&gt;"",F203&lt;&gt;"",G203&lt;&gt;"",H203&lt;&gt;""),VLOOKUP(G203,通所介護費!$A$55:$B$59,2,0),0)</f>
        <v>0</v>
      </c>
      <c r="J203" s="37">
        <f t="shared" si="25"/>
        <v>0</v>
      </c>
    </row>
    <row r="204" spans="1:10" ht="18" customHeight="1" x14ac:dyDescent="0.4">
      <c r="A204" s="156"/>
      <c r="B204" s="45"/>
      <c r="C204" s="45"/>
      <c r="D204" s="45"/>
      <c r="E204" s="45"/>
      <c r="F204" s="45"/>
      <c r="G204" s="45"/>
      <c r="H204" s="46"/>
      <c r="I204" s="37">
        <f>IF(AND(B204&lt;&gt;"",C204&lt;&gt;"",D204&lt;&gt;"",E204&lt;&gt;"",F204&lt;&gt;"",G204&lt;&gt;"",H204&lt;&gt;""),VLOOKUP(G204,通所介護費!$A$55:$B$59,2,0),0)</f>
        <v>0</v>
      </c>
      <c r="J204" s="37">
        <f t="shared" si="25"/>
        <v>0</v>
      </c>
    </row>
    <row r="205" spans="1:10" ht="18" customHeight="1" x14ac:dyDescent="0.4">
      <c r="A205" s="156"/>
      <c r="B205" s="45"/>
      <c r="C205" s="45"/>
      <c r="D205" s="45"/>
      <c r="E205" s="45"/>
      <c r="F205" s="45"/>
      <c r="G205" s="45"/>
      <c r="H205" s="46"/>
      <c r="I205" s="37">
        <f>IF(AND(B205&lt;&gt;"",C205&lt;&gt;"",D205&lt;&gt;"",E205&lt;&gt;"",F205&lt;&gt;"",G205&lt;&gt;"",H205&lt;&gt;""),VLOOKUP(G205,通所介護費!$A$55:$B$59,2,0),0)</f>
        <v>0</v>
      </c>
      <c r="J205" s="37">
        <f t="shared" si="25"/>
        <v>0</v>
      </c>
    </row>
    <row r="206" spans="1:10" ht="18" customHeight="1" x14ac:dyDescent="0.4">
      <c r="A206" s="156"/>
      <c r="B206" s="45"/>
      <c r="C206" s="45"/>
      <c r="D206" s="45"/>
      <c r="E206" s="45"/>
      <c r="F206" s="45"/>
      <c r="G206" s="45"/>
      <c r="H206" s="46"/>
      <c r="I206" s="37">
        <f>IF(AND(B206&lt;&gt;"",C206&lt;&gt;"",D206&lt;&gt;"",E206&lt;&gt;"",F206&lt;&gt;"",G206&lt;&gt;"",H206&lt;&gt;""),VLOOKUP(G206,通所介護費!$A$55:$B$59,2,0),0)</f>
        <v>0</v>
      </c>
      <c r="J206" s="37">
        <f t="shared" si="25"/>
        <v>0</v>
      </c>
    </row>
    <row r="207" spans="1:10" ht="18" customHeight="1" x14ac:dyDescent="0.4">
      <c r="A207" s="156"/>
      <c r="B207" s="45"/>
      <c r="C207" s="45"/>
      <c r="D207" s="45"/>
      <c r="E207" s="45"/>
      <c r="F207" s="45"/>
      <c r="G207" s="45"/>
      <c r="H207" s="46"/>
      <c r="I207" s="37">
        <f>IF(AND(B207&lt;&gt;"",C207&lt;&gt;"",D207&lt;&gt;"",E207&lt;&gt;"",F207&lt;&gt;"",G207&lt;&gt;"",H207&lt;&gt;""),VLOOKUP(G207,通所介護費!$A$55:$B$59,2,0),0)</f>
        <v>0</v>
      </c>
      <c r="J207" s="37">
        <f t="shared" si="25"/>
        <v>0</v>
      </c>
    </row>
    <row r="208" spans="1:10" ht="18" customHeight="1" x14ac:dyDescent="0.4">
      <c r="A208" s="156"/>
      <c r="B208" s="45"/>
      <c r="C208" s="45"/>
      <c r="D208" s="45"/>
      <c r="E208" s="45"/>
      <c r="F208" s="45"/>
      <c r="G208" s="45"/>
      <c r="H208" s="46"/>
      <c r="I208" s="37">
        <f>IF(AND(B208&lt;&gt;"",C208&lt;&gt;"",D208&lt;&gt;"",E208&lt;&gt;"",F208&lt;&gt;"",G208&lt;&gt;"",H208&lt;&gt;""),VLOOKUP(G208,通所介護費!$A$55:$B$59,2,0),0)</f>
        <v>0</v>
      </c>
      <c r="J208" s="37">
        <f t="shared" si="25"/>
        <v>0</v>
      </c>
    </row>
    <row r="209" spans="1:10" ht="18" customHeight="1" x14ac:dyDescent="0.4">
      <c r="A209" s="156"/>
      <c r="B209" s="45"/>
      <c r="C209" s="45"/>
      <c r="D209" s="45"/>
      <c r="E209" s="45"/>
      <c r="F209" s="45"/>
      <c r="G209" s="45"/>
      <c r="H209" s="46"/>
      <c r="I209" s="37">
        <f>IF(AND(B209&lt;&gt;"",C209&lt;&gt;"",D209&lt;&gt;"",E209&lt;&gt;"",F209&lt;&gt;"",G209&lt;&gt;"",H209&lt;&gt;""),VLOOKUP(G209,通所介護費!$A$55:$B$59,2,0),0)</f>
        <v>0</v>
      </c>
      <c r="J209" s="37">
        <f t="shared" si="25"/>
        <v>0</v>
      </c>
    </row>
    <row r="210" spans="1:10" ht="18" customHeight="1" x14ac:dyDescent="0.4">
      <c r="A210" s="157"/>
      <c r="B210" s="45"/>
      <c r="C210" s="45"/>
      <c r="D210" s="45"/>
      <c r="E210" s="45"/>
      <c r="F210" s="45"/>
      <c r="G210" s="45"/>
      <c r="H210" s="46"/>
      <c r="I210" s="37">
        <f>IF(AND(B210&lt;&gt;"",C210&lt;&gt;"",D210&lt;&gt;"",E210&lt;&gt;"",F210&lt;&gt;"",G210&lt;&gt;"",H210&lt;&gt;""),VLOOKUP(G210,通所介護費!$A$55:$B$59,2,0),0)</f>
        <v>0</v>
      </c>
      <c r="J210" s="37">
        <f t="shared" si="25"/>
        <v>0</v>
      </c>
    </row>
    <row r="211" spans="1:10" ht="22.15" customHeight="1" x14ac:dyDescent="0.4">
      <c r="A211" s="101" t="s">
        <v>40</v>
      </c>
      <c r="B211" s="102"/>
      <c r="C211" s="102"/>
      <c r="D211" s="102"/>
      <c r="E211" s="102"/>
      <c r="F211" s="102"/>
      <c r="G211" s="103"/>
      <c r="H211" s="39">
        <f>SUMIF(H191:H210,"&lt;&gt;#N/A")</f>
        <v>0</v>
      </c>
      <c r="I211" s="39">
        <f>SUMIF(I191:I210,"&lt;&gt;#N/A")</f>
        <v>0</v>
      </c>
      <c r="J211" s="39">
        <f>SUMIF(J191:J210,"&lt;&gt;#N/A")</f>
        <v>0</v>
      </c>
    </row>
    <row r="212" spans="1:10" ht="15" customHeight="1" x14ac:dyDescent="0.4">
      <c r="A212" s="24"/>
      <c r="B212" s="24"/>
      <c r="C212" s="24"/>
      <c r="D212" s="24"/>
      <c r="E212" s="24"/>
      <c r="F212" s="24"/>
      <c r="G212" s="44"/>
      <c r="H212" s="44"/>
      <c r="I212" s="44"/>
    </row>
    <row r="213" spans="1:10" ht="22.15" customHeight="1" x14ac:dyDescent="0.4">
      <c r="A213" s="51" t="s">
        <v>89</v>
      </c>
      <c r="B213" s="24"/>
      <c r="C213" s="24"/>
      <c r="D213" s="24"/>
      <c r="E213" s="24"/>
      <c r="F213" s="24"/>
      <c r="G213" s="44"/>
      <c r="H213" s="44"/>
      <c r="I213" s="44"/>
    </row>
    <row r="214" spans="1:10" ht="42.95" customHeight="1" x14ac:dyDescent="0.4">
      <c r="A214" s="158" t="s">
        <v>176</v>
      </c>
      <c r="B214" s="35" t="s">
        <v>49</v>
      </c>
      <c r="C214" s="35" t="s">
        <v>119</v>
      </c>
      <c r="D214" s="35" t="s">
        <v>34</v>
      </c>
      <c r="E214" s="36" t="s">
        <v>173</v>
      </c>
      <c r="F214" s="36" t="s">
        <v>174</v>
      </c>
      <c r="G214" s="35" t="s">
        <v>35</v>
      </c>
      <c r="H214" s="36" t="s">
        <v>134</v>
      </c>
      <c r="I214" s="36" t="s">
        <v>37</v>
      </c>
      <c r="J214" s="36" t="s">
        <v>120</v>
      </c>
    </row>
    <row r="215" spans="1:10" ht="18" customHeight="1" x14ac:dyDescent="0.4">
      <c r="A215" s="159"/>
      <c r="B215" s="45"/>
      <c r="C215" s="45"/>
      <c r="D215" s="45"/>
      <c r="E215" s="45"/>
      <c r="F215" s="45"/>
      <c r="G215" s="45"/>
      <c r="H215" s="46"/>
      <c r="I215" s="37">
        <f>IF(AND(B215&lt;&gt;"",C215&lt;&gt;"",D215&lt;&gt;"",E215&lt;&gt;"",F215&lt;&gt;"",G215&lt;&gt;"",H215&lt;&gt;""),VLOOKUP(G215,通所介護費!$A$55:$B$59,2,0),0)</f>
        <v>0</v>
      </c>
      <c r="J215" s="37">
        <f>((I215*H215)*0.1*10)/2</f>
        <v>0</v>
      </c>
    </row>
    <row r="216" spans="1:10" ht="18" customHeight="1" x14ac:dyDescent="0.4">
      <c r="A216" s="159"/>
      <c r="B216" s="45"/>
      <c r="C216" s="45"/>
      <c r="D216" s="45"/>
      <c r="E216" s="45"/>
      <c r="F216" s="45"/>
      <c r="G216" s="45"/>
      <c r="H216" s="46"/>
      <c r="I216" s="37">
        <f>IF(AND(B216&lt;&gt;"",C216&lt;&gt;"",D216&lt;&gt;"",E216&lt;&gt;"",F216&lt;&gt;"",G216&lt;&gt;"",H216&lt;&gt;""),VLOOKUP(G216,通所介護費!$A$55:$B$59,2,0),0)</f>
        <v>0</v>
      </c>
      <c r="J216" s="37">
        <f>((I216*H216)*0.1*10)/2</f>
        <v>0</v>
      </c>
    </row>
    <row r="217" spans="1:10" ht="18" customHeight="1" x14ac:dyDescent="0.4">
      <c r="A217" s="159"/>
      <c r="B217" s="45"/>
      <c r="C217" s="45"/>
      <c r="D217" s="45"/>
      <c r="E217" s="45"/>
      <c r="F217" s="45"/>
      <c r="G217" s="45"/>
      <c r="H217" s="46"/>
      <c r="I217" s="37">
        <f>IF(AND(B217&lt;&gt;"",C217&lt;&gt;"",D217&lt;&gt;"",E217&lt;&gt;"",F217&lt;&gt;"",G217&lt;&gt;"",H217&lt;&gt;""),VLOOKUP(G217,通所介護費!$A$55:$B$59,2,0),0)</f>
        <v>0</v>
      </c>
      <c r="J217" s="37">
        <f>((I217*H217)*0.1*10)/2</f>
        <v>0</v>
      </c>
    </row>
    <row r="218" spans="1:10" ht="18" customHeight="1" x14ac:dyDescent="0.4">
      <c r="A218" s="159"/>
      <c r="B218" s="45"/>
      <c r="C218" s="45"/>
      <c r="D218" s="45"/>
      <c r="E218" s="45"/>
      <c r="F218" s="45"/>
      <c r="G218" s="45"/>
      <c r="H218" s="46"/>
      <c r="I218" s="37">
        <f>IF(AND(B218&lt;&gt;"",C218&lt;&gt;"",D218&lt;&gt;"",E218&lt;&gt;"",F218&lt;&gt;"",G218&lt;&gt;"",H218&lt;&gt;""),VLOOKUP(G218,通所介護費!$A$55:$B$59,2,0),0)</f>
        <v>0</v>
      </c>
      <c r="J218" s="37">
        <f>((I218*H218)*0.1*10)/2</f>
        <v>0</v>
      </c>
    </row>
    <row r="219" spans="1:10" ht="18" customHeight="1" x14ac:dyDescent="0.4">
      <c r="A219" s="160"/>
      <c r="B219" s="45"/>
      <c r="C219" s="45"/>
      <c r="D219" s="45"/>
      <c r="E219" s="45"/>
      <c r="F219" s="45"/>
      <c r="G219" s="45"/>
      <c r="H219" s="46"/>
      <c r="I219" s="37">
        <f>IF(AND(B219&lt;&gt;"",C219&lt;&gt;"",D219&lt;&gt;"",E219&lt;&gt;"",F219&lt;&gt;"",G219&lt;&gt;"",H219&lt;&gt;""),VLOOKUP(G219,通所介護費!$A$55:$B$59,2,0),0)</f>
        <v>0</v>
      </c>
      <c r="J219" s="37">
        <f>((I219*H219)*0.1*10)/2</f>
        <v>0</v>
      </c>
    </row>
    <row r="220" spans="1:10" ht="22.15" customHeight="1" x14ac:dyDescent="0.4">
      <c r="A220" s="101" t="s">
        <v>40</v>
      </c>
      <c r="B220" s="102"/>
      <c r="C220" s="102"/>
      <c r="D220" s="102"/>
      <c r="E220" s="102"/>
      <c r="F220" s="102"/>
      <c r="G220" s="103"/>
      <c r="H220" s="39">
        <f>SUMIF(H215:H219,"&lt;&gt;#N/A")</f>
        <v>0</v>
      </c>
      <c r="I220" s="39">
        <f>SUMIF(I215:I219,"&lt;&gt;#N/A")</f>
        <v>0</v>
      </c>
      <c r="J220" s="39">
        <f>SUMIF(J215:J219,"&lt;&gt;#N/A")</f>
        <v>0</v>
      </c>
    </row>
    <row r="221" spans="1:10" ht="22.15" customHeight="1" x14ac:dyDescent="0.4"/>
    <row r="222" spans="1:10" ht="22.15" customHeight="1" x14ac:dyDescent="0.4">
      <c r="A222" s="34" t="s">
        <v>46</v>
      </c>
    </row>
    <row r="223" spans="1:10" ht="28.5" x14ac:dyDescent="0.4">
      <c r="A223" s="164" t="s">
        <v>47</v>
      </c>
      <c r="B223" s="164"/>
      <c r="C223" s="41" t="s">
        <v>48</v>
      </c>
      <c r="D223" s="41" t="s">
        <v>51</v>
      </c>
      <c r="E223" s="41" t="s">
        <v>120</v>
      </c>
    </row>
    <row r="224" spans="1:10" ht="22.15" customHeight="1" x14ac:dyDescent="0.4">
      <c r="A224" s="165">
        <f>COUNTA(D21:D40,D45:D49,D55:D74,D79:D83,D89:D108,D113:D117,D123:D142,D147:D151,D157:D176,D181:D185,D191:D210,D215:D219)</f>
        <v>0</v>
      </c>
      <c r="B224" s="165"/>
      <c r="C224" s="42">
        <f>COUNTA(C21:C40,C45:C49,C55:C74,C79:C83,C89:C108,C113:C117,C123:C142,C147:C151,C157:C176,C181:C185,C191:C210,C215:C219)</f>
        <v>0</v>
      </c>
      <c r="D224" s="43">
        <f>SUM(H41,H50,H75,H84,H109,H118,H143,H152,H177,H186,H211,H220)</f>
        <v>0</v>
      </c>
      <c r="E224" s="43">
        <f>SUM(J41,J50,J75,J84,J109,J118,J143,J152,J177,J186,J211,J220)</f>
        <v>0</v>
      </c>
    </row>
    <row r="225" ht="42.95" customHeight="1" x14ac:dyDescent="0.4"/>
    <row r="226" ht="20.100000000000001" customHeight="1" x14ac:dyDescent="0.4"/>
    <row r="227" ht="20.100000000000001" customHeight="1" x14ac:dyDescent="0.4"/>
    <row r="228" ht="20.100000000000001" customHeight="1" x14ac:dyDescent="0.4"/>
    <row r="229" ht="20.100000000000001" customHeight="1" x14ac:dyDescent="0.4"/>
    <row r="230" ht="20.100000000000001" customHeight="1" x14ac:dyDescent="0.4"/>
    <row r="231" ht="20.100000000000001" customHeight="1" x14ac:dyDescent="0.4"/>
    <row r="232" ht="20.100000000000001" customHeight="1" x14ac:dyDescent="0.4"/>
    <row r="233" ht="20.100000000000001" customHeight="1" x14ac:dyDescent="0.4"/>
    <row r="234" ht="20.100000000000001" customHeight="1" x14ac:dyDescent="0.4"/>
    <row r="235" ht="42.95" customHeight="1" x14ac:dyDescent="0.4"/>
    <row r="236" ht="20.100000000000001" customHeight="1" x14ac:dyDescent="0.4"/>
    <row r="237" ht="20.100000000000001" customHeight="1" x14ac:dyDescent="0.4"/>
    <row r="238" ht="20.100000000000001" customHeight="1" x14ac:dyDescent="0.4"/>
    <row r="239" ht="20.100000000000001" customHeight="1" x14ac:dyDescent="0.4"/>
    <row r="240" ht="20.100000000000001" customHeight="1" x14ac:dyDescent="0.4"/>
    <row r="241" ht="20.100000000000001" customHeight="1" x14ac:dyDescent="0.4"/>
    <row r="242" ht="20.100000000000001" customHeight="1" x14ac:dyDescent="0.4"/>
    <row r="243" ht="20.100000000000001" customHeight="1" x14ac:dyDescent="0.4"/>
    <row r="244" ht="20.100000000000001" customHeight="1" x14ac:dyDescent="0.4"/>
    <row r="245" ht="20.100000000000001" customHeight="1" x14ac:dyDescent="0.4"/>
    <row r="246" ht="20.100000000000001" customHeight="1" x14ac:dyDescent="0.4"/>
    <row r="247" ht="20.100000000000001" customHeight="1" x14ac:dyDescent="0.4"/>
    <row r="248" ht="20.100000000000001" customHeight="1" x14ac:dyDescent="0.4"/>
    <row r="249" ht="20.100000000000001" customHeight="1" x14ac:dyDescent="0.4"/>
    <row r="250" ht="20.100000000000001" customHeight="1" x14ac:dyDescent="0.4"/>
    <row r="251" ht="20.100000000000001" customHeight="1" x14ac:dyDescent="0.4"/>
    <row r="252" ht="20.100000000000001" customHeight="1" x14ac:dyDescent="0.4"/>
    <row r="253" ht="20.100000000000001" customHeight="1" x14ac:dyDescent="0.4"/>
    <row r="254" ht="20.100000000000001" customHeight="1" x14ac:dyDescent="0.4"/>
    <row r="255" ht="20.100000000000001" customHeight="1" x14ac:dyDescent="0.4"/>
    <row r="256" ht="20.100000000000001" customHeight="1" x14ac:dyDescent="0.4"/>
    <row r="257" ht="20.100000000000001" customHeight="1" x14ac:dyDescent="0.4"/>
    <row r="258" ht="20.100000000000001" customHeight="1" x14ac:dyDescent="0.4"/>
    <row r="259" ht="42.95" customHeight="1" x14ac:dyDescent="0.4"/>
    <row r="260" ht="20.100000000000001" customHeight="1" x14ac:dyDescent="0.4"/>
    <row r="261" ht="20.100000000000001" customHeight="1" x14ac:dyDescent="0.4"/>
    <row r="262" ht="20.100000000000001" customHeight="1" x14ac:dyDescent="0.4"/>
    <row r="263" ht="20.100000000000001" customHeight="1" x14ac:dyDescent="0.4"/>
    <row r="264" ht="20.100000000000001" customHeight="1" x14ac:dyDescent="0.4"/>
    <row r="265" ht="20.100000000000001" customHeight="1" x14ac:dyDescent="0.4"/>
    <row r="266" ht="20.100000000000001" customHeight="1" x14ac:dyDescent="0.4"/>
    <row r="267" ht="20.100000000000001" customHeight="1" x14ac:dyDescent="0.4"/>
    <row r="268" ht="42.95" customHeight="1" x14ac:dyDescent="0.4"/>
    <row r="269" ht="20.100000000000001" customHeight="1" x14ac:dyDescent="0.4"/>
    <row r="270" ht="20.100000000000001" customHeight="1" x14ac:dyDescent="0.4"/>
    <row r="271" ht="20.100000000000001" customHeight="1" x14ac:dyDescent="0.4"/>
    <row r="272" ht="20.100000000000001" customHeight="1" x14ac:dyDescent="0.4"/>
    <row r="273" ht="20.100000000000001" customHeight="1" x14ac:dyDescent="0.4"/>
    <row r="274" ht="20.100000000000001" customHeight="1" x14ac:dyDescent="0.4"/>
    <row r="275" ht="20.100000000000001" customHeight="1" x14ac:dyDescent="0.4"/>
    <row r="276" ht="20.100000000000001" customHeight="1" x14ac:dyDescent="0.4"/>
    <row r="277" ht="14.25" x14ac:dyDescent="0.4"/>
    <row r="278" ht="20.100000000000001" customHeight="1" x14ac:dyDescent="0.4"/>
  </sheetData>
  <sheetProtection sheet="1" objects="1" scenarios="1"/>
  <mergeCells count="46">
    <mergeCell ref="A224:B224"/>
    <mergeCell ref="H1:J1"/>
    <mergeCell ref="A88:A108"/>
    <mergeCell ref="A109:G109"/>
    <mergeCell ref="A112:A117"/>
    <mergeCell ref="A118:G118"/>
    <mergeCell ref="A122:A142"/>
    <mergeCell ref="A20:A40"/>
    <mergeCell ref="A41:G41"/>
    <mergeCell ref="A44:A49"/>
    <mergeCell ref="A50:G50"/>
    <mergeCell ref="A84:G84"/>
    <mergeCell ref="A54:A74"/>
    <mergeCell ref="A75:G75"/>
    <mergeCell ref="A78:A83"/>
    <mergeCell ref="A13:B13"/>
    <mergeCell ref="C13:I13"/>
    <mergeCell ref="A14:B14"/>
    <mergeCell ref="C14:I14"/>
    <mergeCell ref="A15:B15"/>
    <mergeCell ref="C15:I15"/>
    <mergeCell ref="A10:B10"/>
    <mergeCell ref="C10:I10"/>
    <mergeCell ref="A11:B11"/>
    <mergeCell ref="C11:I11"/>
    <mergeCell ref="A12:B12"/>
    <mergeCell ref="C12:I12"/>
    <mergeCell ref="A9:B9"/>
    <mergeCell ref="C9:I9"/>
    <mergeCell ref="A4:J4"/>
    <mergeCell ref="A7:B7"/>
    <mergeCell ref="C7:I7"/>
    <mergeCell ref="A8:B8"/>
    <mergeCell ref="C8:I8"/>
    <mergeCell ref="A220:G220"/>
    <mergeCell ref="A223:B223"/>
    <mergeCell ref="A143:G143"/>
    <mergeCell ref="A146:A151"/>
    <mergeCell ref="A156:A176"/>
    <mergeCell ref="A177:G177"/>
    <mergeCell ref="A180:A185"/>
    <mergeCell ref="A186:G186"/>
    <mergeCell ref="A152:G152"/>
    <mergeCell ref="A190:A210"/>
    <mergeCell ref="A211:G211"/>
    <mergeCell ref="A214:A219"/>
  </mergeCells>
  <phoneticPr fontId="3"/>
  <printOptions horizontalCentered="1"/>
  <pageMargins left="0.70866141732283472" right="0.70866141732283472" top="0.74803149606299213" bottom="0.74803149606299213" header="0.31496062992125984" footer="0.31496062992125984"/>
  <pageSetup paperSize="9" scale="64" fitToWidth="0" orientation="portrait" r:id="rId1"/>
  <rowBreaks count="8" manualBreakCount="8">
    <brk id="50" max="9" man="1"/>
    <brk id="84" max="9" man="1"/>
    <brk id="118" max="9" man="1"/>
    <brk id="152" max="9" man="1"/>
    <brk id="186" max="9" man="1"/>
    <brk id="220" max="16383" man="1"/>
    <brk id="231" max="9" man="1"/>
    <brk id="274" max="16383"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93D9730D-F6E3-4C8E-A0F4-6D7E5701DA9E}">
          <x14:formula1>
            <xm:f>通所介護費!$C$2:$C$7</xm:f>
          </x14:formula1>
          <xm:sqref>G21:G40 G191:G210 G45:G49 G181:G185 G157:G176 G147:G151 G123:G142 G113:G117 G89:G108 G79:G83 G55:G74 G215:G219</xm:sqref>
        </x14:dataValidation>
        <x14:dataValidation type="list" allowBlank="1" showInputMessage="1" showErrorMessage="1" xr:uid="{F644837D-2F80-4EB9-A054-CAC33375C3AD}">
          <x14:formula1>
            <xm:f>対象地域一覧!$A$2:$A$45</xm:f>
          </x14:formula1>
          <xm:sqref>D21:D40 D191:D210 D45:D49 D181:D185 D157:D176 D147:D151 D123:D142 D113:D117 D89:D108 D79:D83 D55:D74 D215:D219</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0E3415-D0F3-4131-A156-35B307111D27}">
  <sheetPr>
    <tabColor rgb="FFFF0000"/>
  </sheetPr>
  <dimension ref="A1:M24"/>
  <sheetViews>
    <sheetView view="pageBreakPreview" zoomScaleNormal="100" zoomScaleSheetLayoutView="100" workbookViewId="0">
      <selection activeCell="A12" sqref="A12"/>
    </sheetView>
  </sheetViews>
  <sheetFormatPr defaultColWidth="8.75" defaultRowHeight="12" x14ac:dyDescent="0.4"/>
  <cols>
    <col min="1" max="1" width="20.125" style="12" bestFit="1" customWidth="1"/>
    <col min="2" max="4" width="7.125" style="12" bestFit="1" customWidth="1"/>
    <col min="5" max="5" width="8" style="12" bestFit="1" customWidth="1"/>
    <col min="6" max="6" width="8.125" style="12" bestFit="1" customWidth="1"/>
    <col min="7" max="7" width="8" style="12" bestFit="1" customWidth="1"/>
    <col min="8" max="8" width="8.125" style="12" bestFit="1" customWidth="1"/>
    <col min="9" max="13" width="8.375" style="12" bestFit="1" customWidth="1"/>
    <col min="14" max="16384" width="8.75" style="12"/>
  </cols>
  <sheetData>
    <row r="1" spans="1:13" ht="20.100000000000001" customHeight="1" x14ac:dyDescent="0.4">
      <c r="A1" s="12" t="s">
        <v>148</v>
      </c>
    </row>
    <row r="2" spans="1:13" ht="20.100000000000001" customHeight="1" x14ac:dyDescent="0.4">
      <c r="A2" s="12" t="s">
        <v>149</v>
      </c>
    </row>
    <row r="3" spans="1:13" ht="20.100000000000001" customHeight="1" x14ac:dyDescent="0.4"/>
    <row r="4" spans="1:13" ht="20.100000000000001" customHeight="1" x14ac:dyDescent="0.4">
      <c r="A4" s="13" t="s">
        <v>150</v>
      </c>
      <c r="B4" s="167" t="str">
        <f>IF(基本情報入力シート!V8="","",基本情報入力シート!V8)</f>
        <v/>
      </c>
      <c r="C4" s="167"/>
      <c r="D4" s="167"/>
      <c r="E4" s="167"/>
      <c r="F4" s="167"/>
      <c r="G4" s="167"/>
      <c r="H4" s="167"/>
      <c r="I4" s="167"/>
      <c r="J4" s="167"/>
      <c r="K4" s="167"/>
      <c r="L4" s="167"/>
      <c r="M4" s="167"/>
    </row>
    <row r="5" spans="1:13" ht="20.100000000000001" customHeight="1" x14ac:dyDescent="0.4">
      <c r="A5" s="13" t="s">
        <v>19</v>
      </c>
      <c r="B5" s="167" t="str">
        <f>IF(基本情報入力シート!V19="","",基本情報入力シート!V19)</f>
        <v/>
      </c>
      <c r="C5" s="167"/>
      <c r="D5" s="167"/>
      <c r="E5" s="167"/>
      <c r="F5" s="167"/>
      <c r="G5" s="167"/>
      <c r="H5" s="167"/>
      <c r="I5" s="167"/>
      <c r="J5" s="167"/>
      <c r="K5" s="167"/>
      <c r="L5" s="167"/>
      <c r="M5" s="167"/>
    </row>
    <row r="6" spans="1:13" ht="20.100000000000001" customHeight="1" x14ac:dyDescent="0.4">
      <c r="A6" s="13" t="s">
        <v>20</v>
      </c>
      <c r="B6" s="167" t="str">
        <f>IF(基本情報入力シート!V20="","",基本情報入力シート!V20)</f>
        <v/>
      </c>
      <c r="C6" s="167"/>
      <c r="D6" s="167"/>
      <c r="E6" s="167"/>
      <c r="F6" s="167"/>
      <c r="G6" s="167"/>
      <c r="H6" s="167"/>
      <c r="I6" s="167"/>
      <c r="J6" s="167"/>
      <c r="K6" s="167"/>
      <c r="L6" s="167"/>
      <c r="M6" s="167"/>
    </row>
    <row r="7" spans="1:13" ht="20.100000000000001" customHeight="1" x14ac:dyDescent="0.4">
      <c r="A7" s="13" t="s">
        <v>21</v>
      </c>
      <c r="B7" s="167" t="str">
        <f>IF(基本情報入力シート!V21="","",基本情報入力シート!V21)</f>
        <v>通所介護</v>
      </c>
      <c r="C7" s="167"/>
      <c r="D7" s="167"/>
      <c r="E7" s="167"/>
      <c r="F7" s="167"/>
      <c r="G7" s="167"/>
      <c r="H7" s="167"/>
      <c r="I7" s="167"/>
      <c r="J7" s="167"/>
      <c r="K7" s="167"/>
      <c r="L7" s="167"/>
      <c r="M7" s="167"/>
    </row>
    <row r="8" spans="1:13" ht="20.100000000000001" customHeight="1" x14ac:dyDescent="0.4">
      <c r="A8" s="13" t="s">
        <v>110</v>
      </c>
      <c r="B8" s="168" t="str">
        <f>IF(基本情報入力シート!V22="","",基本情報入力シート!V22)</f>
        <v>別表第1の1　区分1　移動に片道20分以上の時間を要するサービス（特別地域加算対象地域内に居住する利用者を対象に行う場合）</v>
      </c>
      <c r="C8" s="168"/>
      <c r="D8" s="168"/>
      <c r="E8" s="168"/>
      <c r="F8" s="168"/>
      <c r="G8" s="168"/>
      <c r="H8" s="168"/>
      <c r="I8" s="168"/>
      <c r="J8" s="168"/>
      <c r="K8" s="168"/>
      <c r="L8" s="168"/>
      <c r="M8" s="168"/>
    </row>
    <row r="9" spans="1:13" ht="20.100000000000001" customHeight="1" x14ac:dyDescent="0.4"/>
    <row r="10" spans="1:13" ht="20.100000000000001" customHeight="1" x14ac:dyDescent="0.4">
      <c r="A10" s="12" t="s">
        <v>151</v>
      </c>
    </row>
    <row r="11" spans="1:13" ht="20.100000000000001" customHeight="1" x14ac:dyDescent="0.4">
      <c r="A11" s="13"/>
      <c r="B11" s="10" t="s">
        <v>91</v>
      </c>
      <c r="C11" s="10" t="s">
        <v>92</v>
      </c>
      <c r="D11" s="10" t="s">
        <v>93</v>
      </c>
      <c r="E11" s="10" t="s">
        <v>94</v>
      </c>
      <c r="F11" s="10" t="s">
        <v>95</v>
      </c>
      <c r="G11" s="10" t="s">
        <v>96</v>
      </c>
      <c r="H11" s="10" t="s">
        <v>97</v>
      </c>
      <c r="I11" s="10" t="s">
        <v>98</v>
      </c>
      <c r="J11" s="10" t="s">
        <v>99</v>
      </c>
      <c r="K11" s="10" t="s">
        <v>100</v>
      </c>
      <c r="L11" s="10" t="s">
        <v>101</v>
      </c>
      <c r="M11" s="10" t="s">
        <v>102</v>
      </c>
    </row>
    <row r="12" spans="1:13" ht="20.100000000000001" customHeight="1" x14ac:dyDescent="0.4">
      <c r="A12" s="13" t="s">
        <v>152</v>
      </c>
      <c r="B12" s="14">
        <f>'(附表2)実施状況報告（４月）'!$E$224</f>
        <v>0</v>
      </c>
      <c r="C12" s="14">
        <f>'(附表2)実施状況報告（５月）'!$E$224</f>
        <v>0</v>
      </c>
      <c r="D12" s="14">
        <f>'(附表2)実施状況報告（６月）'!$E$224</f>
        <v>0</v>
      </c>
      <c r="E12" s="14">
        <f>'(附表2)実施状況報告（７月）'!$E$224</f>
        <v>0</v>
      </c>
      <c r="F12" s="14">
        <f>'(附表2)実施状況報告（８月）'!$E$224</f>
        <v>0</v>
      </c>
      <c r="G12" s="14">
        <f>'(附表2)実施状況報告（９月）'!$E$224</f>
        <v>0</v>
      </c>
      <c r="H12" s="14">
        <f>'(附表2)実施状況報告（１０月）'!$E$224</f>
        <v>0</v>
      </c>
      <c r="I12" s="14">
        <f>'(附表2)実施状況報告（１１月）'!$E$224</f>
        <v>0</v>
      </c>
      <c r="J12" s="14">
        <f>'(附表2)実施状況報告（１２月）'!$E$224</f>
        <v>0</v>
      </c>
      <c r="K12" s="14">
        <f>'(附表2)実施状況報告（１月）'!$E$224</f>
        <v>0</v>
      </c>
      <c r="L12" s="14">
        <f>'(附表2)実施状況報告（２月）'!$E$224</f>
        <v>0</v>
      </c>
      <c r="M12" s="14">
        <f>'(附表2)実施状況報告（３月）'!$E$224</f>
        <v>0</v>
      </c>
    </row>
    <row r="13" spans="1:13" ht="20.100000000000001" customHeight="1" x14ac:dyDescent="0.4">
      <c r="A13" s="13" t="s">
        <v>103</v>
      </c>
      <c r="B13" s="14">
        <f>B12</f>
        <v>0</v>
      </c>
      <c r="C13" s="14">
        <f>SUM(B12:C12)</f>
        <v>0</v>
      </c>
      <c r="D13" s="14">
        <f>SUM(B12:D12)</f>
        <v>0</v>
      </c>
      <c r="E13" s="14">
        <f>SUM(B12:E12)</f>
        <v>0</v>
      </c>
      <c r="F13" s="14">
        <f>SUM(B12:F12)</f>
        <v>0</v>
      </c>
      <c r="G13" s="14">
        <f>SUM(B12:G12)</f>
        <v>0</v>
      </c>
      <c r="H13" s="14">
        <f>SUM(B12:H12)</f>
        <v>0</v>
      </c>
      <c r="I13" s="14">
        <f>SUM(B12:I12)</f>
        <v>0</v>
      </c>
      <c r="J13" s="14">
        <f>SUM(B12:J12)</f>
        <v>0</v>
      </c>
      <c r="K13" s="14">
        <f>SUM(B12:K12)</f>
        <v>0</v>
      </c>
      <c r="L13" s="14">
        <f>SUM(B12:L12)</f>
        <v>0</v>
      </c>
      <c r="M13" s="14">
        <f>SUM(B12:M12)</f>
        <v>0</v>
      </c>
    </row>
    <row r="14" spans="1:13" ht="20.100000000000001" customHeight="1" x14ac:dyDescent="0.4">
      <c r="A14" s="13" t="s">
        <v>104</v>
      </c>
      <c r="B14" s="15" t="str">
        <f>IF(B13&gt;933000,"×","〇")</f>
        <v>〇</v>
      </c>
      <c r="C14" s="15" t="str">
        <f t="shared" ref="C14:M14" si="0">IF(C13&gt;933000,"×","〇")</f>
        <v>〇</v>
      </c>
      <c r="D14" s="15" t="str">
        <f t="shared" si="0"/>
        <v>〇</v>
      </c>
      <c r="E14" s="15" t="str">
        <f t="shared" si="0"/>
        <v>〇</v>
      </c>
      <c r="F14" s="15" t="str">
        <f t="shared" si="0"/>
        <v>〇</v>
      </c>
      <c r="G14" s="15" t="str">
        <f t="shared" si="0"/>
        <v>〇</v>
      </c>
      <c r="H14" s="15" t="str">
        <f t="shared" si="0"/>
        <v>〇</v>
      </c>
      <c r="I14" s="15" t="str">
        <f t="shared" si="0"/>
        <v>〇</v>
      </c>
      <c r="J14" s="15" t="str">
        <f t="shared" si="0"/>
        <v>〇</v>
      </c>
      <c r="K14" s="15" t="str">
        <f t="shared" si="0"/>
        <v>〇</v>
      </c>
      <c r="L14" s="15" t="str">
        <f t="shared" si="0"/>
        <v>〇</v>
      </c>
      <c r="M14" s="15" t="str">
        <f t="shared" si="0"/>
        <v>〇</v>
      </c>
    </row>
    <row r="15" spans="1:13" ht="20.100000000000001" customHeight="1" x14ac:dyDescent="0.4"/>
    <row r="16" spans="1:13" ht="20.100000000000001" customHeight="1" x14ac:dyDescent="0.4"/>
    <row r="17" s="12" customFormat="1" ht="20.100000000000001" customHeight="1" x14ac:dyDescent="0.4"/>
    <row r="18" s="12" customFormat="1" ht="20.100000000000001" customHeight="1" x14ac:dyDescent="0.4"/>
    <row r="19" s="12" customFormat="1" ht="20.100000000000001" customHeight="1" x14ac:dyDescent="0.4"/>
    <row r="20" s="12" customFormat="1" x14ac:dyDescent="0.4"/>
    <row r="21" s="12" customFormat="1" x14ac:dyDescent="0.4"/>
    <row r="22" s="12" customFormat="1" x14ac:dyDescent="0.4"/>
    <row r="23" s="12" customFormat="1" x14ac:dyDescent="0.4"/>
    <row r="24" s="12" customFormat="1" x14ac:dyDescent="0.4"/>
  </sheetData>
  <sheetProtection sheet="1" objects="1" scenarios="1"/>
  <mergeCells count="5">
    <mergeCell ref="B4:M4"/>
    <mergeCell ref="B5:M5"/>
    <mergeCell ref="B6:M6"/>
    <mergeCell ref="B7:M7"/>
    <mergeCell ref="B8:M8"/>
  </mergeCells>
  <phoneticPr fontId="3"/>
  <conditionalFormatting sqref="B11:B14 C12:M12 C14:M14">
    <cfRule type="expression" dxfId="11" priority="12">
      <formula>B$14="×"</formula>
    </cfRule>
  </conditionalFormatting>
  <conditionalFormatting sqref="C11:M11 C13:M13">
    <cfRule type="expression" dxfId="10" priority="3">
      <formula>$C$14="×"</formula>
    </cfRule>
  </conditionalFormatting>
  <conditionalFormatting sqref="D11:M11 D13:M13">
    <cfRule type="expression" dxfId="9" priority="2">
      <formula>$D$14="×"</formula>
    </cfRule>
  </conditionalFormatting>
  <conditionalFormatting sqref="E11:M11 E13:M13">
    <cfRule type="expression" dxfId="8" priority="1">
      <formula>$E$14="×"</formula>
    </cfRule>
  </conditionalFormatting>
  <conditionalFormatting sqref="F11 F13">
    <cfRule type="expression" dxfId="7" priority="11">
      <formula>$F$14="×"</formula>
    </cfRule>
  </conditionalFormatting>
  <conditionalFormatting sqref="G11 G13">
    <cfRule type="expression" dxfId="6" priority="10">
      <formula>$G$14="×"</formula>
    </cfRule>
  </conditionalFormatting>
  <conditionalFormatting sqref="H11 H13">
    <cfRule type="expression" dxfId="5" priority="9">
      <formula>$H$14="×"</formula>
    </cfRule>
  </conditionalFormatting>
  <conditionalFormatting sqref="I11 I13">
    <cfRule type="expression" dxfId="4" priority="8">
      <formula>$I$14="×"</formula>
    </cfRule>
  </conditionalFormatting>
  <conditionalFormatting sqref="J11 J13">
    <cfRule type="expression" dxfId="3" priority="7">
      <formula>$J$14="×"</formula>
    </cfRule>
  </conditionalFormatting>
  <conditionalFormatting sqref="K11 K13">
    <cfRule type="expression" dxfId="2" priority="6">
      <formula>$K$14="×"</formula>
    </cfRule>
  </conditionalFormatting>
  <conditionalFormatting sqref="L11 L13">
    <cfRule type="expression" dxfId="1" priority="4">
      <formula>$L$14="×"</formula>
    </cfRule>
  </conditionalFormatting>
  <conditionalFormatting sqref="M11 M13">
    <cfRule type="expression" dxfId="0" priority="5">
      <formula>$M$14="×"</formula>
    </cfRule>
  </conditionalFormatting>
  <pageMargins left="0.7" right="0.7" top="0.75" bottom="0.75" header="0.3" footer="0.3"/>
  <pageSetup paperSize="9" orientation="landscape" copies="5"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D4CA3C-7F02-4481-AFF8-70B866026A44}">
  <sheetPr>
    <tabColor theme="9" tint="0.59999389629810485"/>
  </sheetPr>
  <dimension ref="A1:EC43"/>
  <sheetViews>
    <sheetView view="pageBreakPreview" topLeftCell="A7" zoomScaleNormal="100" zoomScaleSheetLayoutView="100" workbookViewId="0">
      <selection activeCell="CV20" sqref="CV20:CY20"/>
    </sheetView>
  </sheetViews>
  <sheetFormatPr defaultColWidth="8.125" defaultRowHeight="12" x14ac:dyDescent="0.4"/>
  <cols>
    <col min="1" max="143" width="1.125" style="6" customWidth="1"/>
    <col min="144" max="16384" width="8.125" style="6"/>
  </cols>
  <sheetData>
    <row r="1" spans="1:128" x14ac:dyDescent="0.4">
      <c r="A1" s="16" t="s">
        <v>153</v>
      </c>
    </row>
    <row r="2" spans="1:128" ht="14.25" customHeight="1" x14ac:dyDescent="0.4"/>
    <row r="3" spans="1:128" ht="14.25" customHeight="1" x14ac:dyDescent="0.4">
      <c r="B3" s="126" t="s">
        <v>179</v>
      </c>
      <c r="C3" s="126"/>
      <c r="D3" s="126"/>
      <c r="E3" s="126"/>
      <c r="F3" s="126"/>
      <c r="G3" s="126"/>
      <c r="H3" s="126"/>
      <c r="I3" s="126"/>
      <c r="J3" s="126"/>
      <c r="K3" s="126"/>
      <c r="L3" s="126"/>
      <c r="M3" s="126"/>
      <c r="N3" s="126"/>
      <c r="O3" s="126"/>
      <c r="P3" s="126"/>
      <c r="Q3" s="126"/>
      <c r="R3" s="126"/>
      <c r="S3" s="126"/>
      <c r="T3" s="126"/>
      <c r="U3" s="126"/>
      <c r="V3" s="126"/>
      <c r="W3" s="126"/>
      <c r="X3" s="126"/>
      <c r="Y3" s="126"/>
      <c r="Z3" s="126"/>
      <c r="AA3" s="126"/>
      <c r="AB3" s="126"/>
      <c r="AC3" s="126"/>
      <c r="AD3" s="126"/>
      <c r="AE3" s="126"/>
      <c r="AF3" s="126"/>
      <c r="AG3" s="126"/>
      <c r="AH3" s="126"/>
      <c r="AI3" s="126"/>
      <c r="AJ3" s="126"/>
      <c r="AK3" s="126"/>
      <c r="AL3" s="126"/>
      <c r="AM3" s="126"/>
      <c r="AN3" s="126"/>
      <c r="AO3" s="126"/>
      <c r="AP3" s="126"/>
      <c r="AQ3" s="126"/>
      <c r="AR3" s="126"/>
      <c r="AS3" s="126"/>
      <c r="AT3" s="126"/>
      <c r="AU3" s="126"/>
      <c r="AV3" s="126"/>
      <c r="AW3" s="126"/>
      <c r="AX3" s="126"/>
      <c r="AY3" s="126"/>
      <c r="AZ3" s="126"/>
      <c r="BA3" s="126"/>
      <c r="BB3" s="126"/>
      <c r="BC3" s="126"/>
      <c r="BD3" s="126"/>
      <c r="BE3" s="126"/>
      <c r="BF3" s="126"/>
      <c r="BG3" s="126"/>
      <c r="BH3" s="126"/>
      <c r="BI3" s="126"/>
      <c r="BJ3" s="126"/>
      <c r="BK3" s="126"/>
      <c r="BL3" s="126"/>
      <c r="BM3" s="126"/>
      <c r="BN3" s="126"/>
      <c r="BO3" s="126"/>
      <c r="BP3" s="126"/>
      <c r="BQ3" s="126"/>
      <c r="BR3" s="126"/>
      <c r="BS3" s="126"/>
      <c r="BT3" s="126"/>
      <c r="BU3" s="126"/>
      <c r="BV3" s="126"/>
      <c r="BW3" s="126"/>
      <c r="BX3" s="126"/>
      <c r="BY3" s="126"/>
      <c r="BZ3" s="126"/>
      <c r="CA3" s="126"/>
      <c r="CB3" s="126"/>
      <c r="CC3" s="126"/>
      <c r="CD3" s="126"/>
      <c r="CE3" s="126"/>
      <c r="CF3" s="126"/>
      <c r="CG3" s="126"/>
      <c r="CH3" s="126"/>
      <c r="CI3" s="126"/>
      <c r="CJ3" s="126"/>
      <c r="CK3" s="126"/>
      <c r="CL3" s="126"/>
      <c r="CM3" s="126"/>
      <c r="CN3" s="126"/>
      <c r="CO3" s="126"/>
      <c r="CP3" s="126"/>
      <c r="CQ3" s="126"/>
      <c r="CR3" s="126"/>
      <c r="CS3" s="126"/>
      <c r="CT3" s="126"/>
      <c r="CU3" s="126"/>
      <c r="CV3" s="126"/>
      <c r="CW3" s="126"/>
      <c r="CX3" s="126"/>
      <c r="CY3" s="126"/>
      <c r="CZ3" s="126"/>
      <c r="DA3" s="126"/>
      <c r="DB3" s="126"/>
      <c r="DC3" s="126"/>
      <c r="DD3" s="126"/>
      <c r="DE3" s="126"/>
      <c r="DF3" s="126"/>
      <c r="DG3" s="126"/>
      <c r="DH3" s="126"/>
      <c r="DI3" s="126"/>
      <c r="DJ3" s="126"/>
      <c r="DK3" s="126"/>
      <c r="DL3" s="126"/>
      <c r="DM3" s="126"/>
      <c r="DN3" s="126"/>
      <c r="DO3" s="126"/>
      <c r="DP3" s="126"/>
      <c r="DQ3" s="126"/>
      <c r="DR3" s="126"/>
      <c r="DS3" s="126"/>
      <c r="DT3" s="126"/>
      <c r="DU3" s="126"/>
      <c r="DV3" s="126"/>
      <c r="DW3" s="126"/>
      <c r="DX3" s="126"/>
    </row>
    <row r="4" spans="1:128" ht="14.25" customHeight="1" x14ac:dyDescent="0.4"/>
    <row r="5" spans="1:128" ht="16.149999999999999" customHeight="1" x14ac:dyDescent="0.4">
      <c r="CR5" s="127" t="s">
        <v>80</v>
      </c>
      <c r="CS5" s="127"/>
      <c r="CT5" s="127"/>
      <c r="CU5" s="127"/>
      <c r="CV5" s="127"/>
      <c r="CW5" s="127"/>
      <c r="CX5" s="127"/>
      <c r="CY5" s="128" t="str">
        <f>IF(基本情報入力シート!V8="","",基本情報入力シート!V8)</f>
        <v/>
      </c>
      <c r="CZ5" s="128"/>
      <c r="DA5" s="128"/>
      <c r="DB5" s="128"/>
      <c r="DC5" s="128"/>
      <c r="DD5" s="128"/>
      <c r="DE5" s="128"/>
      <c r="DF5" s="128"/>
      <c r="DG5" s="128"/>
      <c r="DH5" s="128"/>
      <c r="DI5" s="128"/>
      <c r="DJ5" s="128"/>
      <c r="DK5" s="128"/>
      <c r="DL5" s="128"/>
      <c r="DM5" s="128"/>
      <c r="DN5" s="128"/>
      <c r="DO5" s="128"/>
      <c r="DP5" s="128"/>
      <c r="DQ5" s="128"/>
      <c r="DR5" s="128"/>
      <c r="DS5" s="128"/>
      <c r="DT5" s="128"/>
      <c r="DU5" s="128"/>
      <c r="DV5" s="128"/>
    </row>
    <row r="6" spans="1:128" ht="6.95" customHeight="1" x14ac:dyDescent="0.4">
      <c r="DD6" s="8"/>
      <c r="DE6" s="8"/>
      <c r="DF6" s="8"/>
      <c r="DG6" s="8"/>
      <c r="DH6" s="8"/>
      <c r="DI6" s="8"/>
      <c r="DJ6" s="8"/>
      <c r="DK6" s="8"/>
      <c r="DL6" s="8"/>
    </row>
    <row r="7" spans="1:128" ht="30" customHeight="1" x14ac:dyDescent="0.4">
      <c r="B7" s="130" t="s">
        <v>19</v>
      </c>
      <c r="C7" s="130"/>
      <c r="D7" s="130"/>
      <c r="E7" s="130"/>
      <c r="F7" s="130"/>
      <c r="G7" s="130"/>
      <c r="H7" s="130"/>
      <c r="I7" s="130"/>
      <c r="J7" s="130"/>
      <c r="K7" s="130"/>
      <c r="L7" s="130"/>
      <c r="M7" s="130"/>
      <c r="N7" s="130"/>
      <c r="O7" s="130" t="s">
        <v>21</v>
      </c>
      <c r="P7" s="130"/>
      <c r="Q7" s="130"/>
      <c r="R7" s="130"/>
      <c r="S7" s="130"/>
      <c r="T7" s="130"/>
      <c r="U7" s="130"/>
      <c r="V7" s="130"/>
      <c r="W7" s="130"/>
      <c r="X7" s="130"/>
      <c r="Y7" s="130"/>
      <c r="Z7" s="130"/>
      <c r="AA7" s="130"/>
      <c r="AB7" s="169" t="s">
        <v>110</v>
      </c>
      <c r="AC7" s="170"/>
      <c r="AD7" s="170"/>
      <c r="AE7" s="170"/>
      <c r="AF7" s="170"/>
      <c r="AG7" s="170"/>
      <c r="AH7" s="170"/>
      <c r="AI7" s="170"/>
      <c r="AJ7" s="170"/>
      <c r="AK7" s="170"/>
      <c r="AL7" s="170"/>
      <c r="AM7" s="170"/>
      <c r="AN7" s="170"/>
      <c r="AO7" s="170"/>
      <c r="AP7" s="170"/>
      <c r="AQ7" s="170"/>
      <c r="AR7" s="170"/>
      <c r="AS7" s="170"/>
      <c r="AT7" s="170"/>
      <c r="AU7" s="170"/>
      <c r="AV7" s="170"/>
      <c r="AW7" s="170"/>
      <c r="AX7" s="170"/>
      <c r="AY7" s="170"/>
      <c r="AZ7" s="170"/>
      <c r="BA7" s="170"/>
      <c r="BB7" s="170"/>
      <c r="BC7" s="170"/>
      <c r="BD7" s="170"/>
      <c r="BE7" s="170"/>
      <c r="BF7" s="170"/>
      <c r="BG7" s="170"/>
      <c r="BH7" s="170"/>
      <c r="BI7" s="170"/>
      <c r="BJ7" s="170"/>
      <c r="BK7" s="170"/>
      <c r="BL7" s="170"/>
      <c r="BM7" s="170"/>
      <c r="BN7" s="171"/>
      <c r="BO7" s="129" t="s">
        <v>81</v>
      </c>
      <c r="BP7" s="129"/>
      <c r="BQ7" s="129"/>
      <c r="BR7" s="129"/>
      <c r="BS7" s="129"/>
      <c r="BT7" s="129"/>
      <c r="BU7" s="129"/>
      <c r="BV7" s="129"/>
      <c r="BW7" s="129"/>
      <c r="BX7" s="129"/>
      <c r="BY7" s="129"/>
      <c r="BZ7" s="129"/>
      <c r="CA7" s="129" t="s">
        <v>48</v>
      </c>
      <c r="CB7" s="129"/>
      <c r="CC7" s="129"/>
      <c r="CD7" s="129"/>
      <c r="CE7" s="129"/>
      <c r="CF7" s="129"/>
      <c r="CG7" s="129"/>
      <c r="CH7" s="129"/>
      <c r="CI7" s="129"/>
      <c r="CJ7" s="129"/>
      <c r="CK7" s="129"/>
      <c r="CL7" s="129"/>
      <c r="CM7" s="130" t="s">
        <v>82</v>
      </c>
      <c r="CN7" s="130"/>
      <c r="CO7" s="130"/>
      <c r="CP7" s="130"/>
      <c r="CQ7" s="130"/>
      <c r="CR7" s="130"/>
      <c r="CS7" s="130"/>
      <c r="CT7" s="130"/>
      <c r="CU7" s="130"/>
      <c r="CV7" s="130"/>
      <c r="CW7" s="130"/>
      <c r="CX7" s="130"/>
      <c r="CY7" s="129" t="s">
        <v>154</v>
      </c>
      <c r="CZ7" s="129"/>
      <c r="DA7" s="129"/>
      <c r="DB7" s="129"/>
      <c r="DC7" s="129"/>
      <c r="DD7" s="129"/>
      <c r="DE7" s="129"/>
      <c r="DF7" s="129"/>
      <c r="DG7" s="129"/>
      <c r="DH7" s="129"/>
      <c r="DI7" s="129"/>
      <c r="DJ7" s="129"/>
      <c r="DK7" s="129" t="s">
        <v>155</v>
      </c>
      <c r="DL7" s="129"/>
      <c r="DM7" s="129"/>
      <c r="DN7" s="129"/>
      <c r="DO7" s="129"/>
      <c r="DP7" s="129"/>
      <c r="DQ7" s="129"/>
      <c r="DR7" s="129"/>
      <c r="DS7" s="129"/>
      <c r="DT7" s="129"/>
      <c r="DU7" s="129"/>
      <c r="DV7" s="129"/>
      <c r="DW7" s="17"/>
    </row>
    <row r="8" spans="1:128" ht="30" customHeight="1" x14ac:dyDescent="0.4">
      <c r="B8" s="130"/>
      <c r="C8" s="130"/>
      <c r="D8" s="130"/>
      <c r="E8" s="130"/>
      <c r="F8" s="130"/>
      <c r="G8" s="130"/>
      <c r="H8" s="130"/>
      <c r="I8" s="130"/>
      <c r="J8" s="130"/>
      <c r="K8" s="130"/>
      <c r="L8" s="130"/>
      <c r="M8" s="130"/>
      <c r="N8" s="130"/>
      <c r="O8" s="130"/>
      <c r="P8" s="130"/>
      <c r="Q8" s="130"/>
      <c r="R8" s="130"/>
      <c r="S8" s="130"/>
      <c r="T8" s="130"/>
      <c r="U8" s="130"/>
      <c r="V8" s="130"/>
      <c r="W8" s="130"/>
      <c r="X8" s="130"/>
      <c r="Y8" s="130"/>
      <c r="Z8" s="130"/>
      <c r="AA8" s="130"/>
      <c r="AB8" s="172"/>
      <c r="AC8" s="127"/>
      <c r="AD8" s="127"/>
      <c r="AE8" s="127"/>
      <c r="AF8" s="127"/>
      <c r="AG8" s="127"/>
      <c r="AH8" s="127"/>
      <c r="AI8" s="127"/>
      <c r="AJ8" s="127"/>
      <c r="AK8" s="127"/>
      <c r="AL8" s="127"/>
      <c r="AM8" s="127"/>
      <c r="AN8" s="127"/>
      <c r="AO8" s="127"/>
      <c r="AP8" s="127"/>
      <c r="AQ8" s="127"/>
      <c r="AR8" s="127"/>
      <c r="AS8" s="127"/>
      <c r="AT8" s="127"/>
      <c r="AU8" s="127"/>
      <c r="AV8" s="127"/>
      <c r="AW8" s="127"/>
      <c r="AX8" s="127"/>
      <c r="AY8" s="127"/>
      <c r="AZ8" s="127"/>
      <c r="BA8" s="127"/>
      <c r="BB8" s="127"/>
      <c r="BC8" s="127"/>
      <c r="BD8" s="127"/>
      <c r="BE8" s="127"/>
      <c r="BF8" s="127"/>
      <c r="BG8" s="127"/>
      <c r="BH8" s="127"/>
      <c r="BI8" s="127"/>
      <c r="BJ8" s="127"/>
      <c r="BK8" s="127"/>
      <c r="BL8" s="127"/>
      <c r="BM8" s="127"/>
      <c r="BN8" s="173"/>
      <c r="BO8" s="129" t="s">
        <v>156</v>
      </c>
      <c r="BP8" s="129"/>
      <c r="BQ8" s="129"/>
      <c r="BR8" s="129"/>
      <c r="BS8" s="129"/>
      <c r="BT8" s="129"/>
      <c r="BU8" s="129" t="s">
        <v>157</v>
      </c>
      <c r="BV8" s="129"/>
      <c r="BW8" s="129"/>
      <c r="BX8" s="129"/>
      <c r="BY8" s="129"/>
      <c r="BZ8" s="129"/>
      <c r="CA8" s="129" t="s">
        <v>156</v>
      </c>
      <c r="CB8" s="129"/>
      <c r="CC8" s="129"/>
      <c r="CD8" s="129"/>
      <c r="CE8" s="129"/>
      <c r="CF8" s="129"/>
      <c r="CG8" s="129" t="s">
        <v>157</v>
      </c>
      <c r="CH8" s="129"/>
      <c r="CI8" s="129"/>
      <c r="CJ8" s="129"/>
      <c r="CK8" s="129"/>
      <c r="CL8" s="129"/>
      <c r="CM8" s="129" t="s">
        <v>156</v>
      </c>
      <c r="CN8" s="129"/>
      <c r="CO8" s="129"/>
      <c r="CP8" s="129"/>
      <c r="CQ8" s="129"/>
      <c r="CR8" s="129"/>
      <c r="CS8" s="129" t="s">
        <v>157</v>
      </c>
      <c r="CT8" s="129"/>
      <c r="CU8" s="129"/>
      <c r="CV8" s="129"/>
      <c r="CW8" s="129"/>
      <c r="CX8" s="129"/>
      <c r="CY8" s="129" t="s">
        <v>156</v>
      </c>
      <c r="CZ8" s="129"/>
      <c r="DA8" s="129"/>
      <c r="DB8" s="129"/>
      <c r="DC8" s="129"/>
      <c r="DD8" s="129"/>
      <c r="DE8" s="129" t="s">
        <v>157</v>
      </c>
      <c r="DF8" s="129"/>
      <c r="DG8" s="129"/>
      <c r="DH8" s="129"/>
      <c r="DI8" s="129"/>
      <c r="DJ8" s="129"/>
      <c r="DK8" s="129" t="s">
        <v>156</v>
      </c>
      <c r="DL8" s="129"/>
      <c r="DM8" s="129"/>
      <c r="DN8" s="129"/>
      <c r="DO8" s="129"/>
      <c r="DP8" s="129"/>
      <c r="DQ8" s="129" t="s">
        <v>157</v>
      </c>
      <c r="DR8" s="129"/>
      <c r="DS8" s="129"/>
      <c r="DT8" s="129"/>
      <c r="DU8" s="129"/>
      <c r="DV8" s="129"/>
      <c r="DW8" s="18"/>
      <c r="DX8" s="11"/>
    </row>
    <row r="9" spans="1:128" ht="90" customHeight="1" x14ac:dyDescent="0.4">
      <c r="B9" s="131" t="str">
        <f>IF(基本情報入力シート!V19="","",基本情報入力シート!V19)</f>
        <v/>
      </c>
      <c r="C9" s="131"/>
      <c r="D9" s="131"/>
      <c r="E9" s="131"/>
      <c r="F9" s="131"/>
      <c r="G9" s="131"/>
      <c r="H9" s="131"/>
      <c r="I9" s="131"/>
      <c r="J9" s="131"/>
      <c r="K9" s="131"/>
      <c r="L9" s="131"/>
      <c r="M9" s="131"/>
      <c r="N9" s="131"/>
      <c r="O9" s="131" t="str">
        <f>IF(基本情報入力シート!V21="","",基本情報入力シート!V21)</f>
        <v>通所介護</v>
      </c>
      <c r="P9" s="131"/>
      <c r="Q9" s="131"/>
      <c r="R9" s="131"/>
      <c r="S9" s="131"/>
      <c r="T9" s="131"/>
      <c r="U9" s="131"/>
      <c r="V9" s="131"/>
      <c r="W9" s="131"/>
      <c r="X9" s="131"/>
      <c r="Y9" s="131"/>
      <c r="Z9" s="131"/>
      <c r="AA9" s="131"/>
      <c r="AB9" s="131" t="str">
        <f>IF(基本情報入力シート!V22="","",基本情報入力シート!V22)</f>
        <v>別表第1の1　区分1　移動に片道20分以上の時間を要するサービス（特別地域加算対象地域内に居住する利用者を対象に行う場合）</v>
      </c>
      <c r="AC9" s="131"/>
      <c r="AD9" s="131"/>
      <c r="AE9" s="131"/>
      <c r="AF9" s="131"/>
      <c r="AG9" s="131"/>
      <c r="AH9" s="131"/>
      <c r="AI9" s="131"/>
      <c r="AJ9" s="131"/>
      <c r="AK9" s="131"/>
      <c r="AL9" s="131"/>
      <c r="AM9" s="131"/>
      <c r="AN9" s="131"/>
      <c r="AO9" s="131"/>
      <c r="AP9" s="131"/>
      <c r="AQ9" s="131"/>
      <c r="AR9" s="131"/>
      <c r="AS9" s="131"/>
      <c r="AT9" s="131"/>
      <c r="AU9" s="131"/>
      <c r="AV9" s="131"/>
      <c r="AW9" s="131"/>
      <c r="AX9" s="131"/>
      <c r="AY9" s="131"/>
      <c r="AZ9" s="131"/>
      <c r="BA9" s="131"/>
      <c r="BB9" s="131"/>
      <c r="BC9" s="131"/>
      <c r="BD9" s="131"/>
      <c r="BE9" s="131"/>
      <c r="BF9" s="131"/>
      <c r="BG9" s="131"/>
      <c r="BH9" s="131"/>
      <c r="BI9" s="131"/>
      <c r="BJ9" s="131"/>
      <c r="BK9" s="131"/>
      <c r="BL9" s="131"/>
      <c r="BM9" s="131"/>
      <c r="BN9" s="131"/>
      <c r="BO9" s="174">
        <f>'(附表１－１)(附表１－２)補助金所要額調'!BI8</f>
        <v>0</v>
      </c>
      <c r="BP9" s="175"/>
      <c r="BQ9" s="175"/>
      <c r="BR9" s="175"/>
      <c r="BS9" s="175"/>
      <c r="BT9" s="176"/>
      <c r="BU9" s="132">
        <f>'(附表５－１)(附表５－２)年間実績報告'!BI8</f>
        <v>0</v>
      </c>
      <c r="BV9" s="132"/>
      <c r="BW9" s="132"/>
      <c r="BX9" s="132"/>
      <c r="BY9" s="132"/>
      <c r="BZ9" s="132"/>
      <c r="CA9" s="143">
        <f>'(附表１－１)(附表１－２)補助金所要額調'!BU8</f>
        <v>0</v>
      </c>
      <c r="CB9" s="144"/>
      <c r="CC9" s="144"/>
      <c r="CD9" s="144"/>
      <c r="CE9" s="144"/>
      <c r="CF9" s="145"/>
      <c r="CG9" s="143">
        <f>'(附表５－１)(附表５－２)年間実績報告'!BS8</f>
        <v>0</v>
      </c>
      <c r="CH9" s="144"/>
      <c r="CI9" s="144"/>
      <c r="CJ9" s="144"/>
      <c r="CK9" s="144"/>
      <c r="CL9" s="145"/>
      <c r="CM9" s="143">
        <f>'(附表１－１)(附表１－２)補助金所要額調'!CG8</f>
        <v>0</v>
      </c>
      <c r="CN9" s="144"/>
      <c r="CO9" s="144"/>
      <c r="CP9" s="144"/>
      <c r="CQ9" s="144"/>
      <c r="CR9" s="145"/>
      <c r="CS9" s="143">
        <f>'(附表５－１)(附表５－２)年間実績報告'!CC8</f>
        <v>0</v>
      </c>
      <c r="CT9" s="144"/>
      <c r="CU9" s="144"/>
      <c r="CV9" s="144"/>
      <c r="CW9" s="144"/>
      <c r="CX9" s="145"/>
      <c r="CY9" s="143">
        <f>'(附表１－１)(附表１－２)補助金所要額調'!CS8</f>
        <v>0</v>
      </c>
      <c r="CZ9" s="144"/>
      <c r="DA9" s="144"/>
      <c r="DB9" s="144"/>
      <c r="DC9" s="144"/>
      <c r="DD9" s="145"/>
      <c r="DE9" s="143">
        <f>'(附表５－１)(附表５－２)年間実績報告'!CM8</f>
        <v>0</v>
      </c>
      <c r="DF9" s="144"/>
      <c r="DG9" s="144"/>
      <c r="DH9" s="144"/>
      <c r="DI9" s="144"/>
      <c r="DJ9" s="145"/>
      <c r="DK9" s="143">
        <f>'(附表１－１)(附表１－２)補助金所要額調'!DE8</f>
        <v>0</v>
      </c>
      <c r="DL9" s="144"/>
      <c r="DM9" s="144"/>
      <c r="DN9" s="144"/>
      <c r="DO9" s="144"/>
      <c r="DP9" s="145"/>
      <c r="DQ9" s="132">
        <f>'(附表５－１)(附表５－２)年間実績報告'!CW8</f>
        <v>0</v>
      </c>
      <c r="DR9" s="132"/>
      <c r="DS9" s="132"/>
      <c r="DT9" s="132"/>
      <c r="DU9" s="132"/>
      <c r="DV9" s="132"/>
      <c r="DW9" s="19"/>
      <c r="DX9" s="20"/>
    </row>
    <row r="10" spans="1:128" ht="6.95" customHeight="1" x14ac:dyDescent="0.4"/>
    <row r="11" spans="1:128" ht="15" customHeight="1" x14ac:dyDescent="0.4">
      <c r="B11" s="6" t="s">
        <v>85</v>
      </c>
    </row>
    <row r="12" spans="1:128" ht="6.95" customHeight="1" x14ac:dyDescent="0.4"/>
    <row r="13" spans="1:128" ht="16.7" customHeight="1" x14ac:dyDescent="0.4">
      <c r="A13" s="16" t="s">
        <v>158</v>
      </c>
    </row>
    <row r="14" spans="1:128" ht="20.100000000000001" customHeight="1" x14ac:dyDescent="0.4">
      <c r="B14" s="9" t="s">
        <v>159</v>
      </c>
      <c r="BT14" s="127" t="s">
        <v>80</v>
      </c>
      <c r="BU14" s="127"/>
      <c r="BV14" s="127"/>
      <c r="BW14" s="127"/>
      <c r="BX14" s="127"/>
      <c r="BY14" s="127"/>
      <c r="BZ14" s="127"/>
      <c r="CA14" s="128" t="str">
        <f>IF(基本情報入力シート!V8="","",基本情報入力シート!V8)</f>
        <v/>
      </c>
      <c r="CB14" s="128"/>
      <c r="CC14" s="128"/>
      <c r="CD14" s="128"/>
      <c r="CE14" s="128"/>
      <c r="CF14" s="128"/>
      <c r="CG14" s="128"/>
      <c r="CH14" s="128"/>
      <c r="CI14" s="128"/>
      <c r="CJ14" s="128"/>
      <c r="CK14" s="128"/>
      <c r="CL14" s="128"/>
      <c r="CM14" s="128"/>
      <c r="CN14" s="128"/>
      <c r="CO14" s="128"/>
      <c r="CP14" s="128"/>
      <c r="CQ14" s="128"/>
      <c r="CR14" s="128"/>
      <c r="CS14" s="128"/>
      <c r="CT14" s="128"/>
      <c r="CU14" s="128"/>
      <c r="CV14" s="128"/>
      <c r="CW14" s="128"/>
      <c r="CX14" s="128"/>
      <c r="CY14" s="128"/>
      <c r="CZ14" s="128"/>
      <c r="DA14" s="128"/>
      <c r="DB14" s="128"/>
      <c r="DC14" s="128"/>
      <c r="DD14" s="128"/>
      <c r="DE14" s="128"/>
      <c r="DF14" s="128"/>
      <c r="DG14" s="128"/>
    </row>
    <row r="15" spans="1:128" ht="16.149999999999999" customHeight="1" x14ac:dyDescent="0.4">
      <c r="BT15" s="134" t="s">
        <v>19</v>
      </c>
      <c r="BU15" s="134"/>
      <c r="BV15" s="134"/>
      <c r="BW15" s="134"/>
      <c r="BX15" s="134"/>
      <c r="BY15" s="134"/>
      <c r="BZ15" s="134"/>
      <c r="CA15" s="128" t="str">
        <f>IF(基本情報入力シート!V19="","",基本情報入力シート!V19)</f>
        <v/>
      </c>
      <c r="CB15" s="128"/>
      <c r="CC15" s="128"/>
      <c r="CD15" s="128"/>
      <c r="CE15" s="128"/>
      <c r="CF15" s="128"/>
      <c r="CG15" s="128"/>
      <c r="CH15" s="128"/>
      <c r="CI15" s="128"/>
      <c r="CJ15" s="128"/>
      <c r="CK15" s="128"/>
      <c r="CL15" s="128"/>
      <c r="CM15" s="128"/>
      <c r="CN15" s="128"/>
      <c r="CO15" s="128"/>
      <c r="CP15" s="128"/>
      <c r="CQ15" s="128"/>
      <c r="CR15" s="128"/>
      <c r="CS15" s="128"/>
      <c r="CT15" s="128"/>
      <c r="CU15" s="128"/>
      <c r="CV15" s="128"/>
      <c r="CW15" s="128"/>
      <c r="CX15" s="128"/>
      <c r="CY15" s="128"/>
      <c r="CZ15" s="128"/>
      <c r="DA15" s="128"/>
      <c r="DB15" s="128"/>
      <c r="DC15" s="128"/>
      <c r="DD15" s="128"/>
      <c r="DE15" s="128"/>
      <c r="DF15" s="128"/>
      <c r="DG15" s="128"/>
    </row>
    <row r="16" spans="1:128" ht="6.95" customHeight="1" x14ac:dyDescent="0.4">
      <c r="CP16" s="8"/>
    </row>
    <row r="17" spans="2:133" ht="30" customHeight="1" x14ac:dyDescent="0.4">
      <c r="B17" s="177" t="s">
        <v>24</v>
      </c>
      <c r="C17" s="177"/>
      <c r="D17" s="177"/>
      <c r="E17" s="177"/>
      <c r="F17" s="177"/>
      <c r="G17" s="177"/>
      <c r="H17" s="179" t="s">
        <v>87</v>
      </c>
      <c r="I17" s="180"/>
      <c r="J17" s="180"/>
      <c r="K17" s="180"/>
      <c r="L17" s="180"/>
      <c r="M17" s="180"/>
      <c r="N17" s="180"/>
      <c r="O17" s="181"/>
      <c r="P17" s="182" t="s">
        <v>50</v>
      </c>
      <c r="Q17" s="183"/>
      <c r="R17" s="183"/>
      <c r="S17" s="183"/>
      <c r="T17" s="183"/>
      <c r="U17" s="183"/>
      <c r="V17" s="183"/>
      <c r="W17" s="184"/>
      <c r="X17" s="185" t="s">
        <v>24</v>
      </c>
      <c r="Y17" s="186"/>
      <c r="Z17" s="186"/>
      <c r="AA17" s="186"/>
      <c r="AB17" s="186"/>
      <c r="AC17" s="186"/>
      <c r="AD17" s="179" t="s">
        <v>87</v>
      </c>
      <c r="AE17" s="180"/>
      <c r="AF17" s="180"/>
      <c r="AG17" s="180"/>
      <c r="AH17" s="180"/>
      <c r="AI17" s="180"/>
      <c r="AJ17" s="180"/>
      <c r="AK17" s="181"/>
      <c r="AL17" s="182" t="s">
        <v>50</v>
      </c>
      <c r="AM17" s="183"/>
      <c r="AN17" s="183"/>
      <c r="AO17" s="183"/>
      <c r="AP17" s="183"/>
      <c r="AQ17" s="183"/>
      <c r="AR17" s="183"/>
      <c r="AS17" s="184"/>
      <c r="AT17" s="185" t="s">
        <v>24</v>
      </c>
      <c r="AU17" s="186"/>
      <c r="AV17" s="186"/>
      <c r="AW17" s="186"/>
      <c r="AX17" s="186"/>
      <c r="AY17" s="186"/>
      <c r="AZ17" s="179" t="s">
        <v>87</v>
      </c>
      <c r="BA17" s="180"/>
      <c r="BB17" s="180"/>
      <c r="BC17" s="180"/>
      <c r="BD17" s="180"/>
      <c r="BE17" s="180"/>
      <c r="BF17" s="180"/>
      <c r="BG17" s="181"/>
      <c r="BH17" s="182" t="s">
        <v>50</v>
      </c>
      <c r="BI17" s="183"/>
      <c r="BJ17" s="183"/>
      <c r="BK17" s="183"/>
      <c r="BL17" s="183"/>
      <c r="BM17" s="183"/>
      <c r="BN17" s="183"/>
      <c r="BO17" s="184"/>
      <c r="BP17" s="185" t="s">
        <v>24</v>
      </c>
      <c r="BQ17" s="186"/>
      <c r="BR17" s="186"/>
      <c r="BS17" s="186"/>
      <c r="BT17" s="186"/>
      <c r="BU17" s="186"/>
      <c r="BV17" s="179" t="s">
        <v>87</v>
      </c>
      <c r="BW17" s="180"/>
      <c r="BX17" s="180"/>
      <c r="BY17" s="180"/>
      <c r="BZ17" s="180"/>
      <c r="CA17" s="180"/>
      <c r="CB17" s="180"/>
      <c r="CC17" s="181"/>
      <c r="CD17" s="182" t="s">
        <v>50</v>
      </c>
      <c r="CE17" s="183"/>
      <c r="CF17" s="183"/>
      <c r="CG17" s="183"/>
      <c r="CH17" s="183"/>
      <c r="CI17" s="183"/>
      <c r="CJ17" s="183"/>
      <c r="CK17" s="184"/>
      <c r="CL17" s="185" t="s">
        <v>24</v>
      </c>
      <c r="CM17" s="186"/>
      <c r="CN17" s="186"/>
      <c r="CO17" s="186"/>
      <c r="CP17" s="186"/>
      <c r="CQ17" s="186"/>
      <c r="CR17" s="179" t="s">
        <v>87</v>
      </c>
      <c r="CS17" s="180"/>
      <c r="CT17" s="180"/>
      <c r="CU17" s="180"/>
      <c r="CV17" s="180"/>
      <c r="CW17" s="180"/>
      <c r="CX17" s="180"/>
      <c r="CY17" s="181"/>
      <c r="CZ17" s="182" t="s">
        <v>50</v>
      </c>
      <c r="DA17" s="183"/>
      <c r="DB17" s="183"/>
      <c r="DC17" s="183"/>
      <c r="DD17" s="183"/>
      <c r="DE17" s="183"/>
      <c r="DF17" s="183"/>
      <c r="DG17" s="189"/>
      <c r="DH17" s="201"/>
      <c r="DI17" s="201"/>
      <c r="DJ17" s="201"/>
      <c r="DK17" s="201"/>
      <c r="DL17" s="201"/>
      <c r="DM17" s="201"/>
      <c r="DN17" s="196"/>
      <c r="DO17" s="196"/>
      <c r="DP17" s="196"/>
      <c r="DQ17" s="196"/>
      <c r="DR17" s="196"/>
      <c r="DS17" s="196"/>
      <c r="DT17" s="196"/>
      <c r="DU17" s="196"/>
      <c r="DV17" s="202"/>
      <c r="DW17" s="202"/>
      <c r="DX17" s="202"/>
      <c r="DY17" s="202"/>
      <c r="DZ17" s="202"/>
      <c r="EA17" s="202"/>
      <c r="EB17" s="202"/>
      <c r="EC17" s="202"/>
    </row>
    <row r="18" spans="2:133" ht="18" customHeight="1" thickBot="1" x14ac:dyDescent="0.45">
      <c r="B18" s="178"/>
      <c r="C18" s="178"/>
      <c r="D18" s="178"/>
      <c r="E18" s="178"/>
      <c r="F18" s="178"/>
      <c r="G18" s="178"/>
      <c r="H18" s="190" t="s">
        <v>160</v>
      </c>
      <c r="I18" s="191"/>
      <c r="J18" s="191"/>
      <c r="K18" s="192"/>
      <c r="L18" s="190" t="s">
        <v>157</v>
      </c>
      <c r="M18" s="191"/>
      <c r="N18" s="191"/>
      <c r="O18" s="192"/>
      <c r="P18" s="193" t="s">
        <v>160</v>
      </c>
      <c r="Q18" s="193"/>
      <c r="R18" s="193"/>
      <c r="S18" s="193"/>
      <c r="T18" s="193" t="s">
        <v>157</v>
      </c>
      <c r="U18" s="193"/>
      <c r="V18" s="193"/>
      <c r="W18" s="190"/>
      <c r="X18" s="187"/>
      <c r="Y18" s="188"/>
      <c r="Z18" s="188"/>
      <c r="AA18" s="188"/>
      <c r="AB18" s="188"/>
      <c r="AC18" s="188"/>
      <c r="AD18" s="190" t="s">
        <v>160</v>
      </c>
      <c r="AE18" s="191"/>
      <c r="AF18" s="191"/>
      <c r="AG18" s="192"/>
      <c r="AH18" s="190" t="s">
        <v>157</v>
      </c>
      <c r="AI18" s="191"/>
      <c r="AJ18" s="191"/>
      <c r="AK18" s="192"/>
      <c r="AL18" s="193" t="s">
        <v>160</v>
      </c>
      <c r="AM18" s="193"/>
      <c r="AN18" s="193"/>
      <c r="AO18" s="193"/>
      <c r="AP18" s="193" t="s">
        <v>157</v>
      </c>
      <c r="AQ18" s="193"/>
      <c r="AR18" s="193"/>
      <c r="AS18" s="190"/>
      <c r="AT18" s="187"/>
      <c r="AU18" s="188"/>
      <c r="AV18" s="188"/>
      <c r="AW18" s="188"/>
      <c r="AX18" s="188"/>
      <c r="AY18" s="188"/>
      <c r="AZ18" s="193" t="s">
        <v>160</v>
      </c>
      <c r="BA18" s="193"/>
      <c r="BB18" s="193"/>
      <c r="BC18" s="193"/>
      <c r="BD18" s="193" t="s">
        <v>157</v>
      </c>
      <c r="BE18" s="193"/>
      <c r="BF18" s="193"/>
      <c r="BG18" s="193"/>
      <c r="BH18" s="193" t="s">
        <v>160</v>
      </c>
      <c r="BI18" s="193"/>
      <c r="BJ18" s="193"/>
      <c r="BK18" s="193"/>
      <c r="BL18" s="193" t="s">
        <v>157</v>
      </c>
      <c r="BM18" s="193"/>
      <c r="BN18" s="193"/>
      <c r="BO18" s="190"/>
      <c r="BP18" s="187"/>
      <c r="BQ18" s="188"/>
      <c r="BR18" s="188"/>
      <c r="BS18" s="188"/>
      <c r="BT18" s="188"/>
      <c r="BU18" s="188"/>
      <c r="BV18" s="193" t="s">
        <v>160</v>
      </c>
      <c r="BW18" s="193"/>
      <c r="BX18" s="193"/>
      <c r="BY18" s="193"/>
      <c r="BZ18" s="193" t="s">
        <v>157</v>
      </c>
      <c r="CA18" s="193"/>
      <c r="CB18" s="193"/>
      <c r="CC18" s="193"/>
      <c r="CD18" s="193" t="s">
        <v>160</v>
      </c>
      <c r="CE18" s="193"/>
      <c r="CF18" s="193"/>
      <c r="CG18" s="193"/>
      <c r="CH18" s="193" t="s">
        <v>157</v>
      </c>
      <c r="CI18" s="193"/>
      <c r="CJ18" s="193"/>
      <c r="CK18" s="190"/>
      <c r="CL18" s="187"/>
      <c r="CM18" s="188"/>
      <c r="CN18" s="188"/>
      <c r="CO18" s="188"/>
      <c r="CP18" s="188"/>
      <c r="CQ18" s="188"/>
      <c r="CR18" s="193" t="s">
        <v>160</v>
      </c>
      <c r="CS18" s="193"/>
      <c r="CT18" s="193"/>
      <c r="CU18" s="193"/>
      <c r="CV18" s="193" t="s">
        <v>157</v>
      </c>
      <c r="CW18" s="193"/>
      <c r="CX18" s="193"/>
      <c r="CY18" s="193"/>
      <c r="CZ18" s="193" t="s">
        <v>160</v>
      </c>
      <c r="DA18" s="193"/>
      <c r="DB18" s="193"/>
      <c r="DC18" s="193"/>
      <c r="DD18" s="193" t="s">
        <v>157</v>
      </c>
      <c r="DE18" s="193"/>
      <c r="DF18" s="193"/>
      <c r="DG18" s="193"/>
      <c r="DH18" s="201"/>
      <c r="DI18" s="201"/>
      <c r="DJ18" s="201"/>
      <c r="DK18" s="201"/>
      <c r="DL18" s="201"/>
      <c r="DM18" s="201"/>
      <c r="DN18" s="196"/>
      <c r="DO18" s="196"/>
      <c r="DP18" s="196"/>
      <c r="DQ18" s="196"/>
      <c r="DR18" s="196"/>
      <c r="DS18" s="196"/>
      <c r="DT18" s="196"/>
      <c r="DU18" s="196"/>
      <c r="DV18" s="196"/>
      <c r="DW18" s="196"/>
      <c r="DX18" s="196"/>
      <c r="DY18" s="196"/>
      <c r="DZ18" s="196"/>
      <c r="EA18" s="196"/>
      <c r="EB18" s="196"/>
      <c r="EC18" s="196"/>
    </row>
    <row r="19" spans="2:133" ht="18" customHeight="1" thickTop="1" x14ac:dyDescent="0.4">
      <c r="B19" s="118" t="s">
        <v>220</v>
      </c>
      <c r="C19" s="118"/>
      <c r="D19" s="118"/>
      <c r="E19" s="118"/>
      <c r="F19" s="118"/>
      <c r="G19" s="118"/>
      <c r="H19" s="194">
        <f>'(附表１－１)(附表１－２)補助金所要額調'!H17</f>
        <v>0</v>
      </c>
      <c r="I19" s="194"/>
      <c r="J19" s="194"/>
      <c r="K19" s="194"/>
      <c r="L19" s="204">
        <f>'(附表５－１)(附表５－２)年間実績報告'!H17</f>
        <v>0</v>
      </c>
      <c r="M19" s="205"/>
      <c r="N19" s="205"/>
      <c r="O19" s="206"/>
      <c r="P19" s="194">
        <f>'(附表１－１)(附表１－２)補助金所要額調'!O17</f>
        <v>0</v>
      </c>
      <c r="Q19" s="194"/>
      <c r="R19" s="194"/>
      <c r="S19" s="194"/>
      <c r="T19" s="204">
        <f>'(附表５－１)(附表５－２)年間実績報告'!O17</f>
        <v>0</v>
      </c>
      <c r="U19" s="205"/>
      <c r="V19" s="205"/>
      <c r="W19" s="205"/>
      <c r="X19" s="123" t="s">
        <v>254</v>
      </c>
      <c r="Y19" s="124"/>
      <c r="Z19" s="124"/>
      <c r="AA19" s="124"/>
      <c r="AB19" s="124"/>
      <c r="AC19" s="125"/>
      <c r="AD19" s="194">
        <f>'(附表１－１)(附表１－２)補助金所要額調'!AB17</f>
        <v>0</v>
      </c>
      <c r="AE19" s="194"/>
      <c r="AF19" s="194"/>
      <c r="AG19" s="194"/>
      <c r="AH19" s="194">
        <f>'(附表５－１)(附表５－２)年間実績報告'!AB17</f>
        <v>0</v>
      </c>
      <c r="AI19" s="194"/>
      <c r="AJ19" s="194"/>
      <c r="AK19" s="194"/>
      <c r="AL19" s="194">
        <f>'(附表１－１)(附表１－２)補助金所要額調'!AI17</f>
        <v>0</v>
      </c>
      <c r="AM19" s="194"/>
      <c r="AN19" s="194"/>
      <c r="AO19" s="194"/>
      <c r="AP19" s="194">
        <f>'(附表５－１)(附表５－２)年間実績報告'!AI17</f>
        <v>0</v>
      </c>
      <c r="AQ19" s="194"/>
      <c r="AR19" s="194"/>
      <c r="AS19" s="195"/>
      <c r="AT19" s="110" t="s">
        <v>259</v>
      </c>
      <c r="AU19" s="111"/>
      <c r="AV19" s="111"/>
      <c r="AW19" s="111"/>
      <c r="AX19" s="111"/>
      <c r="AY19" s="112"/>
      <c r="AZ19" s="194">
        <f>'(附表１－１)(附表１－２)補助金所要額調'!AV17</f>
        <v>0</v>
      </c>
      <c r="BA19" s="194"/>
      <c r="BB19" s="194"/>
      <c r="BC19" s="194"/>
      <c r="BD19" s="194">
        <f>'(附表５－１)(附表５－２)年間実績報告'!AV17</f>
        <v>0</v>
      </c>
      <c r="BE19" s="194"/>
      <c r="BF19" s="194"/>
      <c r="BG19" s="194"/>
      <c r="BH19" s="194">
        <f>'(附表１－１)(附表１－２)補助金所要額調'!BC17</f>
        <v>0</v>
      </c>
      <c r="BI19" s="194"/>
      <c r="BJ19" s="194"/>
      <c r="BK19" s="194"/>
      <c r="BL19" s="194">
        <f>'(附表５－１)(附表５－２)年間実績報告'!BC17</f>
        <v>0</v>
      </c>
      <c r="BM19" s="194"/>
      <c r="BN19" s="194"/>
      <c r="BO19" s="195"/>
      <c r="BP19" s="110"/>
      <c r="BQ19" s="111"/>
      <c r="BR19" s="111"/>
      <c r="BS19" s="111"/>
      <c r="BT19" s="111"/>
      <c r="BU19" s="112"/>
      <c r="BV19" s="194"/>
      <c r="BW19" s="194"/>
      <c r="BX19" s="194"/>
      <c r="BY19" s="194"/>
      <c r="BZ19" s="194"/>
      <c r="CA19" s="194"/>
      <c r="CB19" s="194"/>
      <c r="CC19" s="194"/>
      <c r="CD19" s="194"/>
      <c r="CE19" s="194"/>
      <c r="CF19" s="194"/>
      <c r="CG19" s="194"/>
      <c r="CH19" s="194"/>
      <c r="CI19" s="194"/>
      <c r="CJ19" s="194"/>
      <c r="CK19" s="195"/>
      <c r="CL19" s="110"/>
      <c r="CM19" s="111"/>
      <c r="CN19" s="111"/>
      <c r="CO19" s="111"/>
      <c r="CP19" s="111"/>
      <c r="CQ19" s="112"/>
      <c r="CR19" s="194"/>
      <c r="CS19" s="194"/>
      <c r="CT19" s="194"/>
      <c r="CU19" s="194"/>
      <c r="CV19" s="194"/>
      <c r="CW19" s="194"/>
      <c r="CX19" s="194"/>
      <c r="CY19" s="194"/>
      <c r="CZ19" s="194"/>
      <c r="DA19" s="194"/>
      <c r="DB19" s="194"/>
      <c r="DC19" s="194"/>
      <c r="DD19" s="194"/>
      <c r="DE19" s="194"/>
      <c r="DF19" s="194"/>
      <c r="DG19" s="194"/>
      <c r="DH19" s="201"/>
      <c r="DI19" s="201"/>
      <c r="DJ19" s="201"/>
      <c r="DK19" s="201"/>
      <c r="DL19" s="201"/>
      <c r="DM19" s="201"/>
      <c r="DN19" s="200"/>
      <c r="DO19" s="200"/>
      <c r="DP19" s="200"/>
      <c r="DQ19" s="200"/>
      <c r="DR19" s="200"/>
      <c r="DS19" s="200"/>
      <c r="DT19" s="200"/>
      <c r="DU19" s="200"/>
      <c r="DV19" s="200"/>
      <c r="DW19" s="200"/>
      <c r="DX19" s="200"/>
      <c r="DY19" s="200"/>
      <c r="DZ19" s="200"/>
      <c r="EA19" s="200"/>
      <c r="EB19" s="200"/>
      <c r="EC19" s="200"/>
    </row>
    <row r="20" spans="2:133" ht="18" customHeight="1" x14ac:dyDescent="0.4">
      <c r="B20" s="118" t="s">
        <v>221</v>
      </c>
      <c r="C20" s="118"/>
      <c r="D20" s="118"/>
      <c r="E20" s="118"/>
      <c r="F20" s="118"/>
      <c r="G20" s="118"/>
      <c r="H20" s="194">
        <f>'(附表１－１)(附表１－２)補助金所要額調'!H18</f>
        <v>0</v>
      </c>
      <c r="I20" s="194"/>
      <c r="J20" s="194"/>
      <c r="K20" s="194"/>
      <c r="L20" s="197">
        <f>'(附表５－１)(附表５－２)年間実績報告'!H18</f>
        <v>0</v>
      </c>
      <c r="M20" s="198"/>
      <c r="N20" s="198"/>
      <c r="O20" s="203"/>
      <c r="P20" s="194">
        <f>'(附表１－１)(附表１－２)補助金所要額調'!O18</f>
        <v>0</v>
      </c>
      <c r="Q20" s="194"/>
      <c r="R20" s="194"/>
      <c r="S20" s="194"/>
      <c r="T20" s="197">
        <f>'(附表５－１)(附表５－２)年間実績報告'!O18</f>
        <v>0</v>
      </c>
      <c r="U20" s="198"/>
      <c r="V20" s="198"/>
      <c r="W20" s="199"/>
      <c r="X20" s="123" t="s">
        <v>212</v>
      </c>
      <c r="Y20" s="124"/>
      <c r="Z20" s="124"/>
      <c r="AA20" s="124"/>
      <c r="AB20" s="124"/>
      <c r="AC20" s="125"/>
      <c r="AD20" s="194">
        <f>'(附表１－１)(附表１－２)補助金所要額調'!AB18</f>
        <v>0</v>
      </c>
      <c r="AE20" s="194"/>
      <c r="AF20" s="194"/>
      <c r="AG20" s="194"/>
      <c r="AH20" s="194">
        <f>'(附表５－１)(附表５－２)年間実績報告'!AB18</f>
        <v>0</v>
      </c>
      <c r="AI20" s="194"/>
      <c r="AJ20" s="194"/>
      <c r="AK20" s="194"/>
      <c r="AL20" s="194">
        <f>'(附表１－１)(附表１－２)補助金所要額調'!AI18</f>
        <v>0</v>
      </c>
      <c r="AM20" s="194"/>
      <c r="AN20" s="194"/>
      <c r="AO20" s="194"/>
      <c r="AP20" s="197">
        <f>'(附表５－１)(附表５－２)年間実績報告'!AI18</f>
        <v>0</v>
      </c>
      <c r="AQ20" s="198"/>
      <c r="AR20" s="198"/>
      <c r="AS20" s="199"/>
      <c r="AT20" s="110" t="s">
        <v>258</v>
      </c>
      <c r="AU20" s="111"/>
      <c r="AV20" s="111"/>
      <c r="AW20" s="111"/>
      <c r="AX20" s="111"/>
      <c r="AY20" s="112"/>
      <c r="AZ20" s="194">
        <f>'(附表１－１)(附表１－２)補助金所要額調'!AV18</f>
        <v>0</v>
      </c>
      <c r="BA20" s="194"/>
      <c r="BB20" s="194"/>
      <c r="BC20" s="194"/>
      <c r="BD20" s="194">
        <f>'(附表５－１)(附表５－２)年間実績報告'!AV18</f>
        <v>0</v>
      </c>
      <c r="BE20" s="194"/>
      <c r="BF20" s="194"/>
      <c r="BG20" s="194"/>
      <c r="BH20" s="194">
        <f>'(附表１－１)(附表１－２)補助金所要額調'!BC18</f>
        <v>0</v>
      </c>
      <c r="BI20" s="194"/>
      <c r="BJ20" s="194"/>
      <c r="BK20" s="194"/>
      <c r="BL20" s="194">
        <f>'(附表５－１)(附表５－２)年間実績報告'!BC18</f>
        <v>0</v>
      </c>
      <c r="BM20" s="194"/>
      <c r="BN20" s="194"/>
      <c r="BO20" s="195"/>
      <c r="BP20" s="110"/>
      <c r="BQ20" s="111"/>
      <c r="BR20" s="111"/>
      <c r="BS20" s="111"/>
      <c r="BT20" s="111"/>
      <c r="BU20" s="112"/>
      <c r="BV20" s="194"/>
      <c r="BW20" s="194"/>
      <c r="BX20" s="194"/>
      <c r="BY20" s="194"/>
      <c r="BZ20" s="194"/>
      <c r="CA20" s="194"/>
      <c r="CB20" s="194"/>
      <c r="CC20" s="194"/>
      <c r="CD20" s="194"/>
      <c r="CE20" s="194"/>
      <c r="CF20" s="194"/>
      <c r="CG20" s="194"/>
      <c r="CH20" s="197"/>
      <c r="CI20" s="198"/>
      <c r="CJ20" s="198"/>
      <c r="CK20" s="199"/>
      <c r="CL20" s="110"/>
      <c r="CM20" s="111"/>
      <c r="CN20" s="111"/>
      <c r="CO20" s="111"/>
      <c r="CP20" s="111"/>
      <c r="CQ20" s="112"/>
      <c r="CR20" s="194"/>
      <c r="CS20" s="194"/>
      <c r="CT20" s="194"/>
      <c r="CU20" s="194"/>
      <c r="CV20" s="194"/>
      <c r="CW20" s="194"/>
      <c r="CX20" s="194"/>
      <c r="CY20" s="194"/>
      <c r="CZ20" s="194"/>
      <c r="DA20" s="194"/>
      <c r="DB20" s="194"/>
      <c r="DC20" s="194"/>
      <c r="DD20" s="194"/>
      <c r="DE20" s="194"/>
      <c r="DF20" s="194"/>
      <c r="DG20" s="194"/>
      <c r="DH20" s="201"/>
      <c r="DI20" s="201"/>
      <c r="DJ20" s="201"/>
      <c r="DK20" s="201"/>
      <c r="DL20" s="201"/>
      <c r="DM20" s="201"/>
      <c r="DN20" s="200"/>
      <c r="DO20" s="200"/>
      <c r="DP20" s="200"/>
      <c r="DQ20" s="200"/>
      <c r="DR20" s="200"/>
      <c r="DS20" s="200"/>
      <c r="DT20" s="200"/>
      <c r="DU20" s="200"/>
      <c r="DV20" s="200"/>
      <c r="DW20" s="200"/>
      <c r="DX20" s="200"/>
      <c r="DY20" s="200"/>
      <c r="DZ20" s="200"/>
      <c r="EA20" s="200"/>
      <c r="EB20" s="200"/>
      <c r="EC20" s="200"/>
    </row>
    <row r="21" spans="2:133" ht="18" customHeight="1" x14ac:dyDescent="0.4">
      <c r="B21" s="118" t="s">
        <v>222</v>
      </c>
      <c r="C21" s="118"/>
      <c r="D21" s="118"/>
      <c r="E21" s="118"/>
      <c r="F21" s="118"/>
      <c r="G21" s="118"/>
      <c r="H21" s="194">
        <f>'(附表１－１)(附表１－２)補助金所要額調'!H19</f>
        <v>0</v>
      </c>
      <c r="I21" s="194"/>
      <c r="J21" s="194"/>
      <c r="K21" s="194"/>
      <c r="L21" s="197">
        <f>'(附表５－１)(附表５－２)年間実績報告'!H19</f>
        <v>0</v>
      </c>
      <c r="M21" s="198"/>
      <c r="N21" s="198"/>
      <c r="O21" s="203"/>
      <c r="P21" s="194">
        <f>'(附表１－１)(附表１－２)補助金所要額調'!O19</f>
        <v>0</v>
      </c>
      <c r="Q21" s="194"/>
      <c r="R21" s="194"/>
      <c r="S21" s="194"/>
      <c r="T21" s="197">
        <f>'(附表５－１)(附表５－２)年間実績報告'!O19</f>
        <v>0</v>
      </c>
      <c r="U21" s="198"/>
      <c r="V21" s="198"/>
      <c r="W21" s="199"/>
      <c r="X21" s="123" t="s">
        <v>213</v>
      </c>
      <c r="Y21" s="124"/>
      <c r="Z21" s="124"/>
      <c r="AA21" s="124"/>
      <c r="AB21" s="124"/>
      <c r="AC21" s="125"/>
      <c r="AD21" s="194">
        <f>'(附表１－１)(附表１－２)補助金所要額調'!AB19</f>
        <v>0</v>
      </c>
      <c r="AE21" s="194"/>
      <c r="AF21" s="194"/>
      <c r="AG21" s="194"/>
      <c r="AH21" s="194">
        <f>'(附表５－１)(附表５－２)年間実績報告'!AB19</f>
        <v>0</v>
      </c>
      <c r="AI21" s="194"/>
      <c r="AJ21" s="194"/>
      <c r="AK21" s="194"/>
      <c r="AL21" s="194">
        <f>'(附表１－１)(附表１－２)補助金所要額調'!AI19</f>
        <v>0</v>
      </c>
      <c r="AM21" s="194"/>
      <c r="AN21" s="194"/>
      <c r="AO21" s="194"/>
      <c r="AP21" s="197">
        <f>'(附表５－１)(附表５－２)年間実績報告'!AI19</f>
        <v>0</v>
      </c>
      <c r="AQ21" s="198"/>
      <c r="AR21" s="198"/>
      <c r="AS21" s="199"/>
      <c r="AT21" s="110"/>
      <c r="AU21" s="111"/>
      <c r="AV21" s="111"/>
      <c r="AW21" s="111"/>
      <c r="AX21" s="111"/>
      <c r="AY21" s="112"/>
      <c r="AZ21" s="194"/>
      <c r="BA21" s="194"/>
      <c r="BB21" s="194"/>
      <c r="BC21" s="194"/>
      <c r="BD21" s="194"/>
      <c r="BE21" s="194"/>
      <c r="BF21" s="194"/>
      <c r="BG21" s="194"/>
      <c r="BH21" s="194"/>
      <c r="BI21" s="194"/>
      <c r="BJ21" s="194"/>
      <c r="BK21" s="194"/>
      <c r="BL21" s="194"/>
      <c r="BM21" s="194"/>
      <c r="BN21" s="194"/>
      <c r="BO21" s="195"/>
      <c r="BP21" s="110"/>
      <c r="BQ21" s="111"/>
      <c r="BR21" s="111"/>
      <c r="BS21" s="111"/>
      <c r="BT21" s="111"/>
      <c r="BU21" s="112"/>
      <c r="BV21" s="194"/>
      <c r="BW21" s="194"/>
      <c r="BX21" s="194"/>
      <c r="BY21" s="194"/>
      <c r="BZ21" s="194"/>
      <c r="CA21" s="194"/>
      <c r="CB21" s="194"/>
      <c r="CC21" s="194"/>
      <c r="CD21" s="194"/>
      <c r="CE21" s="194"/>
      <c r="CF21" s="194"/>
      <c r="CG21" s="194"/>
      <c r="CH21" s="197"/>
      <c r="CI21" s="198"/>
      <c r="CJ21" s="198"/>
      <c r="CK21" s="199"/>
      <c r="CL21" s="139"/>
      <c r="CM21" s="140"/>
      <c r="CN21" s="140"/>
      <c r="CO21" s="140"/>
      <c r="CP21" s="140"/>
      <c r="CQ21" s="141"/>
      <c r="CR21" s="207"/>
      <c r="CS21" s="207"/>
      <c r="CT21" s="207"/>
      <c r="CU21" s="207"/>
      <c r="CV21" s="207"/>
      <c r="CW21" s="207"/>
      <c r="CX21" s="207"/>
      <c r="CY21" s="207"/>
      <c r="CZ21" s="207"/>
      <c r="DA21" s="207"/>
      <c r="DB21" s="207"/>
      <c r="DC21" s="207"/>
      <c r="DD21" s="207"/>
      <c r="DE21" s="207"/>
      <c r="DF21" s="207"/>
      <c r="DG21" s="207"/>
      <c r="DH21" s="201"/>
      <c r="DI21" s="201"/>
      <c r="DJ21" s="201"/>
      <c r="DK21" s="201"/>
      <c r="DL21" s="201"/>
      <c r="DM21" s="201"/>
      <c r="DN21" s="200"/>
      <c r="DO21" s="200"/>
      <c r="DP21" s="200"/>
      <c r="DQ21" s="200"/>
      <c r="DR21" s="200"/>
      <c r="DS21" s="200"/>
      <c r="DT21" s="200"/>
      <c r="DU21" s="200"/>
      <c r="DV21" s="200"/>
      <c r="DW21" s="200"/>
      <c r="DX21" s="200"/>
      <c r="DY21" s="200"/>
      <c r="DZ21" s="200"/>
      <c r="EA21" s="200"/>
      <c r="EB21" s="200"/>
      <c r="EC21" s="200"/>
    </row>
    <row r="22" spans="2:133" ht="18" customHeight="1" x14ac:dyDescent="0.4">
      <c r="B22" s="118" t="s">
        <v>223</v>
      </c>
      <c r="C22" s="118"/>
      <c r="D22" s="118"/>
      <c r="E22" s="118"/>
      <c r="F22" s="118"/>
      <c r="G22" s="118"/>
      <c r="H22" s="194">
        <f>'(附表１－１)(附表１－２)補助金所要額調'!H20</f>
        <v>0</v>
      </c>
      <c r="I22" s="194"/>
      <c r="J22" s="194"/>
      <c r="K22" s="194"/>
      <c r="L22" s="197">
        <f>'(附表５－１)(附表５－２)年間実績報告'!H20</f>
        <v>0</v>
      </c>
      <c r="M22" s="198"/>
      <c r="N22" s="198"/>
      <c r="O22" s="203"/>
      <c r="P22" s="194">
        <f>'(附表１－１)(附表１－２)補助金所要額調'!O20</f>
        <v>0</v>
      </c>
      <c r="Q22" s="194"/>
      <c r="R22" s="194"/>
      <c r="S22" s="194"/>
      <c r="T22" s="197">
        <f>'(附表５－１)(附表５－２)年間実績報告'!O20</f>
        <v>0</v>
      </c>
      <c r="U22" s="198"/>
      <c r="V22" s="198"/>
      <c r="W22" s="199"/>
      <c r="X22" s="123" t="s">
        <v>214</v>
      </c>
      <c r="Y22" s="124"/>
      <c r="Z22" s="124"/>
      <c r="AA22" s="124"/>
      <c r="AB22" s="124"/>
      <c r="AC22" s="125"/>
      <c r="AD22" s="194">
        <f>'(附表１－１)(附表１－２)補助金所要額調'!AB20</f>
        <v>0</v>
      </c>
      <c r="AE22" s="194"/>
      <c r="AF22" s="194"/>
      <c r="AG22" s="194"/>
      <c r="AH22" s="194">
        <f>'(附表５－１)(附表５－２)年間実績報告'!AB20</f>
        <v>0</v>
      </c>
      <c r="AI22" s="194"/>
      <c r="AJ22" s="194"/>
      <c r="AK22" s="194"/>
      <c r="AL22" s="194">
        <f>'(附表１－１)(附表１－２)補助金所要額調'!AI20</f>
        <v>0</v>
      </c>
      <c r="AM22" s="194"/>
      <c r="AN22" s="194"/>
      <c r="AO22" s="194"/>
      <c r="AP22" s="197">
        <f>'(附表５－１)(附表５－２)年間実績報告'!AI20</f>
        <v>0</v>
      </c>
      <c r="AQ22" s="198"/>
      <c r="AR22" s="198"/>
      <c r="AS22" s="199"/>
      <c r="AT22" s="110"/>
      <c r="AU22" s="111"/>
      <c r="AV22" s="111"/>
      <c r="AW22" s="111"/>
      <c r="AX22" s="111"/>
      <c r="AY22" s="112"/>
      <c r="AZ22" s="194"/>
      <c r="BA22" s="194"/>
      <c r="BB22" s="194"/>
      <c r="BC22" s="194"/>
      <c r="BD22" s="194"/>
      <c r="BE22" s="194"/>
      <c r="BF22" s="194"/>
      <c r="BG22" s="194"/>
      <c r="BH22" s="194"/>
      <c r="BI22" s="194"/>
      <c r="BJ22" s="194"/>
      <c r="BK22" s="194"/>
      <c r="BL22" s="194"/>
      <c r="BM22" s="194"/>
      <c r="BN22" s="194"/>
      <c r="BO22" s="195"/>
      <c r="BP22" s="110"/>
      <c r="BQ22" s="111"/>
      <c r="BR22" s="111"/>
      <c r="BS22" s="111"/>
      <c r="BT22" s="111"/>
      <c r="BU22" s="112"/>
      <c r="BV22" s="194"/>
      <c r="BW22" s="194"/>
      <c r="BX22" s="194"/>
      <c r="BY22" s="194"/>
      <c r="BZ22" s="194"/>
      <c r="CA22" s="194"/>
      <c r="CB22" s="194"/>
      <c r="CC22" s="194"/>
      <c r="CD22" s="194"/>
      <c r="CE22" s="194"/>
      <c r="CF22" s="194"/>
      <c r="CG22" s="194"/>
      <c r="CH22" s="197"/>
      <c r="CI22" s="198"/>
      <c r="CJ22" s="198"/>
      <c r="CK22" s="199"/>
      <c r="CL22" s="146"/>
      <c r="CM22" s="109"/>
      <c r="CN22" s="109"/>
      <c r="CO22" s="109"/>
      <c r="CP22" s="109"/>
      <c r="CQ22" s="109"/>
      <c r="CR22" s="208"/>
      <c r="CS22" s="208"/>
      <c r="CT22" s="208"/>
      <c r="CU22" s="208"/>
      <c r="CV22" s="208"/>
      <c r="CW22" s="208"/>
      <c r="CX22" s="208"/>
      <c r="CY22" s="208"/>
      <c r="CZ22" s="208"/>
      <c r="DA22" s="208"/>
      <c r="DB22" s="208"/>
      <c r="DC22" s="208"/>
      <c r="DD22" s="208"/>
      <c r="DE22" s="208"/>
      <c r="DF22" s="208"/>
      <c r="DG22" s="208"/>
      <c r="DH22" s="201"/>
      <c r="DI22" s="201"/>
      <c r="DJ22" s="201"/>
      <c r="DK22" s="201"/>
      <c r="DL22" s="201"/>
      <c r="DM22" s="201"/>
      <c r="DN22" s="200"/>
      <c r="DO22" s="200"/>
      <c r="DP22" s="200"/>
      <c r="DQ22" s="200"/>
      <c r="DR22" s="200"/>
      <c r="DS22" s="200"/>
      <c r="DT22" s="200"/>
      <c r="DU22" s="200"/>
      <c r="DV22" s="200"/>
      <c r="DW22" s="200"/>
      <c r="DX22" s="200"/>
      <c r="DY22" s="200"/>
      <c r="DZ22" s="200"/>
      <c r="EA22" s="200"/>
      <c r="EB22" s="200"/>
      <c r="EC22" s="200"/>
    </row>
    <row r="23" spans="2:133" ht="18" customHeight="1" x14ac:dyDescent="0.4">
      <c r="B23" s="118" t="s">
        <v>224</v>
      </c>
      <c r="C23" s="118"/>
      <c r="D23" s="118"/>
      <c r="E23" s="118"/>
      <c r="F23" s="118"/>
      <c r="G23" s="118"/>
      <c r="H23" s="194">
        <f>'(附表１－１)(附表１－２)補助金所要額調'!H21</f>
        <v>0</v>
      </c>
      <c r="I23" s="194"/>
      <c r="J23" s="194"/>
      <c r="K23" s="194"/>
      <c r="L23" s="197">
        <f>'(附表５－１)(附表５－２)年間実績報告'!H21</f>
        <v>0</v>
      </c>
      <c r="M23" s="198"/>
      <c r="N23" s="198"/>
      <c r="O23" s="203"/>
      <c r="P23" s="194">
        <f>'(附表１－１)(附表１－２)補助金所要額調'!O21</f>
        <v>0</v>
      </c>
      <c r="Q23" s="194"/>
      <c r="R23" s="194"/>
      <c r="S23" s="194"/>
      <c r="T23" s="197">
        <f>'(附表５－１)(附表５－２)年間実績報告'!O21</f>
        <v>0</v>
      </c>
      <c r="U23" s="198"/>
      <c r="V23" s="198"/>
      <c r="W23" s="199"/>
      <c r="X23" s="123" t="s">
        <v>215</v>
      </c>
      <c r="Y23" s="124"/>
      <c r="Z23" s="124"/>
      <c r="AA23" s="124"/>
      <c r="AB23" s="124"/>
      <c r="AC23" s="125"/>
      <c r="AD23" s="194">
        <f>'(附表１－１)(附表１－２)補助金所要額調'!AB21</f>
        <v>0</v>
      </c>
      <c r="AE23" s="194"/>
      <c r="AF23" s="194"/>
      <c r="AG23" s="194"/>
      <c r="AH23" s="194">
        <f>'(附表５－１)(附表５－２)年間実績報告'!AB21</f>
        <v>0</v>
      </c>
      <c r="AI23" s="194"/>
      <c r="AJ23" s="194"/>
      <c r="AK23" s="194"/>
      <c r="AL23" s="194">
        <f>'(附表１－１)(附表１－２)補助金所要額調'!AI21</f>
        <v>0</v>
      </c>
      <c r="AM23" s="194"/>
      <c r="AN23" s="194"/>
      <c r="AO23" s="194"/>
      <c r="AP23" s="197">
        <f>'(附表５－１)(附表５－２)年間実績報告'!AI21</f>
        <v>0</v>
      </c>
      <c r="AQ23" s="198"/>
      <c r="AR23" s="198"/>
      <c r="AS23" s="199"/>
      <c r="AT23" s="110"/>
      <c r="AU23" s="111"/>
      <c r="AV23" s="111"/>
      <c r="AW23" s="111"/>
      <c r="AX23" s="111"/>
      <c r="AY23" s="112"/>
      <c r="AZ23" s="194"/>
      <c r="BA23" s="194"/>
      <c r="BB23" s="194"/>
      <c r="BC23" s="194"/>
      <c r="BD23" s="194"/>
      <c r="BE23" s="194"/>
      <c r="BF23" s="194"/>
      <c r="BG23" s="194"/>
      <c r="BH23" s="194"/>
      <c r="BI23" s="194"/>
      <c r="BJ23" s="194"/>
      <c r="BK23" s="194"/>
      <c r="BL23" s="194"/>
      <c r="BM23" s="194"/>
      <c r="BN23" s="194"/>
      <c r="BO23" s="195"/>
      <c r="BP23" s="110"/>
      <c r="BQ23" s="111"/>
      <c r="BR23" s="111"/>
      <c r="BS23" s="111"/>
      <c r="BT23" s="111"/>
      <c r="BU23" s="112"/>
      <c r="BV23" s="194"/>
      <c r="BW23" s="194"/>
      <c r="BX23" s="194"/>
      <c r="BY23" s="194"/>
      <c r="BZ23" s="194"/>
      <c r="CA23" s="194"/>
      <c r="CB23" s="194"/>
      <c r="CC23" s="194"/>
      <c r="CD23" s="194"/>
      <c r="CE23" s="194"/>
      <c r="CF23" s="194"/>
      <c r="CG23" s="194"/>
      <c r="CH23" s="197"/>
      <c r="CI23" s="198"/>
      <c r="CJ23" s="198"/>
      <c r="CK23" s="203"/>
      <c r="CL23" s="210"/>
      <c r="CM23" s="210"/>
      <c r="CN23" s="210"/>
      <c r="CO23" s="210"/>
      <c r="CP23" s="210"/>
      <c r="CQ23" s="210"/>
      <c r="CR23" s="209"/>
      <c r="CS23" s="209"/>
      <c r="CT23" s="209"/>
      <c r="CU23" s="209"/>
      <c r="CV23" s="209"/>
      <c r="CW23" s="209"/>
      <c r="CX23" s="209"/>
      <c r="CY23" s="209"/>
      <c r="CZ23" s="209"/>
      <c r="DA23" s="209"/>
      <c r="DB23" s="209"/>
      <c r="DC23" s="209"/>
      <c r="DD23" s="209"/>
      <c r="DE23" s="209"/>
      <c r="DF23" s="209"/>
      <c r="DG23" s="209"/>
      <c r="DH23" s="201"/>
      <c r="DI23" s="201"/>
      <c r="DJ23" s="201"/>
      <c r="DK23" s="201"/>
      <c r="DL23" s="201"/>
      <c r="DM23" s="201"/>
      <c r="DN23" s="200"/>
      <c r="DO23" s="200"/>
      <c r="DP23" s="200"/>
      <c r="DQ23" s="200"/>
      <c r="DR23" s="200"/>
      <c r="DS23" s="200"/>
      <c r="DT23" s="200"/>
      <c r="DU23" s="200"/>
      <c r="DV23" s="200"/>
      <c r="DW23" s="200"/>
      <c r="DX23" s="200"/>
      <c r="DY23" s="200"/>
      <c r="DZ23" s="200"/>
      <c r="EA23" s="200"/>
      <c r="EB23" s="200"/>
      <c r="EC23" s="200"/>
    </row>
    <row r="24" spans="2:133" ht="18" customHeight="1" x14ac:dyDescent="0.4">
      <c r="B24" s="118" t="s">
        <v>225</v>
      </c>
      <c r="C24" s="118"/>
      <c r="D24" s="118"/>
      <c r="E24" s="118"/>
      <c r="F24" s="118"/>
      <c r="G24" s="118"/>
      <c r="H24" s="194">
        <f>'(附表１－１)(附表１－２)補助金所要額調'!H22</f>
        <v>0</v>
      </c>
      <c r="I24" s="194"/>
      <c r="J24" s="194"/>
      <c r="K24" s="194"/>
      <c r="L24" s="197">
        <f>'(附表５－１)(附表５－２)年間実績報告'!H22</f>
        <v>0</v>
      </c>
      <c r="M24" s="198"/>
      <c r="N24" s="198"/>
      <c r="O24" s="203"/>
      <c r="P24" s="194">
        <f>'(附表１－１)(附表１－２)補助金所要額調'!O22</f>
        <v>0</v>
      </c>
      <c r="Q24" s="194"/>
      <c r="R24" s="194"/>
      <c r="S24" s="194"/>
      <c r="T24" s="197">
        <f>'(附表５－１)(附表５－２)年間実績報告'!O22</f>
        <v>0</v>
      </c>
      <c r="U24" s="198"/>
      <c r="V24" s="198"/>
      <c r="W24" s="199"/>
      <c r="X24" s="110" t="s">
        <v>216</v>
      </c>
      <c r="Y24" s="111"/>
      <c r="Z24" s="111"/>
      <c r="AA24" s="111"/>
      <c r="AB24" s="111"/>
      <c r="AC24" s="112"/>
      <c r="AD24" s="194">
        <f>'(附表１－１)(附表１－２)補助金所要額調'!AB22</f>
        <v>0</v>
      </c>
      <c r="AE24" s="194"/>
      <c r="AF24" s="194"/>
      <c r="AG24" s="194"/>
      <c r="AH24" s="194">
        <f>'(附表５－１)(附表５－２)年間実績報告'!AB22</f>
        <v>0</v>
      </c>
      <c r="AI24" s="194"/>
      <c r="AJ24" s="194"/>
      <c r="AK24" s="194"/>
      <c r="AL24" s="194">
        <f>'(附表１－１)(附表１－２)補助金所要額調'!AI22</f>
        <v>0</v>
      </c>
      <c r="AM24" s="194"/>
      <c r="AN24" s="194"/>
      <c r="AO24" s="194"/>
      <c r="AP24" s="197">
        <f>'(附表５－１)(附表５－２)年間実績報告'!AI22</f>
        <v>0</v>
      </c>
      <c r="AQ24" s="198"/>
      <c r="AR24" s="198"/>
      <c r="AS24" s="199"/>
      <c r="AT24" s="110"/>
      <c r="AU24" s="111"/>
      <c r="AV24" s="111"/>
      <c r="AW24" s="111"/>
      <c r="AX24" s="111"/>
      <c r="AY24" s="112"/>
      <c r="AZ24" s="194"/>
      <c r="BA24" s="194"/>
      <c r="BB24" s="194"/>
      <c r="BC24" s="194"/>
      <c r="BD24" s="194"/>
      <c r="BE24" s="194"/>
      <c r="BF24" s="194"/>
      <c r="BG24" s="194"/>
      <c r="BH24" s="194"/>
      <c r="BI24" s="194"/>
      <c r="BJ24" s="194"/>
      <c r="BK24" s="194"/>
      <c r="BL24" s="194"/>
      <c r="BM24" s="194"/>
      <c r="BN24" s="194"/>
      <c r="BO24" s="195"/>
      <c r="BP24" s="110"/>
      <c r="BQ24" s="111"/>
      <c r="BR24" s="111"/>
      <c r="BS24" s="111"/>
      <c r="BT24" s="111"/>
      <c r="BU24" s="112"/>
      <c r="BV24" s="194"/>
      <c r="BW24" s="194"/>
      <c r="BX24" s="194"/>
      <c r="BY24" s="194"/>
      <c r="BZ24" s="194"/>
      <c r="CA24" s="194"/>
      <c r="CB24" s="194"/>
      <c r="CC24" s="194"/>
      <c r="CD24" s="194"/>
      <c r="CE24" s="194"/>
      <c r="CF24" s="194"/>
      <c r="CG24" s="194"/>
      <c r="CH24" s="197"/>
      <c r="CI24" s="198"/>
      <c r="CJ24" s="198"/>
      <c r="CK24" s="203"/>
      <c r="CL24" s="210"/>
      <c r="CM24" s="210"/>
      <c r="CN24" s="210"/>
      <c r="CO24" s="210"/>
      <c r="CP24" s="210"/>
      <c r="CQ24" s="210"/>
      <c r="CR24" s="209"/>
      <c r="CS24" s="209"/>
      <c r="CT24" s="209"/>
      <c r="CU24" s="209"/>
      <c r="CV24" s="209"/>
      <c r="CW24" s="209"/>
      <c r="CX24" s="209"/>
      <c r="CY24" s="209"/>
      <c r="CZ24" s="209"/>
      <c r="DA24" s="209"/>
      <c r="DB24" s="209"/>
      <c r="DC24" s="209"/>
      <c r="DD24" s="209"/>
      <c r="DE24" s="209"/>
      <c r="DF24" s="209"/>
      <c r="DG24" s="209"/>
      <c r="DH24" s="201"/>
      <c r="DI24" s="201"/>
      <c r="DJ24" s="201"/>
      <c r="DK24" s="201"/>
      <c r="DL24" s="201"/>
      <c r="DM24" s="201"/>
      <c r="DN24" s="200"/>
      <c r="DO24" s="200"/>
      <c r="DP24" s="200"/>
      <c r="DQ24" s="200"/>
      <c r="DR24" s="200"/>
      <c r="DS24" s="200"/>
      <c r="DT24" s="200"/>
      <c r="DU24" s="200"/>
      <c r="DV24" s="200"/>
      <c r="DW24" s="200"/>
      <c r="DX24" s="200"/>
      <c r="DY24" s="200"/>
      <c r="DZ24" s="200"/>
      <c r="EA24" s="200"/>
      <c r="EB24" s="200"/>
      <c r="EC24" s="200"/>
    </row>
    <row r="25" spans="2:133" ht="18" customHeight="1" x14ac:dyDescent="0.4">
      <c r="B25" s="118" t="s">
        <v>226</v>
      </c>
      <c r="C25" s="118"/>
      <c r="D25" s="118"/>
      <c r="E25" s="118"/>
      <c r="F25" s="118"/>
      <c r="G25" s="118"/>
      <c r="H25" s="194">
        <f>'(附表１－１)(附表１－２)補助金所要額調'!H23</f>
        <v>0</v>
      </c>
      <c r="I25" s="194"/>
      <c r="J25" s="194"/>
      <c r="K25" s="194"/>
      <c r="L25" s="197">
        <f>'(附表５－１)(附表５－２)年間実績報告'!H23</f>
        <v>0</v>
      </c>
      <c r="M25" s="198"/>
      <c r="N25" s="198"/>
      <c r="O25" s="203"/>
      <c r="P25" s="194">
        <f>'(附表１－１)(附表１－２)補助金所要額調'!O23</f>
        <v>0</v>
      </c>
      <c r="Q25" s="194"/>
      <c r="R25" s="194"/>
      <c r="S25" s="194"/>
      <c r="T25" s="197">
        <f>'(附表５－１)(附表５－２)年間実績報告'!O23</f>
        <v>0</v>
      </c>
      <c r="U25" s="198"/>
      <c r="V25" s="198"/>
      <c r="W25" s="199"/>
      <c r="X25" s="110" t="s">
        <v>217</v>
      </c>
      <c r="Y25" s="111"/>
      <c r="Z25" s="111"/>
      <c r="AA25" s="111"/>
      <c r="AB25" s="111"/>
      <c r="AC25" s="112"/>
      <c r="AD25" s="194">
        <f>'(附表１－１)(附表１－２)補助金所要額調'!AB23</f>
        <v>0</v>
      </c>
      <c r="AE25" s="194"/>
      <c r="AF25" s="194"/>
      <c r="AG25" s="194"/>
      <c r="AH25" s="194">
        <f>'(附表５－１)(附表５－２)年間実績報告'!AB23</f>
        <v>0</v>
      </c>
      <c r="AI25" s="194"/>
      <c r="AJ25" s="194"/>
      <c r="AK25" s="194"/>
      <c r="AL25" s="194">
        <f>'(附表１－１)(附表１－２)補助金所要額調'!AI23</f>
        <v>0</v>
      </c>
      <c r="AM25" s="194"/>
      <c r="AN25" s="194"/>
      <c r="AO25" s="194"/>
      <c r="AP25" s="197">
        <f>'(附表５－１)(附表５－２)年間実績報告'!AI23</f>
        <v>0</v>
      </c>
      <c r="AQ25" s="198"/>
      <c r="AR25" s="198"/>
      <c r="AS25" s="199"/>
      <c r="AT25" s="110"/>
      <c r="AU25" s="111"/>
      <c r="AV25" s="111"/>
      <c r="AW25" s="111"/>
      <c r="AX25" s="111"/>
      <c r="AY25" s="112"/>
      <c r="AZ25" s="194"/>
      <c r="BA25" s="194"/>
      <c r="BB25" s="194"/>
      <c r="BC25" s="194"/>
      <c r="BD25" s="194"/>
      <c r="BE25" s="194"/>
      <c r="BF25" s="194"/>
      <c r="BG25" s="194"/>
      <c r="BH25" s="194"/>
      <c r="BI25" s="194"/>
      <c r="BJ25" s="194"/>
      <c r="BK25" s="194"/>
      <c r="BL25" s="194"/>
      <c r="BM25" s="194"/>
      <c r="BN25" s="194"/>
      <c r="BO25" s="195"/>
      <c r="BP25" s="110"/>
      <c r="BQ25" s="111"/>
      <c r="BR25" s="111"/>
      <c r="BS25" s="111"/>
      <c r="BT25" s="111"/>
      <c r="BU25" s="112"/>
      <c r="BV25" s="194"/>
      <c r="BW25" s="194"/>
      <c r="BX25" s="194"/>
      <c r="BY25" s="194"/>
      <c r="BZ25" s="194"/>
      <c r="CA25" s="194"/>
      <c r="CB25" s="194"/>
      <c r="CC25" s="194"/>
      <c r="CD25" s="194"/>
      <c r="CE25" s="194"/>
      <c r="CF25" s="194"/>
      <c r="CG25" s="194"/>
      <c r="CH25" s="197"/>
      <c r="CI25" s="198"/>
      <c r="CJ25" s="198"/>
      <c r="CK25" s="203"/>
      <c r="CL25" s="210"/>
      <c r="CM25" s="210"/>
      <c r="CN25" s="210"/>
      <c r="CO25" s="210"/>
      <c r="CP25" s="210"/>
      <c r="CQ25" s="210"/>
      <c r="CR25" s="209"/>
      <c r="CS25" s="209"/>
      <c r="CT25" s="209"/>
      <c r="CU25" s="209"/>
      <c r="CV25" s="209"/>
      <c r="CW25" s="209"/>
      <c r="CX25" s="209"/>
      <c r="CY25" s="209"/>
      <c r="CZ25" s="209"/>
      <c r="DA25" s="209"/>
      <c r="DB25" s="209"/>
      <c r="DC25" s="209"/>
      <c r="DD25" s="209"/>
      <c r="DE25" s="209"/>
      <c r="DF25" s="209"/>
      <c r="DG25" s="209"/>
      <c r="DH25" s="201"/>
      <c r="DI25" s="201"/>
      <c r="DJ25" s="201"/>
      <c r="DK25" s="201"/>
      <c r="DL25" s="201"/>
      <c r="DM25" s="201"/>
      <c r="DN25" s="200"/>
      <c r="DO25" s="200"/>
      <c r="DP25" s="200"/>
      <c r="DQ25" s="200"/>
      <c r="DR25" s="200"/>
      <c r="DS25" s="200"/>
      <c r="DT25" s="200"/>
      <c r="DU25" s="200"/>
      <c r="DV25" s="200"/>
      <c r="DW25" s="200"/>
      <c r="DX25" s="200"/>
      <c r="DY25" s="200"/>
      <c r="DZ25" s="200"/>
      <c r="EA25" s="200"/>
      <c r="EB25" s="200"/>
      <c r="EC25" s="200"/>
    </row>
    <row r="26" spans="2:133" ht="18" customHeight="1" x14ac:dyDescent="0.4">
      <c r="B26" s="118" t="s">
        <v>227</v>
      </c>
      <c r="C26" s="118"/>
      <c r="D26" s="118"/>
      <c r="E26" s="118"/>
      <c r="F26" s="118"/>
      <c r="G26" s="118"/>
      <c r="H26" s="194">
        <f>'(附表１－１)(附表１－２)補助金所要額調'!H24</f>
        <v>0</v>
      </c>
      <c r="I26" s="194"/>
      <c r="J26" s="194"/>
      <c r="K26" s="194"/>
      <c r="L26" s="197">
        <f>'(附表５－１)(附表５－２)年間実績報告'!H24</f>
        <v>0</v>
      </c>
      <c r="M26" s="198"/>
      <c r="N26" s="198"/>
      <c r="O26" s="203"/>
      <c r="P26" s="194">
        <f>'(附表１－１)(附表１－２)補助金所要額調'!O24</f>
        <v>0</v>
      </c>
      <c r="Q26" s="194"/>
      <c r="R26" s="194"/>
      <c r="S26" s="194"/>
      <c r="T26" s="197">
        <f>'(附表５－１)(附表５－２)年間実績報告'!O24</f>
        <v>0</v>
      </c>
      <c r="U26" s="198"/>
      <c r="V26" s="198"/>
      <c r="W26" s="199"/>
      <c r="X26" s="110" t="s">
        <v>218</v>
      </c>
      <c r="Y26" s="111"/>
      <c r="Z26" s="111"/>
      <c r="AA26" s="111"/>
      <c r="AB26" s="111"/>
      <c r="AC26" s="112"/>
      <c r="AD26" s="194">
        <f>'(附表１－１)(附表１－２)補助金所要額調'!AB24</f>
        <v>0</v>
      </c>
      <c r="AE26" s="194"/>
      <c r="AF26" s="194"/>
      <c r="AG26" s="194"/>
      <c r="AH26" s="194">
        <f>'(附表５－１)(附表５－２)年間実績報告'!AB24</f>
        <v>0</v>
      </c>
      <c r="AI26" s="194"/>
      <c r="AJ26" s="194"/>
      <c r="AK26" s="194"/>
      <c r="AL26" s="194">
        <f>'(附表１－１)(附表１－２)補助金所要額調'!AI24</f>
        <v>0</v>
      </c>
      <c r="AM26" s="194"/>
      <c r="AN26" s="194"/>
      <c r="AO26" s="194"/>
      <c r="AP26" s="197">
        <f>'(附表５－１)(附表５－２)年間実績報告'!AI24</f>
        <v>0</v>
      </c>
      <c r="AQ26" s="198"/>
      <c r="AR26" s="198"/>
      <c r="AS26" s="199"/>
      <c r="AT26" s="110"/>
      <c r="AU26" s="111"/>
      <c r="AV26" s="111"/>
      <c r="AW26" s="111"/>
      <c r="AX26" s="111"/>
      <c r="AY26" s="112"/>
      <c r="AZ26" s="194"/>
      <c r="BA26" s="194"/>
      <c r="BB26" s="194"/>
      <c r="BC26" s="194"/>
      <c r="BD26" s="194"/>
      <c r="BE26" s="194"/>
      <c r="BF26" s="194"/>
      <c r="BG26" s="194"/>
      <c r="BH26" s="194"/>
      <c r="BI26" s="194"/>
      <c r="BJ26" s="194"/>
      <c r="BK26" s="194"/>
      <c r="BL26" s="194"/>
      <c r="BM26" s="194"/>
      <c r="BN26" s="194"/>
      <c r="BO26" s="195"/>
      <c r="BP26" s="110"/>
      <c r="BQ26" s="111"/>
      <c r="BR26" s="111"/>
      <c r="BS26" s="111"/>
      <c r="BT26" s="111"/>
      <c r="BU26" s="112"/>
      <c r="BV26" s="194"/>
      <c r="BW26" s="194"/>
      <c r="BX26" s="194"/>
      <c r="BY26" s="194"/>
      <c r="BZ26" s="194"/>
      <c r="CA26" s="194"/>
      <c r="CB26" s="194"/>
      <c r="CC26" s="194"/>
      <c r="CD26" s="194"/>
      <c r="CE26" s="194"/>
      <c r="CF26" s="194"/>
      <c r="CG26" s="194"/>
      <c r="CH26" s="197"/>
      <c r="CI26" s="198"/>
      <c r="CJ26" s="198"/>
      <c r="CK26" s="203"/>
      <c r="CL26" s="210"/>
      <c r="CM26" s="210"/>
      <c r="CN26" s="210"/>
      <c r="CO26" s="210"/>
      <c r="CP26" s="210"/>
      <c r="CQ26" s="210"/>
      <c r="CR26" s="209"/>
      <c r="CS26" s="209"/>
      <c r="CT26" s="209"/>
      <c r="CU26" s="209"/>
      <c r="CV26" s="209"/>
      <c r="CW26" s="209"/>
      <c r="CX26" s="209"/>
      <c r="CY26" s="209"/>
      <c r="CZ26" s="209"/>
      <c r="DA26" s="209"/>
      <c r="DB26" s="209"/>
      <c r="DC26" s="209"/>
      <c r="DD26" s="209"/>
      <c r="DE26" s="209"/>
      <c r="DF26" s="209"/>
      <c r="DG26" s="209"/>
      <c r="DH26" s="201"/>
      <c r="DI26" s="201"/>
      <c r="DJ26" s="201"/>
      <c r="DK26" s="201"/>
      <c r="DL26" s="201"/>
      <c r="DM26" s="201"/>
      <c r="DN26" s="200"/>
      <c r="DO26" s="200"/>
      <c r="DP26" s="200"/>
      <c r="DQ26" s="200"/>
      <c r="DR26" s="200"/>
      <c r="DS26" s="200"/>
      <c r="DT26" s="200"/>
      <c r="DU26" s="200"/>
      <c r="DV26" s="200"/>
      <c r="DW26" s="200"/>
      <c r="DX26" s="200"/>
      <c r="DY26" s="200"/>
      <c r="DZ26" s="200"/>
      <c r="EA26" s="200"/>
      <c r="EB26" s="200"/>
      <c r="EC26" s="200"/>
    </row>
    <row r="27" spans="2:133" ht="18" customHeight="1" thickBot="1" x14ac:dyDescent="0.45">
      <c r="B27" s="118" t="s">
        <v>228</v>
      </c>
      <c r="C27" s="118"/>
      <c r="D27" s="118"/>
      <c r="E27" s="118"/>
      <c r="F27" s="118"/>
      <c r="G27" s="118"/>
      <c r="H27" s="194">
        <f>'(附表１－１)(附表１－２)補助金所要額調'!H25</f>
        <v>0</v>
      </c>
      <c r="I27" s="194"/>
      <c r="J27" s="194"/>
      <c r="K27" s="194"/>
      <c r="L27" s="197">
        <f>'(附表５－１)(附表５－２)年間実績報告'!H25</f>
        <v>0</v>
      </c>
      <c r="M27" s="198"/>
      <c r="N27" s="198"/>
      <c r="O27" s="203"/>
      <c r="P27" s="194">
        <f>'(附表１－１)(附表１－２)補助金所要額調'!O25</f>
        <v>0</v>
      </c>
      <c r="Q27" s="194"/>
      <c r="R27" s="194"/>
      <c r="S27" s="194"/>
      <c r="T27" s="197">
        <f>'(附表５－１)(附表５－２)年間実績報告'!O25</f>
        <v>0</v>
      </c>
      <c r="U27" s="198"/>
      <c r="V27" s="198"/>
      <c r="W27" s="199"/>
      <c r="X27" s="110" t="s">
        <v>219</v>
      </c>
      <c r="Y27" s="111"/>
      <c r="Z27" s="111"/>
      <c r="AA27" s="111"/>
      <c r="AB27" s="111"/>
      <c r="AC27" s="112"/>
      <c r="AD27" s="194">
        <f>'(附表１－１)(附表１－２)補助金所要額調'!AB25</f>
        <v>0</v>
      </c>
      <c r="AE27" s="194"/>
      <c r="AF27" s="194"/>
      <c r="AG27" s="194"/>
      <c r="AH27" s="194">
        <f>'(附表５－１)(附表５－２)年間実績報告'!AB25</f>
        <v>0</v>
      </c>
      <c r="AI27" s="194"/>
      <c r="AJ27" s="194"/>
      <c r="AK27" s="194"/>
      <c r="AL27" s="194">
        <f>'(附表１－１)(附表１－２)補助金所要額調'!AI25</f>
        <v>0</v>
      </c>
      <c r="AM27" s="194"/>
      <c r="AN27" s="194"/>
      <c r="AO27" s="194"/>
      <c r="AP27" s="197">
        <f>'(附表５－１)(附表５－２)年間実績報告'!AI25</f>
        <v>0</v>
      </c>
      <c r="AQ27" s="198"/>
      <c r="AR27" s="198"/>
      <c r="AS27" s="199"/>
      <c r="AT27" s="147"/>
      <c r="AU27" s="148"/>
      <c r="AV27" s="148"/>
      <c r="AW27" s="148"/>
      <c r="AX27" s="148"/>
      <c r="AY27" s="149"/>
      <c r="AZ27" s="211"/>
      <c r="BA27" s="211"/>
      <c r="BB27" s="211"/>
      <c r="BC27" s="211"/>
      <c r="BD27" s="211"/>
      <c r="BE27" s="211"/>
      <c r="BF27" s="211"/>
      <c r="BG27" s="211"/>
      <c r="BH27" s="211"/>
      <c r="BI27" s="211"/>
      <c r="BJ27" s="211"/>
      <c r="BK27" s="211"/>
      <c r="BL27" s="211"/>
      <c r="BM27" s="211"/>
      <c r="BN27" s="211"/>
      <c r="BO27" s="212"/>
      <c r="BP27" s="110"/>
      <c r="BQ27" s="111"/>
      <c r="BR27" s="111"/>
      <c r="BS27" s="111"/>
      <c r="BT27" s="111"/>
      <c r="BU27" s="112"/>
      <c r="BV27" s="194"/>
      <c r="BW27" s="194"/>
      <c r="BX27" s="194"/>
      <c r="BY27" s="194"/>
      <c r="BZ27" s="194"/>
      <c r="CA27" s="194"/>
      <c r="CB27" s="194"/>
      <c r="CC27" s="194"/>
      <c r="CD27" s="194"/>
      <c r="CE27" s="194"/>
      <c r="CF27" s="194"/>
      <c r="CG27" s="194"/>
      <c r="CH27" s="197"/>
      <c r="CI27" s="198"/>
      <c r="CJ27" s="198"/>
      <c r="CK27" s="203"/>
      <c r="CL27" s="210"/>
      <c r="CM27" s="210"/>
      <c r="CN27" s="210"/>
      <c r="CO27" s="210"/>
      <c r="CP27" s="210"/>
      <c r="CQ27" s="210"/>
      <c r="CR27" s="209"/>
      <c r="CS27" s="209"/>
      <c r="CT27" s="209"/>
      <c r="CU27" s="209"/>
      <c r="CV27" s="209"/>
      <c r="CW27" s="209"/>
      <c r="CX27" s="209"/>
      <c r="CY27" s="209"/>
      <c r="CZ27" s="209"/>
      <c r="DA27" s="209"/>
      <c r="DB27" s="209"/>
      <c r="DC27" s="209"/>
      <c r="DD27" s="209"/>
      <c r="DE27" s="209"/>
      <c r="DF27" s="209"/>
      <c r="DG27" s="209"/>
      <c r="DH27" s="201"/>
      <c r="DI27" s="201"/>
      <c r="DJ27" s="201"/>
      <c r="DK27" s="201"/>
      <c r="DL27" s="201"/>
      <c r="DM27" s="201"/>
      <c r="DN27" s="200"/>
      <c r="DO27" s="200"/>
      <c r="DP27" s="200"/>
      <c r="DQ27" s="200"/>
      <c r="DR27" s="200"/>
      <c r="DS27" s="200"/>
      <c r="DT27" s="200"/>
      <c r="DU27" s="200"/>
      <c r="DV27" s="200"/>
      <c r="DW27" s="200"/>
      <c r="DX27" s="200"/>
      <c r="DY27" s="200"/>
      <c r="DZ27" s="200"/>
      <c r="EA27" s="200"/>
      <c r="EB27" s="200"/>
      <c r="EC27" s="200"/>
    </row>
    <row r="28" spans="2:133" ht="18" customHeight="1" thickTop="1" x14ac:dyDescent="0.4">
      <c r="B28" s="118" t="s">
        <v>253</v>
      </c>
      <c r="C28" s="118"/>
      <c r="D28" s="118"/>
      <c r="E28" s="118"/>
      <c r="F28" s="118"/>
      <c r="G28" s="118"/>
      <c r="H28" s="194">
        <f>'(附表１－１)(附表１－２)補助金所要額調'!H26</f>
        <v>0</v>
      </c>
      <c r="I28" s="194"/>
      <c r="J28" s="194"/>
      <c r="K28" s="194"/>
      <c r="L28" s="197">
        <f>'(附表５－１)(附表５－２)年間実績報告'!H26</f>
        <v>0</v>
      </c>
      <c r="M28" s="198"/>
      <c r="N28" s="198"/>
      <c r="O28" s="203"/>
      <c r="P28" s="194">
        <f>'(附表１－１)(附表１－２)補助金所要額調'!O26</f>
        <v>0</v>
      </c>
      <c r="Q28" s="194"/>
      <c r="R28" s="194"/>
      <c r="S28" s="194"/>
      <c r="T28" s="197">
        <f>'(附表５－１)(附表５－２)年間実績報告'!O26</f>
        <v>0</v>
      </c>
      <c r="U28" s="198"/>
      <c r="V28" s="198"/>
      <c r="W28" s="199"/>
      <c r="X28" s="110" t="s">
        <v>256</v>
      </c>
      <c r="Y28" s="111"/>
      <c r="Z28" s="111"/>
      <c r="AA28" s="111"/>
      <c r="AB28" s="111"/>
      <c r="AC28" s="112"/>
      <c r="AD28" s="194">
        <f>'(附表１－１)(附表１－２)補助金所要額調'!AB26</f>
        <v>0</v>
      </c>
      <c r="AE28" s="194"/>
      <c r="AF28" s="194"/>
      <c r="AG28" s="194"/>
      <c r="AH28" s="194">
        <f>'(附表５－１)(附表５－２)年間実績報告'!AB26</f>
        <v>0</v>
      </c>
      <c r="AI28" s="194"/>
      <c r="AJ28" s="194"/>
      <c r="AK28" s="194"/>
      <c r="AL28" s="194">
        <f>'(附表１－１)(附表１－２)補助金所要額調'!AI26</f>
        <v>0</v>
      </c>
      <c r="AM28" s="194"/>
      <c r="AN28" s="194"/>
      <c r="AO28" s="194"/>
      <c r="AP28" s="197">
        <f>'(附表５－１)(附表５－２)年間実績報告'!AI26</f>
        <v>0</v>
      </c>
      <c r="AQ28" s="198"/>
      <c r="AR28" s="198"/>
      <c r="AS28" s="199"/>
      <c r="AT28" s="116" t="s">
        <v>40</v>
      </c>
      <c r="AU28" s="117"/>
      <c r="AV28" s="117"/>
      <c r="AW28" s="117"/>
      <c r="AX28" s="117"/>
      <c r="AY28" s="117"/>
      <c r="AZ28" s="194">
        <f>H19+H20+H21+H22+H23+H24+H25+H26+H27+H28+AD19+AD20+AD21+AD22+AD23+AD24+AD25+AD26+AD27+AD28+AZ19+AZ20+AZ21+AZ22</f>
        <v>0</v>
      </c>
      <c r="BA28" s="194"/>
      <c r="BB28" s="194"/>
      <c r="BC28" s="194"/>
      <c r="BD28" s="194">
        <f>L19+L20+L21+L22+L23+L24+L25+L26+L27+L28+AH19+AH20+AH21+AH22+AH23+AH24+AH25+AH26+AH27+AH28+BD19+BD20+BD21+BD22</f>
        <v>0</v>
      </c>
      <c r="BE28" s="194"/>
      <c r="BF28" s="194"/>
      <c r="BG28" s="194"/>
      <c r="BH28" s="194">
        <f>P19+P20+P21+P22+P23+P24+P25+P26+P27+P28+AL19+AL20+AL21+AL22+AL23+AL24+AL25+AL26+AL27+AL28+BH19+BH20</f>
        <v>0</v>
      </c>
      <c r="BI28" s="194"/>
      <c r="BJ28" s="194"/>
      <c r="BK28" s="194"/>
      <c r="BL28" s="194">
        <f>T19+T20+T21+T22+T23+T24+T25+T26+T27+T28+AP19+AP20+AP21+AP22+AP23+AP24+AP25+AP26+AP27+AP28+BL19+BL20</f>
        <v>0</v>
      </c>
      <c r="BM28" s="194"/>
      <c r="BN28" s="194"/>
      <c r="BO28" s="194"/>
      <c r="BP28" s="110"/>
      <c r="BQ28" s="111"/>
      <c r="BR28" s="111"/>
      <c r="BS28" s="111"/>
      <c r="BT28" s="111"/>
      <c r="BU28" s="112"/>
      <c r="BV28" s="194"/>
      <c r="BW28" s="194"/>
      <c r="BX28" s="194"/>
      <c r="BY28" s="194"/>
      <c r="BZ28" s="194"/>
      <c r="CA28" s="194"/>
      <c r="CB28" s="194"/>
      <c r="CC28" s="194"/>
      <c r="CD28" s="194"/>
      <c r="CE28" s="194"/>
      <c r="CF28" s="194"/>
      <c r="CG28" s="194"/>
      <c r="CH28" s="197"/>
      <c r="CI28" s="198"/>
      <c r="CJ28" s="198"/>
      <c r="CK28" s="203"/>
      <c r="CL28" s="210"/>
      <c r="CM28" s="210"/>
      <c r="CN28" s="210"/>
      <c r="CO28" s="210"/>
      <c r="CP28" s="210"/>
      <c r="CQ28" s="210"/>
      <c r="CR28" s="209"/>
      <c r="CS28" s="209"/>
      <c r="CT28" s="209"/>
      <c r="CU28" s="209"/>
      <c r="CV28" s="209"/>
      <c r="CW28" s="209"/>
      <c r="CX28" s="209"/>
      <c r="CY28" s="209"/>
      <c r="CZ28" s="209"/>
      <c r="DA28" s="209"/>
      <c r="DB28" s="209"/>
      <c r="DC28" s="209"/>
      <c r="DD28" s="209"/>
      <c r="DE28" s="209"/>
      <c r="DF28" s="209"/>
      <c r="DG28" s="209"/>
      <c r="DH28" s="201"/>
      <c r="DI28" s="201"/>
      <c r="DJ28" s="201"/>
      <c r="DK28" s="201"/>
      <c r="DL28" s="201"/>
      <c r="DM28" s="201"/>
      <c r="DN28" s="200"/>
      <c r="DO28" s="200"/>
      <c r="DP28" s="200"/>
      <c r="DQ28" s="200"/>
      <c r="DR28" s="200"/>
      <c r="DS28" s="200"/>
      <c r="DT28" s="200"/>
      <c r="DU28" s="200"/>
      <c r="DV28" s="200"/>
      <c r="DW28" s="200"/>
      <c r="DX28" s="200"/>
      <c r="DY28" s="200"/>
      <c r="DZ28" s="200"/>
      <c r="EA28" s="200"/>
      <c r="EB28" s="200"/>
      <c r="EC28" s="200"/>
    </row>
    <row r="33" s="6" customFormat="1" x14ac:dyDescent="0.4"/>
    <row r="34" s="6" customFormat="1" x14ac:dyDescent="0.4"/>
    <row r="35" s="6" customFormat="1" x14ac:dyDescent="0.4"/>
    <row r="36" s="6" customFormat="1" x14ac:dyDescent="0.4"/>
    <row r="37" s="6" customFormat="1" x14ac:dyDescent="0.4"/>
    <row r="38" s="6" customFormat="1" x14ac:dyDescent="0.4"/>
    <row r="39" s="6" customFormat="1" x14ac:dyDescent="0.4"/>
    <row r="40" s="6" customFormat="1" x14ac:dyDescent="0.4"/>
    <row r="41" s="6" customFormat="1" x14ac:dyDescent="0.4"/>
    <row r="42" s="6" customFormat="1" x14ac:dyDescent="0.4"/>
    <row r="43" s="6" customFormat="1" x14ac:dyDescent="0.4"/>
  </sheetData>
  <sheetProtection sheet="1" objects="1" scenarios="1"/>
  <mergeCells count="380">
    <mergeCell ref="DD28:DG28"/>
    <mergeCell ref="DH28:DM28"/>
    <mergeCell ref="DN28:DQ28"/>
    <mergeCell ref="DR28:DU28"/>
    <mergeCell ref="DV28:DY28"/>
    <mergeCell ref="DZ28:EC28"/>
    <mergeCell ref="CD28:CG28"/>
    <mergeCell ref="CH28:CK28"/>
    <mergeCell ref="CL28:CQ28"/>
    <mergeCell ref="CR28:CU28"/>
    <mergeCell ref="CV28:CY28"/>
    <mergeCell ref="CZ28:DC28"/>
    <mergeCell ref="BD28:BG28"/>
    <mergeCell ref="BH28:BK28"/>
    <mergeCell ref="BL28:BO28"/>
    <mergeCell ref="BP28:BU28"/>
    <mergeCell ref="BV28:BY28"/>
    <mergeCell ref="BZ28:CC28"/>
    <mergeCell ref="AD28:AG28"/>
    <mergeCell ref="AH28:AK28"/>
    <mergeCell ref="AL28:AO28"/>
    <mergeCell ref="AP28:AS28"/>
    <mergeCell ref="AT28:AY28"/>
    <mergeCell ref="AZ28:BC28"/>
    <mergeCell ref="B28:G28"/>
    <mergeCell ref="H28:K28"/>
    <mergeCell ref="L28:O28"/>
    <mergeCell ref="P28:S28"/>
    <mergeCell ref="T28:W28"/>
    <mergeCell ref="X28:AC28"/>
    <mergeCell ref="DD27:DG27"/>
    <mergeCell ref="DH27:DM27"/>
    <mergeCell ref="DN27:DQ27"/>
    <mergeCell ref="BD27:BG27"/>
    <mergeCell ref="BH27:BK27"/>
    <mergeCell ref="BL27:BO27"/>
    <mergeCell ref="BP27:BU27"/>
    <mergeCell ref="BV27:BY27"/>
    <mergeCell ref="BZ27:CC27"/>
    <mergeCell ref="AD27:AG27"/>
    <mergeCell ref="AH27:AK27"/>
    <mergeCell ref="AL27:AO27"/>
    <mergeCell ref="AP27:AS27"/>
    <mergeCell ref="AT27:AY27"/>
    <mergeCell ref="AZ27:BC27"/>
    <mergeCell ref="B27:G27"/>
    <mergeCell ref="H27:K27"/>
    <mergeCell ref="L27:O27"/>
    <mergeCell ref="DR27:DU27"/>
    <mergeCell ref="DV27:DY27"/>
    <mergeCell ref="DZ27:EC27"/>
    <mergeCell ref="CD27:CG27"/>
    <mergeCell ref="CH27:CK27"/>
    <mergeCell ref="CL27:CQ27"/>
    <mergeCell ref="CR27:CU27"/>
    <mergeCell ref="CV27:CY27"/>
    <mergeCell ref="CZ27:DC27"/>
    <mergeCell ref="P27:S27"/>
    <mergeCell ref="T27:W27"/>
    <mergeCell ref="X27:AC27"/>
    <mergeCell ref="DD26:DG26"/>
    <mergeCell ref="DH26:DM26"/>
    <mergeCell ref="DN26:DQ26"/>
    <mergeCell ref="DR26:DU26"/>
    <mergeCell ref="DV26:DY26"/>
    <mergeCell ref="DZ26:EC26"/>
    <mergeCell ref="CD26:CG26"/>
    <mergeCell ref="CH26:CK26"/>
    <mergeCell ref="CL26:CQ26"/>
    <mergeCell ref="CR26:CU26"/>
    <mergeCell ref="CV26:CY26"/>
    <mergeCell ref="CZ26:DC26"/>
    <mergeCell ref="BD26:BG26"/>
    <mergeCell ref="BH26:BK26"/>
    <mergeCell ref="BL26:BO26"/>
    <mergeCell ref="BP26:BU26"/>
    <mergeCell ref="BV26:BY26"/>
    <mergeCell ref="BZ26:CC26"/>
    <mergeCell ref="AD26:AG26"/>
    <mergeCell ref="AH26:AK26"/>
    <mergeCell ref="AL26:AO26"/>
    <mergeCell ref="AP26:AS26"/>
    <mergeCell ref="AT26:AY26"/>
    <mergeCell ref="AZ26:BC26"/>
    <mergeCell ref="B26:G26"/>
    <mergeCell ref="H26:K26"/>
    <mergeCell ref="L26:O26"/>
    <mergeCell ref="P26:S26"/>
    <mergeCell ref="T26:W26"/>
    <mergeCell ref="X26:AC26"/>
    <mergeCell ref="DD25:DG25"/>
    <mergeCell ref="DH25:DM25"/>
    <mergeCell ref="DN25:DQ25"/>
    <mergeCell ref="DR25:DU25"/>
    <mergeCell ref="DV25:DY25"/>
    <mergeCell ref="DZ25:EC25"/>
    <mergeCell ref="CD25:CG25"/>
    <mergeCell ref="CH25:CK25"/>
    <mergeCell ref="CL25:CQ25"/>
    <mergeCell ref="CR25:CU25"/>
    <mergeCell ref="CV25:CY25"/>
    <mergeCell ref="CZ25:DC25"/>
    <mergeCell ref="BD25:BG25"/>
    <mergeCell ref="BH25:BK25"/>
    <mergeCell ref="BL25:BO25"/>
    <mergeCell ref="BP25:BU25"/>
    <mergeCell ref="BV25:BY25"/>
    <mergeCell ref="BZ25:CC25"/>
    <mergeCell ref="AD25:AG25"/>
    <mergeCell ref="AH25:AK25"/>
    <mergeCell ref="AL25:AO25"/>
    <mergeCell ref="AP25:AS25"/>
    <mergeCell ref="AT25:AY25"/>
    <mergeCell ref="AZ25:BC25"/>
    <mergeCell ref="B25:G25"/>
    <mergeCell ref="H25:K25"/>
    <mergeCell ref="L25:O25"/>
    <mergeCell ref="P25:S25"/>
    <mergeCell ref="T25:W25"/>
    <mergeCell ref="X25:AC25"/>
    <mergeCell ref="DD24:DG24"/>
    <mergeCell ref="DH24:DM24"/>
    <mergeCell ref="DN24:DQ24"/>
    <mergeCell ref="BD24:BG24"/>
    <mergeCell ref="BH24:BK24"/>
    <mergeCell ref="BL24:BO24"/>
    <mergeCell ref="BP24:BU24"/>
    <mergeCell ref="BV24:BY24"/>
    <mergeCell ref="BZ24:CC24"/>
    <mergeCell ref="AD24:AG24"/>
    <mergeCell ref="AH24:AK24"/>
    <mergeCell ref="AL24:AO24"/>
    <mergeCell ref="AP24:AS24"/>
    <mergeCell ref="AT24:AY24"/>
    <mergeCell ref="AZ24:BC24"/>
    <mergeCell ref="B24:G24"/>
    <mergeCell ref="H24:K24"/>
    <mergeCell ref="L24:O24"/>
    <mergeCell ref="DR24:DU24"/>
    <mergeCell ref="DV24:DY24"/>
    <mergeCell ref="DZ24:EC24"/>
    <mergeCell ref="CD24:CG24"/>
    <mergeCell ref="CH24:CK24"/>
    <mergeCell ref="CL24:CQ24"/>
    <mergeCell ref="CR24:CU24"/>
    <mergeCell ref="CV24:CY24"/>
    <mergeCell ref="CZ24:DC24"/>
    <mergeCell ref="P24:S24"/>
    <mergeCell ref="T24:W24"/>
    <mergeCell ref="X24:AC24"/>
    <mergeCell ref="DD23:DG23"/>
    <mergeCell ref="DH23:DM23"/>
    <mergeCell ref="DN23:DQ23"/>
    <mergeCell ref="DR23:DU23"/>
    <mergeCell ref="DV23:DY23"/>
    <mergeCell ref="DZ23:EC23"/>
    <mergeCell ref="CD23:CG23"/>
    <mergeCell ref="CH23:CK23"/>
    <mergeCell ref="CL23:CQ23"/>
    <mergeCell ref="CR23:CU23"/>
    <mergeCell ref="CV23:CY23"/>
    <mergeCell ref="CZ23:DC23"/>
    <mergeCell ref="BD23:BG23"/>
    <mergeCell ref="BH23:BK23"/>
    <mergeCell ref="BL23:BO23"/>
    <mergeCell ref="BP23:BU23"/>
    <mergeCell ref="BV23:BY23"/>
    <mergeCell ref="BZ23:CC23"/>
    <mergeCell ref="AD23:AG23"/>
    <mergeCell ref="AH23:AK23"/>
    <mergeCell ref="AL23:AO23"/>
    <mergeCell ref="AP23:AS23"/>
    <mergeCell ref="AT23:AY23"/>
    <mergeCell ref="AZ23:BC23"/>
    <mergeCell ref="B23:G23"/>
    <mergeCell ref="H23:K23"/>
    <mergeCell ref="L23:O23"/>
    <mergeCell ref="P23:S23"/>
    <mergeCell ref="T23:W23"/>
    <mergeCell ref="X23:AC23"/>
    <mergeCell ref="DD22:DG22"/>
    <mergeCell ref="DH22:DM22"/>
    <mergeCell ref="DN22:DQ22"/>
    <mergeCell ref="DR22:DU22"/>
    <mergeCell ref="DV22:DY22"/>
    <mergeCell ref="DZ22:EC22"/>
    <mergeCell ref="CD22:CG22"/>
    <mergeCell ref="CH22:CK22"/>
    <mergeCell ref="CL22:CQ22"/>
    <mergeCell ref="CR22:CU22"/>
    <mergeCell ref="CV22:CY22"/>
    <mergeCell ref="CZ22:DC22"/>
    <mergeCell ref="BD22:BG22"/>
    <mergeCell ref="BH22:BK22"/>
    <mergeCell ref="BL22:BO22"/>
    <mergeCell ref="BP22:BU22"/>
    <mergeCell ref="BV22:BY22"/>
    <mergeCell ref="BZ22:CC22"/>
    <mergeCell ref="AD22:AG22"/>
    <mergeCell ref="AH22:AK22"/>
    <mergeCell ref="AL22:AO22"/>
    <mergeCell ref="AP22:AS22"/>
    <mergeCell ref="AT22:AY22"/>
    <mergeCell ref="AZ22:BC22"/>
    <mergeCell ref="B22:G22"/>
    <mergeCell ref="H22:K22"/>
    <mergeCell ref="L22:O22"/>
    <mergeCell ref="P22:S22"/>
    <mergeCell ref="T22:W22"/>
    <mergeCell ref="X22:AC22"/>
    <mergeCell ref="DD21:DG21"/>
    <mergeCell ref="DH21:DM21"/>
    <mergeCell ref="DN21:DQ21"/>
    <mergeCell ref="BD21:BG21"/>
    <mergeCell ref="BH21:BK21"/>
    <mergeCell ref="BL21:BO21"/>
    <mergeCell ref="BP21:BU21"/>
    <mergeCell ref="BV21:BY21"/>
    <mergeCell ref="BZ21:CC21"/>
    <mergeCell ref="AD21:AG21"/>
    <mergeCell ref="AH21:AK21"/>
    <mergeCell ref="AL21:AO21"/>
    <mergeCell ref="AP21:AS21"/>
    <mergeCell ref="AT21:AY21"/>
    <mergeCell ref="AZ21:BC21"/>
    <mergeCell ref="B21:G21"/>
    <mergeCell ref="H21:K21"/>
    <mergeCell ref="L21:O21"/>
    <mergeCell ref="DR21:DU21"/>
    <mergeCell ref="DV21:DY21"/>
    <mergeCell ref="DZ21:EC21"/>
    <mergeCell ref="CD21:CG21"/>
    <mergeCell ref="CH21:CK21"/>
    <mergeCell ref="CL21:CQ21"/>
    <mergeCell ref="CR21:CU21"/>
    <mergeCell ref="CV21:CY21"/>
    <mergeCell ref="CZ21:DC21"/>
    <mergeCell ref="P21:S21"/>
    <mergeCell ref="T21:W21"/>
    <mergeCell ref="X21:AC21"/>
    <mergeCell ref="DD20:DG20"/>
    <mergeCell ref="DH20:DM20"/>
    <mergeCell ref="DN20:DQ20"/>
    <mergeCell ref="DR20:DU20"/>
    <mergeCell ref="DV20:DY20"/>
    <mergeCell ref="DZ20:EC20"/>
    <mergeCell ref="CD20:CG20"/>
    <mergeCell ref="CH20:CK20"/>
    <mergeCell ref="CL20:CQ20"/>
    <mergeCell ref="CR20:CU20"/>
    <mergeCell ref="CV20:CY20"/>
    <mergeCell ref="CZ20:DC20"/>
    <mergeCell ref="BD20:BG20"/>
    <mergeCell ref="BH20:BK20"/>
    <mergeCell ref="BL20:BO20"/>
    <mergeCell ref="BP20:BU20"/>
    <mergeCell ref="BV20:BY20"/>
    <mergeCell ref="BZ20:CC20"/>
    <mergeCell ref="AD20:AG20"/>
    <mergeCell ref="AH20:AK20"/>
    <mergeCell ref="AL20:AO20"/>
    <mergeCell ref="B20:G20"/>
    <mergeCell ref="H20:K20"/>
    <mergeCell ref="L20:O20"/>
    <mergeCell ref="P20:S20"/>
    <mergeCell ref="T20:W20"/>
    <mergeCell ref="X20:AC20"/>
    <mergeCell ref="CL19:CQ19"/>
    <mergeCell ref="CR19:CU19"/>
    <mergeCell ref="CV19:CY19"/>
    <mergeCell ref="BL19:BO19"/>
    <mergeCell ref="BP19:BU19"/>
    <mergeCell ref="BV19:BY19"/>
    <mergeCell ref="BZ19:CC19"/>
    <mergeCell ref="CD19:CG19"/>
    <mergeCell ref="B19:G19"/>
    <mergeCell ref="H19:K19"/>
    <mergeCell ref="L19:O19"/>
    <mergeCell ref="P19:S19"/>
    <mergeCell ref="T19:W19"/>
    <mergeCell ref="X19:AC19"/>
    <mergeCell ref="AD19:AG19"/>
    <mergeCell ref="AH19:AK19"/>
    <mergeCell ref="DN18:DQ18"/>
    <mergeCell ref="DR18:DU18"/>
    <mergeCell ref="AP20:AS20"/>
    <mergeCell ref="AT20:AY20"/>
    <mergeCell ref="AZ20:BC20"/>
    <mergeCell ref="DN19:DQ19"/>
    <mergeCell ref="DR19:DU19"/>
    <mergeCell ref="DV19:DY19"/>
    <mergeCell ref="DZ19:EC19"/>
    <mergeCell ref="CZ19:DC19"/>
    <mergeCell ref="DD19:DG19"/>
    <mergeCell ref="DH19:DM19"/>
    <mergeCell ref="CR18:CU18"/>
    <mergeCell ref="DH17:DM18"/>
    <mergeCell ref="DN17:DU17"/>
    <mergeCell ref="DV17:EC17"/>
    <mergeCell ref="CD17:CK17"/>
    <mergeCell ref="CL17:CQ18"/>
    <mergeCell ref="CR17:CY17"/>
    <mergeCell ref="DV18:DY18"/>
    <mergeCell ref="DZ18:EC18"/>
    <mergeCell ref="CV18:CY18"/>
    <mergeCell ref="CZ18:DC18"/>
    <mergeCell ref="DD18:DG18"/>
    <mergeCell ref="AZ18:BC18"/>
    <mergeCell ref="BD18:BG18"/>
    <mergeCell ref="BH18:BK18"/>
    <mergeCell ref="BL18:BO18"/>
    <mergeCell ref="CH19:CK19"/>
    <mergeCell ref="AL19:AO19"/>
    <mergeCell ref="AP19:AS19"/>
    <mergeCell ref="AT19:AY19"/>
    <mergeCell ref="AZ19:BC19"/>
    <mergeCell ref="BD19:BG19"/>
    <mergeCell ref="BH19:BK19"/>
    <mergeCell ref="CD18:CG18"/>
    <mergeCell ref="CH18:CK18"/>
    <mergeCell ref="BT15:BZ15"/>
    <mergeCell ref="CA15:DG15"/>
    <mergeCell ref="B17:G18"/>
    <mergeCell ref="H17:O17"/>
    <mergeCell ref="P17:W17"/>
    <mergeCell ref="X17:AC18"/>
    <mergeCell ref="AD17:AK17"/>
    <mergeCell ref="AL17:AS17"/>
    <mergeCell ref="AT17:AY18"/>
    <mergeCell ref="AZ17:BG17"/>
    <mergeCell ref="CZ17:DG17"/>
    <mergeCell ref="H18:K18"/>
    <mergeCell ref="L18:O18"/>
    <mergeCell ref="P18:S18"/>
    <mergeCell ref="T18:W18"/>
    <mergeCell ref="AD18:AG18"/>
    <mergeCell ref="AH18:AK18"/>
    <mergeCell ref="BH17:BO17"/>
    <mergeCell ref="BP17:BU18"/>
    <mergeCell ref="BV17:CC17"/>
    <mergeCell ref="BV18:BY18"/>
    <mergeCell ref="BZ18:CC18"/>
    <mergeCell ref="AL18:AO18"/>
    <mergeCell ref="AP18:AS18"/>
    <mergeCell ref="CY9:DD9"/>
    <mergeCell ref="DE9:DJ9"/>
    <mergeCell ref="DK9:DP9"/>
    <mergeCell ref="DQ9:DV9"/>
    <mergeCell ref="BT14:BZ14"/>
    <mergeCell ref="CA14:DG14"/>
    <mergeCell ref="DQ8:DV8"/>
    <mergeCell ref="B9:N9"/>
    <mergeCell ref="O9:AA9"/>
    <mergeCell ref="AB9:BN9"/>
    <mergeCell ref="BO9:BT9"/>
    <mergeCell ref="BU9:BZ9"/>
    <mergeCell ref="CA9:CF9"/>
    <mergeCell ref="CG9:CL9"/>
    <mergeCell ref="CM9:CR9"/>
    <mergeCell ref="CS9:CX9"/>
    <mergeCell ref="B3:DX3"/>
    <mergeCell ref="CR5:CX5"/>
    <mergeCell ref="CY5:DV5"/>
    <mergeCell ref="B7:N8"/>
    <mergeCell ref="O7:AA8"/>
    <mergeCell ref="AB7:BN8"/>
    <mergeCell ref="BO7:BZ7"/>
    <mergeCell ref="CA7:CL7"/>
    <mergeCell ref="CM7:CX7"/>
    <mergeCell ref="CY7:DJ7"/>
    <mergeCell ref="DK7:DV7"/>
    <mergeCell ref="BO8:BT8"/>
    <mergeCell ref="BU8:BZ8"/>
    <mergeCell ref="CA8:CF8"/>
    <mergeCell ref="CG8:CL8"/>
    <mergeCell ref="CM8:CR8"/>
    <mergeCell ref="CS8:CX8"/>
    <mergeCell ref="CY8:DD8"/>
    <mergeCell ref="DE8:DJ8"/>
    <mergeCell ref="DK8:DP8"/>
  </mergeCells>
  <phoneticPr fontId="3"/>
  <pageMargins left="0.7" right="0.7" top="0.75" bottom="0.75" header="0.3" footer="0.3"/>
  <pageSetup paperSize="9" scale="87" orientation="landscape" copies="5" r:id="rId1"/>
  <rowBreaks count="1" manualBreakCount="1">
    <brk id="12" max="1638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12F87F-43E8-4D57-98DA-7BDB1C762E46}">
  <sheetPr>
    <tabColor theme="9" tint="0.59999389629810485"/>
  </sheetPr>
  <dimension ref="A1:DF41"/>
  <sheetViews>
    <sheetView tabSelected="1" view="pageBreakPreview" topLeftCell="A4" zoomScale="85" zoomScaleNormal="100" zoomScaleSheetLayoutView="85" workbookViewId="0">
      <selection activeCell="CQ17" sqref="CQ17:CW17"/>
    </sheetView>
  </sheetViews>
  <sheetFormatPr defaultColWidth="8.125" defaultRowHeight="12" x14ac:dyDescent="0.4"/>
  <cols>
    <col min="1" max="122" width="1.125" style="6" customWidth="1"/>
    <col min="123" max="16384" width="8.125" style="6"/>
  </cols>
  <sheetData>
    <row r="1" spans="1:110" x14ac:dyDescent="0.15">
      <c r="A1" s="21" t="s">
        <v>161</v>
      </c>
    </row>
    <row r="2" spans="1:110" ht="14.25" customHeight="1" x14ac:dyDescent="0.4"/>
    <row r="3" spans="1:110" ht="14.25" customHeight="1" x14ac:dyDescent="0.4">
      <c r="B3" s="126" t="s">
        <v>180</v>
      </c>
      <c r="C3" s="126"/>
      <c r="D3" s="126"/>
      <c r="E3" s="126"/>
      <c r="F3" s="126"/>
      <c r="G3" s="126"/>
      <c r="H3" s="126"/>
      <c r="I3" s="126"/>
      <c r="J3" s="126"/>
      <c r="K3" s="126"/>
      <c r="L3" s="126"/>
      <c r="M3" s="126"/>
      <c r="N3" s="126"/>
      <c r="O3" s="126"/>
      <c r="P3" s="126"/>
      <c r="Q3" s="126"/>
      <c r="R3" s="126"/>
      <c r="S3" s="126"/>
      <c r="T3" s="126"/>
      <c r="U3" s="126"/>
      <c r="V3" s="126"/>
      <c r="W3" s="126"/>
      <c r="X3" s="126"/>
      <c r="Y3" s="126"/>
      <c r="Z3" s="126"/>
      <c r="AA3" s="126"/>
      <c r="AB3" s="126"/>
      <c r="AC3" s="126"/>
      <c r="AD3" s="126"/>
      <c r="AE3" s="126"/>
      <c r="AF3" s="126"/>
      <c r="AG3" s="126"/>
      <c r="AH3" s="126"/>
      <c r="AI3" s="126"/>
      <c r="AJ3" s="126"/>
      <c r="AK3" s="126"/>
      <c r="AL3" s="126"/>
      <c r="AM3" s="126"/>
      <c r="AN3" s="126"/>
      <c r="AO3" s="126"/>
      <c r="AP3" s="126"/>
      <c r="AQ3" s="126"/>
      <c r="AR3" s="126"/>
      <c r="AS3" s="126"/>
      <c r="AT3" s="126"/>
      <c r="AU3" s="126"/>
      <c r="AV3" s="126"/>
      <c r="AW3" s="126"/>
      <c r="AX3" s="126"/>
      <c r="AY3" s="126"/>
      <c r="AZ3" s="126"/>
      <c r="BA3" s="126"/>
      <c r="BB3" s="126"/>
      <c r="BC3" s="126"/>
      <c r="BD3" s="126"/>
      <c r="BE3" s="126"/>
      <c r="BF3" s="126"/>
      <c r="BG3" s="126"/>
      <c r="BH3" s="126"/>
      <c r="BI3" s="126"/>
      <c r="BJ3" s="126"/>
      <c r="BK3" s="126"/>
      <c r="BL3" s="126"/>
      <c r="BM3" s="126"/>
      <c r="BN3" s="126"/>
      <c r="BO3" s="126"/>
      <c r="BP3" s="126"/>
      <c r="BQ3" s="126"/>
      <c r="BR3" s="126"/>
      <c r="BS3" s="126"/>
      <c r="BT3" s="126"/>
      <c r="BU3" s="126"/>
      <c r="BV3" s="126"/>
      <c r="BW3" s="126"/>
      <c r="BX3" s="126"/>
      <c r="BY3" s="126"/>
      <c r="BZ3" s="126"/>
      <c r="CA3" s="126"/>
      <c r="CB3" s="126"/>
      <c r="CC3" s="126"/>
      <c r="CD3" s="126"/>
      <c r="CE3" s="126"/>
      <c r="CF3" s="126"/>
      <c r="CG3" s="126"/>
      <c r="CH3" s="126"/>
      <c r="CI3" s="126"/>
      <c r="CJ3" s="126"/>
      <c r="CK3" s="126"/>
      <c r="CL3" s="126"/>
      <c r="CM3" s="126"/>
      <c r="CN3" s="126"/>
      <c r="CO3" s="126"/>
      <c r="CP3" s="126"/>
      <c r="CQ3" s="126"/>
      <c r="CR3" s="126"/>
      <c r="CS3" s="126"/>
      <c r="CT3" s="126"/>
      <c r="CU3" s="126"/>
      <c r="CV3" s="126"/>
      <c r="CW3" s="126"/>
      <c r="CX3" s="126"/>
      <c r="CY3" s="126"/>
      <c r="CZ3" s="126"/>
      <c r="DA3" s="126"/>
      <c r="DB3" s="126"/>
      <c r="DC3" s="126"/>
      <c r="DD3" s="126"/>
      <c r="DE3" s="126"/>
      <c r="DF3" s="126"/>
    </row>
    <row r="4" spans="1:110" ht="14.25" customHeight="1" x14ac:dyDescent="0.4">
      <c r="CO4" s="7"/>
      <c r="CP4" s="7"/>
    </row>
    <row r="5" spans="1:110" ht="16.149999999999999" customHeight="1" x14ac:dyDescent="0.4">
      <c r="CC5" s="127" t="s">
        <v>80</v>
      </c>
      <c r="CD5" s="127"/>
      <c r="CE5" s="127"/>
      <c r="CF5" s="127"/>
      <c r="CG5" s="127"/>
      <c r="CH5" s="127"/>
      <c r="CI5" s="127"/>
      <c r="CJ5" s="128" t="str">
        <f>IF(基本情報入力シート!V8="","",基本情報入力シート!V8)</f>
        <v/>
      </c>
      <c r="CK5" s="128"/>
      <c r="CL5" s="128"/>
      <c r="CM5" s="128"/>
      <c r="CN5" s="128"/>
      <c r="CO5" s="128"/>
      <c r="CP5" s="128"/>
      <c r="CQ5" s="128"/>
      <c r="CR5" s="128"/>
      <c r="CS5" s="128"/>
      <c r="CT5" s="128"/>
      <c r="CU5" s="128"/>
      <c r="CV5" s="128"/>
      <c r="CW5" s="128"/>
      <c r="CX5" s="128"/>
      <c r="CY5" s="128"/>
      <c r="CZ5" s="128"/>
      <c r="DA5" s="128"/>
      <c r="DB5" s="128"/>
      <c r="DC5" s="128"/>
      <c r="DD5" s="128"/>
      <c r="DE5" s="128"/>
      <c r="DF5" s="128"/>
    </row>
    <row r="6" spans="1:110" ht="6.95" customHeight="1" x14ac:dyDescent="0.4">
      <c r="CP6" s="8"/>
    </row>
    <row r="7" spans="1:110" ht="30" customHeight="1" x14ac:dyDescent="0.4">
      <c r="B7" s="133" t="s">
        <v>19</v>
      </c>
      <c r="C7" s="134"/>
      <c r="D7" s="134"/>
      <c r="E7" s="134"/>
      <c r="F7" s="134"/>
      <c r="G7" s="134"/>
      <c r="H7" s="134"/>
      <c r="I7" s="134"/>
      <c r="J7" s="134"/>
      <c r="K7" s="134"/>
      <c r="L7" s="134"/>
      <c r="M7" s="134"/>
      <c r="N7" s="133" t="s">
        <v>21</v>
      </c>
      <c r="O7" s="134"/>
      <c r="P7" s="134"/>
      <c r="Q7" s="134"/>
      <c r="R7" s="134"/>
      <c r="S7" s="134"/>
      <c r="T7" s="134"/>
      <c r="U7" s="134"/>
      <c r="V7" s="134"/>
      <c r="W7" s="134"/>
      <c r="X7" s="134"/>
      <c r="Y7" s="135"/>
      <c r="Z7" s="129" t="s">
        <v>162</v>
      </c>
      <c r="AA7" s="129"/>
      <c r="AB7" s="129"/>
      <c r="AC7" s="129"/>
      <c r="AD7" s="129"/>
      <c r="AE7" s="129"/>
      <c r="AF7" s="129"/>
      <c r="AG7" s="129"/>
      <c r="AH7" s="129"/>
      <c r="AI7" s="129"/>
      <c r="AJ7" s="129"/>
      <c r="AK7" s="129"/>
      <c r="AL7" s="129"/>
      <c r="AM7" s="129"/>
      <c r="AN7" s="129"/>
      <c r="AO7" s="129"/>
      <c r="AP7" s="129"/>
      <c r="AQ7" s="129"/>
      <c r="AR7" s="129"/>
      <c r="AS7" s="129"/>
      <c r="AT7" s="129"/>
      <c r="AU7" s="129"/>
      <c r="AV7" s="129"/>
      <c r="AW7" s="129"/>
      <c r="AX7" s="129"/>
      <c r="AY7" s="129"/>
      <c r="AZ7" s="129"/>
      <c r="BA7" s="129"/>
      <c r="BB7" s="129"/>
      <c r="BC7" s="129"/>
      <c r="BD7" s="129"/>
      <c r="BE7" s="129"/>
      <c r="BF7" s="129"/>
      <c r="BG7" s="129"/>
      <c r="BH7" s="129"/>
      <c r="BI7" s="129" t="s">
        <v>81</v>
      </c>
      <c r="BJ7" s="129"/>
      <c r="BK7" s="129"/>
      <c r="BL7" s="129"/>
      <c r="BM7" s="129"/>
      <c r="BN7" s="129"/>
      <c r="BO7" s="129"/>
      <c r="BP7" s="129"/>
      <c r="BQ7" s="129"/>
      <c r="BR7" s="129"/>
      <c r="BS7" s="129" t="s">
        <v>48</v>
      </c>
      <c r="BT7" s="129"/>
      <c r="BU7" s="129"/>
      <c r="BV7" s="129"/>
      <c r="BW7" s="129"/>
      <c r="BX7" s="129"/>
      <c r="BY7" s="129"/>
      <c r="BZ7" s="129"/>
      <c r="CA7" s="129"/>
      <c r="CB7" s="129"/>
      <c r="CC7" s="130" t="s">
        <v>82</v>
      </c>
      <c r="CD7" s="129"/>
      <c r="CE7" s="129"/>
      <c r="CF7" s="129"/>
      <c r="CG7" s="129"/>
      <c r="CH7" s="129"/>
      <c r="CI7" s="129"/>
      <c r="CJ7" s="129"/>
      <c r="CK7" s="129"/>
      <c r="CL7" s="129"/>
      <c r="CM7" s="129" t="s">
        <v>83</v>
      </c>
      <c r="CN7" s="129"/>
      <c r="CO7" s="129"/>
      <c r="CP7" s="129"/>
      <c r="CQ7" s="129"/>
      <c r="CR7" s="129"/>
      <c r="CS7" s="129"/>
      <c r="CT7" s="129"/>
      <c r="CU7" s="129"/>
      <c r="CV7" s="129"/>
      <c r="CW7" s="129" t="s">
        <v>84</v>
      </c>
      <c r="CX7" s="129"/>
      <c r="CY7" s="129"/>
      <c r="CZ7" s="129"/>
      <c r="DA7" s="129"/>
      <c r="DB7" s="129"/>
      <c r="DC7" s="129"/>
      <c r="DD7" s="129"/>
      <c r="DE7" s="129"/>
      <c r="DF7" s="129"/>
    </row>
    <row r="8" spans="1:110" ht="90" customHeight="1" x14ac:dyDescent="0.4">
      <c r="B8" s="136" t="str">
        <f>IF(基本情報入力シート!V19="","",基本情報入力シート!V19)</f>
        <v/>
      </c>
      <c r="C8" s="137"/>
      <c r="D8" s="137"/>
      <c r="E8" s="137"/>
      <c r="F8" s="137"/>
      <c r="G8" s="137"/>
      <c r="H8" s="137"/>
      <c r="I8" s="137"/>
      <c r="J8" s="137"/>
      <c r="K8" s="137"/>
      <c r="L8" s="137"/>
      <c r="M8" s="137"/>
      <c r="N8" s="136" t="str">
        <f>IF(基本情報入力シート!V21="","",基本情報入力シート!V21)</f>
        <v>通所介護</v>
      </c>
      <c r="O8" s="137"/>
      <c r="P8" s="137"/>
      <c r="Q8" s="137"/>
      <c r="R8" s="137"/>
      <c r="S8" s="137"/>
      <c r="T8" s="137"/>
      <c r="U8" s="137"/>
      <c r="V8" s="137"/>
      <c r="W8" s="137"/>
      <c r="X8" s="137"/>
      <c r="Y8" s="138"/>
      <c r="Z8" s="131" t="str">
        <f>IF(基本情報入力シート!V22="","",基本情報入力シート!V22)</f>
        <v>別表第1の1　区分1　移動に片道20分以上の時間を要するサービス（特別地域加算対象地域内に居住する利用者を対象に行う場合）</v>
      </c>
      <c r="AA8" s="131"/>
      <c r="AB8" s="131"/>
      <c r="AC8" s="131"/>
      <c r="AD8" s="131"/>
      <c r="AE8" s="131"/>
      <c r="AF8" s="131"/>
      <c r="AG8" s="131"/>
      <c r="AH8" s="131"/>
      <c r="AI8" s="131"/>
      <c r="AJ8" s="131"/>
      <c r="AK8" s="131"/>
      <c r="AL8" s="131"/>
      <c r="AM8" s="131"/>
      <c r="AN8" s="131"/>
      <c r="AO8" s="131"/>
      <c r="AP8" s="131"/>
      <c r="AQ8" s="131"/>
      <c r="AR8" s="131"/>
      <c r="AS8" s="131"/>
      <c r="AT8" s="131"/>
      <c r="AU8" s="131"/>
      <c r="AV8" s="131"/>
      <c r="AW8" s="131"/>
      <c r="AX8" s="131"/>
      <c r="AY8" s="131"/>
      <c r="AZ8" s="131"/>
      <c r="BA8" s="131"/>
      <c r="BB8" s="131"/>
      <c r="BC8" s="131"/>
      <c r="BD8" s="131"/>
      <c r="BE8" s="131"/>
      <c r="BF8" s="131"/>
      <c r="BG8" s="131"/>
      <c r="BH8" s="131"/>
      <c r="BI8" s="132">
        <f>'(附表2)実施状況報告（４月）'!A224+'(附表2)実施状況報告（５月）'!A224+'(附表2)実施状況報告（６月）'!A224+'(附表2)実施状況報告（７月）'!A224+'(附表2)実施状況報告（８月）'!A224+'(附表2)実施状況報告（９月）'!A224+'(附表2)実施状況報告（１０月）'!A224+'(附表2)実施状況報告（１１月）'!A224+'(附表2)実施状況報告（１２月）'!A224+'(附表2)実施状況報告（１月）'!A224+'(附表2)実施状況報告（２月）'!A224+'(附表2)実施状況報告（３月）'!A224</f>
        <v>0</v>
      </c>
      <c r="BJ8" s="132"/>
      <c r="BK8" s="132"/>
      <c r="BL8" s="132"/>
      <c r="BM8" s="132"/>
      <c r="BN8" s="132"/>
      <c r="BO8" s="132"/>
      <c r="BP8" s="132"/>
      <c r="BQ8" s="132"/>
      <c r="BR8" s="132"/>
      <c r="BS8" s="132">
        <f>'(附表2)実施状況報告（４月）'!C224+'(附表2)実施状況報告（５月）'!C224+'(附表2)実施状況報告（６月）'!C224+'(附表2)実施状況報告（７月）'!C224+'(附表2)実施状況報告（８月）'!C224+'(附表2)実施状況報告（９月）'!C224+'(附表2)実施状況報告（１０月）'!C224+'(附表2)実施状況報告（１１月）'!C224+'(附表2)実施状況報告（１２月）'!C224+'(附表2)実施状況報告（１月）'!C224+'(附表2)実施状況報告（２月）'!C224+'(附表2)実施状況報告（３月）'!C224</f>
        <v>0</v>
      </c>
      <c r="BT8" s="132"/>
      <c r="BU8" s="132"/>
      <c r="BV8" s="132"/>
      <c r="BW8" s="132"/>
      <c r="BX8" s="132"/>
      <c r="BY8" s="132"/>
      <c r="BZ8" s="132"/>
      <c r="CA8" s="132"/>
      <c r="CB8" s="132"/>
      <c r="CC8" s="132">
        <f>'(附表2)実施状況報告（４月）'!D224+'(附表2)実施状況報告（５月）'!D224+'(附表2)実施状況報告（６月）'!D224+'(附表2)実施状況報告（７月）'!D224+'(附表2)実施状況報告（８月）'!D224+'(附表2)実施状況報告（９月）'!D224+'(附表2)実施状況報告（１０月）'!D224+'(附表2)実施状況報告（１１月）'!D224+'(附表2)実施状況報告（１２月）'!D224+'(附表2)実施状況報告（１月）'!D224+'(附表2)実施状況報告（２月）'!D224+'(附表2)実施状況報告（３月）'!D224</f>
        <v>0</v>
      </c>
      <c r="CD8" s="132"/>
      <c r="CE8" s="132"/>
      <c r="CF8" s="132"/>
      <c r="CG8" s="132"/>
      <c r="CH8" s="132"/>
      <c r="CI8" s="132"/>
      <c r="CJ8" s="132"/>
      <c r="CK8" s="132"/>
      <c r="CL8" s="132"/>
      <c r="CM8" s="132">
        <f>'(附表2)実施状況報告（４月）'!E224+'(附表2)実施状況報告（５月）'!E224+'(附表2)実施状況報告（６月）'!E224+'(附表2)実施状況報告（７月）'!E224+'(附表2)実施状況報告（８月）'!E224+'(附表2)実施状況報告（９月）'!E224+'(附表2)実施状況報告（１０月）'!E224+'(附表2)実施状況報告（１１月）'!E224+'(附表2)実施状況報告（１２月）'!E224+'(附表2)実施状況報告（１月）'!E224+'(附表2)実施状況報告（２月）'!E224+'(附表2)実施状況報告（３月）'!E224</f>
        <v>0</v>
      </c>
      <c r="CN8" s="132"/>
      <c r="CO8" s="132"/>
      <c r="CP8" s="132"/>
      <c r="CQ8" s="132"/>
      <c r="CR8" s="132"/>
      <c r="CS8" s="132"/>
      <c r="CT8" s="132"/>
      <c r="CU8" s="132"/>
      <c r="CV8" s="132"/>
      <c r="CW8" s="132">
        <f>ROUNDDOWN(CM8,-3)</f>
        <v>0</v>
      </c>
      <c r="CX8" s="132"/>
      <c r="CY8" s="132"/>
      <c r="CZ8" s="132"/>
      <c r="DA8" s="132"/>
      <c r="DB8" s="132"/>
      <c r="DC8" s="132"/>
      <c r="DD8" s="132"/>
      <c r="DE8" s="132"/>
      <c r="DF8" s="132"/>
    </row>
    <row r="9" spans="1:110" ht="6.95" customHeight="1" x14ac:dyDescent="0.4"/>
    <row r="10" spans="1:110" ht="15" customHeight="1" x14ac:dyDescent="0.4">
      <c r="B10" s="6" t="s">
        <v>85</v>
      </c>
    </row>
    <row r="11" spans="1:110" ht="6.95" customHeight="1" x14ac:dyDescent="0.4"/>
    <row r="12" spans="1:110" ht="16.7" customHeight="1" x14ac:dyDescent="0.4">
      <c r="A12" s="16" t="s">
        <v>163</v>
      </c>
    </row>
    <row r="13" spans="1:110" ht="20.100000000000001" customHeight="1" x14ac:dyDescent="0.4">
      <c r="B13" s="9" t="s">
        <v>164</v>
      </c>
      <c r="BJ13" s="127" t="s">
        <v>80</v>
      </c>
      <c r="BK13" s="127"/>
      <c r="BL13" s="127"/>
      <c r="BM13" s="127"/>
      <c r="BN13" s="127"/>
      <c r="BO13" s="127"/>
      <c r="BP13" s="127"/>
      <c r="BQ13" s="128" t="str">
        <f>IF(基本情報入力シート!V8="","",基本情報入力シート!V8)</f>
        <v/>
      </c>
      <c r="BR13" s="128"/>
      <c r="BS13" s="128"/>
      <c r="BT13" s="128"/>
      <c r="BU13" s="128"/>
      <c r="BV13" s="128"/>
      <c r="BW13" s="128"/>
      <c r="BX13" s="128"/>
      <c r="BY13" s="128"/>
      <c r="BZ13" s="128"/>
      <c r="CA13" s="128"/>
      <c r="CB13" s="128"/>
      <c r="CC13" s="128"/>
      <c r="CD13" s="128"/>
      <c r="CE13" s="128"/>
      <c r="CF13" s="128"/>
      <c r="CG13" s="128"/>
      <c r="CH13" s="128"/>
      <c r="CI13" s="128"/>
      <c r="CJ13" s="128"/>
      <c r="CK13" s="128"/>
      <c r="CL13" s="128"/>
      <c r="CM13" s="128"/>
      <c r="CN13" s="128"/>
      <c r="CO13" s="128"/>
      <c r="CP13" s="128"/>
      <c r="CQ13" s="128"/>
      <c r="CR13" s="128"/>
      <c r="CS13" s="128"/>
      <c r="CT13" s="128"/>
      <c r="CU13" s="128"/>
      <c r="CV13" s="128"/>
      <c r="CW13" s="128"/>
    </row>
    <row r="14" spans="1:110" ht="16.149999999999999" customHeight="1" x14ac:dyDescent="0.4">
      <c r="BJ14" s="134" t="s">
        <v>19</v>
      </c>
      <c r="BK14" s="134"/>
      <c r="BL14" s="134"/>
      <c r="BM14" s="134"/>
      <c r="BN14" s="134"/>
      <c r="BO14" s="134"/>
      <c r="BP14" s="134"/>
      <c r="BQ14" s="128" t="str">
        <f>IF(基本情報入力シート!V19="","",基本情報入力シート!V19)</f>
        <v/>
      </c>
      <c r="BR14" s="128"/>
      <c r="BS14" s="128"/>
      <c r="BT14" s="128"/>
      <c r="BU14" s="128"/>
      <c r="BV14" s="128"/>
      <c r="BW14" s="128"/>
      <c r="BX14" s="128"/>
      <c r="BY14" s="128"/>
      <c r="BZ14" s="128"/>
      <c r="CA14" s="128"/>
      <c r="CB14" s="128"/>
      <c r="CC14" s="128"/>
      <c r="CD14" s="128"/>
      <c r="CE14" s="128"/>
      <c r="CF14" s="128"/>
      <c r="CG14" s="128"/>
      <c r="CH14" s="128"/>
      <c r="CI14" s="128"/>
      <c r="CJ14" s="128"/>
      <c r="CK14" s="128"/>
      <c r="CL14" s="128"/>
      <c r="CM14" s="128"/>
      <c r="CN14" s="128"/>
      <c r="CO14" s="128"/>
      <c r="CP14" s="128"/>
      <c r="CQ14" s="128"/>
      <c r="CR14" s="128"/>
      <c r="CS14" s="128"/>
      <c r="CT14" s="128"/>
      <c r="CU14" s="128"/>
      <c r="CV14" s="128"/>
      <c r="CW14" s="128"/>
    </row>
    <row r="15" spans="1:110" ht="6.95" customHeight="1" x14ac:dyDescent="0.4">
      <c r="CP15" s="8"/>
    </row>
    <row r="16" spans="1:110" ht="30" customHeight="1" x14ac:dyDescent="0.4">
      <c r="B16" s="118" t="s">
        <v>24</v>
      </c>
      <c r="C16" s="118"/>
      <c r="D16" s="118"/>
      <c r="E16" s="118"/>
      <c r="F16" s="118"/>
      <c r="G16" s="118"/>
      <c r="H16" s="119" t="s">
        <v>87</v>
      </c>
      <c r="I16" s="119"/>
      <c r="J16" s="119"/>
      <c r="K16" s="119"/>
      <c r="L16" s="119"/>
      <c r="M16" s="119"/>
      <c r="N16" s="119"/>
      <c r="O16" s="120" t="s">
        <v>50</v>
      </c>
      <c r="P16" s="120"/>
      <c r="Q16" s="120"/>
      <c r="R16" s="120"/>
      <c r="S16" s="120"/>
      <c r="T16" s="120"/>
      <c r="U16" s="121"/>
      <c r="V16" s="122" t="s">
        <v>24</v>
      </c>
      <c r="W16" s="118"/>
      <c r="X16" s="118"/>
      <c r="Y16" s="118"/>
      <c r="Z16" s="118"/>
      <c r="AA16" s="118"/>
      <c r="AB16" s="119" t="s">
        <v>87</v>
      </c>
      <c r="AC16" s="119"/>
      <c r="AD16" s="119"/>
      <c r="AE16" s="119"/>
      <c r="AF16" s="119"/>
      <c r="AG16" s="119"/>
      <c r="AH16" s="119"/>
      <c r="AI16" s="120" t="s">
        <v>50</v>
      </c>
      <c r="AJ16" s="120"/>
      <c r="AK16" s="120"/>
      <c r="AL16" s="120"/>
      <c r="AM16" s="120"/>
      <c r="AN16" s="120"/>
      <c r="AO16" s="121"/>
      <c r="AP16" s="122" t="s">
        <v>24</v>
      </c>
      <c r="AQ16" s="118"/>
      <c r="AR16" s="118"/>
      <c r="AS16" s="118"/>
      <c r="AT16" s="118"/>
      <c r="AU16" s="118"/>
      <c r="AV16" s="119" t="s">
        <v>87</v>
      </c>
      <c r="AW16" s="119"/>
      <c r="AX16" s="119"/>
      <c r="AY16" s="119"/>
      <c r="AZ16" s="119"/>
      <c r="BA16" s="119"/>
      <c r="BB16" s="119"/>
      <c r="BC16" s="120" t="s">
        <v>50</v>
      </c>
      <c r="BD16" s="120"/>
      <c r="BE16" s="120"/>
      <c r="BF16" s="120"/>
      <c r="BG16" s="120"/>
      <c r="BH16" s="120"/>
      <c r="BI16" s="121"/>
      <c r="BJ16" s="152" t="s">
        <v>24</v>
      </c>
      <c r="BK16" s="153"/>
      <c r="BL16" s="153"/>
      <c r="BM16" s="153"/>
      <c r="BN16" s="153"/>
      <c r="BO16" s="154"/>
      <c r="BP16" s="119" t="s">
        <v>87</v>
      </c>
      <c r="BQ16" s="119"/>
      <c r="BR16" s="119"/>
      <c r="BS16" s="119"/>
      <c r="BT16" s="119"/>
      <c r="BU16" s="119"/>
      <c r="BV16" s="119"/>
      <c r="BW16" s="120" t="s">
        <v>50</v>
      </c>
      <c r="BX16" s="120"/>
      <c r="BY16" s="120"/>
      <c r="BZ16" s="120"/>
      <c r="CA16" s="120"/>
      <c r="CB16" s="120"/>
      <c r="CC16" s="121"/>
      <c r="CD16" s="152" t="s">
        <v>24</v>
      </c>
      <c r="CE16" s="153"/>
      <c r="CF16" s="153"/>
      <c r="CG16" s="153"/>
      <c r="CH16" s="153"/>
      <c r="CI16" s="154"/>
      <c r="CJ16" s="119" t="s">
        <v>87</v>
      </c>
      <c r="CK16" s="119"/>
      <c r="CL16" s="119"/>
      <c r="CM16" s="119"/>
      <c r="CN16" s="119"/>
      <c r="CO16" s="119"/>
      <c r="CP16" s="119"/>
      <c r="CQ16" s="120" t="s">
        <v>50</v>
      </c>
      <c r="CR16" s="120"/>
      <c r="CS16" s="120"/>
      <c r="CT16" s="120"/>
      <c r="CU16" s="120"/>
      <c r="CV16" s="120"/>
      <c r="CW16" s="120"/>
    </row>
    <row r="17" spans="2:101" ht="20.100000000000001" customHeight="1" x14ac:dyDescent="0.4">
      <c r="B17" s="118" t="s">
        <v>229</v>
      </c>
      <c r="C17" s="118"/>
      <c r="D17" s="118"/>
      <c r="E17" s="118"/>
      <c r="F17" s="118"/>
      <c r="G17" s="118"/>
      <c r="H17" s="109">
        <f>'(附表2)実施状況報告（４月）'!AG3+'(附表2)実施状況報告（５月）'!AG3+'(附表2)実施状況報告（６月）'!AG3+'(附表2)実施状況報告（７月）'!AG3+'(附表2)実施状況報告（８月）'!AG3+'(附表2)実施状況報告（９月）'!AG3+'(附表2)実施状況報告（１０月）'!AG3+'(附表2)実施状況報告（１１月）'!AG3+'(附表2)実施状況報告（１２月）'!AG3+'(附表2)実施状況報告（１月）'!AG3+'(附表2)実施状況報告（２月）'!AG3+'(附表2)実施状況報告（３月）'!AG3</f>
        <v>0</v>
      </c>
      <c r="I17" s="109"/>
      <c r="J17" s="109"/>
      <c r="K17" s="109"/>
      <c r="L17" s="109"/>
      <c r="M17" s="109"/>
      <c r="N17" s="109"/>
      <c r="O17" s="109">
        <f>'(附表2)実施状況報告（４月）'!AH3+'(附表2)実施状況報告（５月）'!AH3+'(附表2)実施状況報告（６月）'!AH3+'(附表2)実施状況報告（７月）'!AH3+'(附表2)実施状況報告（８月）'!AH3+'(附表2)実施状況報告（９月）'!AH3+'(附表2)実施状況報告（１０月）'!AH3+'(附表2)実施状況報告（１１月）'!AH3+'(附表2)実施状況報告（１２月）'!AH3+'(附表2)実施状況報告（１月）'!AH3+'(附表2)実施状況報告（２月）'!AH3+'(附表2)実施状況報告（３月）'!AH3</f>
        <v>0</v>
      </c>
      <c r="P17" s="109"/>
      <c r="Q17" s="109"/>
      <c r="R17" s="109"/>
      <c r="S17" s="109"/>
      <c r="T17" s="109"/>
      <c r="U17" s="113"/>
      <c r="V17" s="123" t="s">
        <v>254</v>
      </c>
      <c r="W17" s="124"/>
      <c r="X17" s="124"/>
      <c r="Y17" s="124"/>
      <c r="Z17" s="124"/>
      <c r="AA17" s="125"/>
      <c r="AB17" s="113">
        <f>'(附表2)実施状況報告（４月）'!AG13+'(附表2)実施状況報告（５月）'!AG13+'(附表2)実施状況報告（６月）'!AG13+'(附表2)実施状況報告（７月）'!AG13+'(附表2)実施状況報告（８月）'!AG13+'(附表2)実施状況報告（９月）'!AG13+'(附表2)実施状況報告（１０月）'!AG13+'(附表2)実施状況報告（１１月）'!AG13+'(附表2)実施状況報告（１２月）'!AG13+'(附表2)実施状況報告（１月）'!AG13+'(附表2)実施状況報告（２月）'!AG13+'(附表2)実施状況報告（３月）'!AG13</f>
        <v>0</v>
      </c>
      <c r="AC17" s="114"/>
      <c r="AD17" s="114"/>
      <c r="AE17" s="114"/>
      <c r="AF17" s="114"/>
      <c r="AG17" s="114"/>
      <c r="AH17" s="115"/>
      <c r="AI17" s="113">
        <f>'(附表2)実施状況報告（４月）'!AH13+'(附表2)実施状況報告（５月）'!AH13+'(附表2)実施状況報告（６月）'!AH13+'(附表2)実施状況報告（７月）'!AH13+'(附表2)実施状況報告（８月）'!AH13+'(附表2)実施状況報告（９月）'!AH13+'(附表2)実施状況報告（１０月）'!AH13+'(附表2)実施状況報告（１１月）'!AH13+'(附表2)実施状況報告（１２月）'!AH13+'(附表2)実施状況報告（１月）'!AH13+'(附表2)実施状況報告（２月）'!AH13+'(附表2)実施状況報告（３月）'!AH13</f>
        <v>0</v>
      </c>
      <c r="AJ17" s="114"/>
      <c r="AK17" s="114"/>
      <c r="AL17" s="114"/>
      <c r="AM17" s="114"/>
      <c r="AN17" s="114"/>
      <c r="AO17" s="114"/>
      <c r="AP17" s="110" t="s">
        <v>259</v>
      </c>
      <c r="AQ17" s="111"/>
      <c r="AR17" s="111"/>
      <c r="AS17" s="111"/>
      <c r="AT17" s="111"/>
      <c r="AU17" s="112"/>
      <c r="AV17" s="109">
        <f>'(附表2)実施状況報告（４月）'!AG23+'(附表2)実施状況報告（５月）'!AG23+'(附表2)実施状況報告（６月）'!AG23+'(附表2)実施状況報告（７月）'!AG23+'(附表2)実施状況報告（８月）'!AG23+'(附表2)実施状況報告（９月）'!AG23+'(附表2)実施状況報告（１０月）'!AG23+'(附表2)実施状況報告（１１月）'!AG23+'(附表2)実施状況報告（１２月）'!AG23+'(附表2)実施状況報告（１月）'!AG23+'(附表2)実施状況報告（２月）'!AG23+'(附表2)実施状況報告（３月）'!AG23</f>
        <v>0</v>
      </c>
      <c r="AW17" s="109"/>
      <c r="AX17" s="109"/>
      <c r="AY17" s="109"/>
      <c r="AZ17" s="109"/>
      <c r="BA17" s="109"/>
      <c r="BB17" s="109"/>
      <c r="BC17" s="109">
        <f>'(附表2)実施状況報告（４月）'!AH23+'(附表2)実施状況報告（５月）'!AH23+'(附表2)実施状況報告（６月）'!AH23+'(附表2)実施状況報告（７月）'!AH23+'(附表2)実施状況報告（８月）'!AH23+'(附表2)実施状況報告（９月）'!AH23+'(附表2)実施状況報告（１０月）'!AH23+'(附表2)実施状況報告（１１月）'!AH23+'(附表2)実施状況報告（１２月）'!AH23+'(附表2)実施状況報告（１月）'!AH23+'(附表2)実施状況報告（２月）'!AH23+'(附表2)実施状況報告（３月）'!AH23</f>
        <v>0</v>
      </c>
      <c r="BD17" s="109"/>
      <c r="BE17" s="109"/>
      <c r="BF17" s="109"/>
      <c r="BG17" s="109"/>
      <c r="BH17" s="109"/>
      <c r="BI17" s="113"/>
      <c r="BJ17" s="110"/>
      <c r="BK17" s="111"/>
      <c r="BL17" s="111"/>
      <c r="BM17" s="111"/>
      <c r="BN17" s="111"/>
      <c r="BO17" s="112"/>
      <c r="BP17" s="109"/>
      <c r="BQ17" s="109"/>
      <c r="BR17" s="109"/>
      <c r="BS17" s="109"/>
      <c r="BT17" s="109"/>
      <c r="BU17" s="109"/>
      <c r="BV17" s="109"/>
      <c r="BW17" s="109"/>
      <c r="BX17" s="109"/>
      <c r="BY17" s="109"/>
      <c r="BZ17" s="109"/>
      <c r="CA17" s="109"/>
      <c r="CB17" s="109"/>
      <c r="CC17" s="113"/>
      <c r="CD17" s="110"/>
      <c r="CE17" s="111"/>
      <c r="CF17" s="111"/>
      <c r="CG17" s="111"/>
      <c r="CH17" s="111"/>
      <c r="CI17" s="112"/>
      <c r="CJ17" s="109"/>
      <c r="CK17" s="109"/>
      <c r="CL17" s="109"/>
      <c r="CM17" s="109"/>
      <c r="CN17" s="109"/>
      <c r="CO17" s="109"/>
      <c r="CP17" s="109"/>
      <c r="CQ17" s="109"/>
      <c r="CR17" s="109"/>
      <c r="CS17" s="109"/>
      <c r="CT17" s="109"/>
      <c r="CU17" s="109"/>
      <c r="CV17" s="109"/>
      <c r="CW17" s="109"/>
    </row>
    <row r="18" spans="2:101" ht="20.100000000000001" customHeight="1" x14ac:dyDescent="0.4">
      <c r="B18" s="118" t="s">
        <v>221</v>
      </c>
      <c r="C18" s="118"/>
      <c r="D18" s="118"/>
      <c r="E18" s="118"/>
      <c r="F18" s="118"/>
      <c r="G18" s="118"/>
      <c r="H18" s="109">
        <f>'(附表2)実施状況報告（４月）'!AG4+'(附表2)実施状況報告（５月）'!AG4+'(附表2)実施状況報告（６月）'!AG4+'(附表2)実施状況報告（７月）'!AG4+'(附表2)実施状況報告（８月）'!AG4+'(附表2)実施状況報告（９月）'!AG4+'(附表2)実施状況報告（１０月）'!AG4+'(附表2)実施状況報告（１１月）'!AG4+'(附表2)実施状況報告（１２月）'!AG4+'(附表2)実施状況報告（１月）'!AG4+'(附表2)実施状況報告（２月）'!AG4+'(附表2)実施状況報告（３月）'!AG4</f>
        <v>0</v>
      </c>
      <c r="I18" s="109"/>
      <c r="J18" s="109"/>
      <c r="K18" s="109"/>
      <c r="L18" s="109"/>
      <c r="M18" s="109"/>
      <c r="N18" s="109"/>
      <c r="O18" s="109">
        <f>'(附表2)実施状況報告（４月）'!AH4+'(附表2)実施状況報告（５月）'!AH4+'(附表2)実施状況報告（６月）'!AH4+'(附表2)実施状況報告（７月）'!AH4+'(附表2)実施状況報告（８月）'!AH4+'(附表2)実施状況報告（９月）'!AH4+'(附表2)実施状況報告（１０月）'!AH4+'(附表2)実施状況報告（１１月）'!AH4+'(附表2)実施状況報告（１２月）'!AH4+'(附表2)実施状況報告（１月）'!AH4+'(附表2)実施状況報告（２月）'!AH4+'(附表2)実施状況報告（３月）'!AH4</f>
        <v>0</v>
      </c>
      <c r="P18" s="109"/>
      <c r="Q18" s="109"/>
      <c r="R18" s="109"/>
      <c r="S18" s="109"/>
      <c r="T18" s="109"/>
      <c r="U18" s="113"/>
      <c r="V18" s="123" t="s">
        <v>212</v>
      </c>
      <c r="W18" s="124"/>
      <c r="X18" s="124"/>
      <c r="Y18" s="124"/>
      <c r="Z18" s="124"/>
      <c r="AA18" s="125"/>
      <c r="AB18" s="113">
        <f>'(附表2)実施状況報告（４月）'!AG14+'(附表2)実施状況報告（５月）'!AG14+'(附表2)実施状況報告（６月）'!AG14+'(附表2)実施状況報告（７月）'!AG14+'(附表2)実施状況報告（８月）'!AG14+'(附表2)実施状況報告（９月）'!AG14+'(附表2)実施状況報告（１０月）'!AG14+'(附表2)実施状況報告（１１月）'!AG14+'(附表2)実施状況報告（１２月）'!AG14+'(附表2)実施状況報告（１月）'!AG14+'(附表2)実施状況報告（２月）'!AG14+'(附表2)実施状況報告（３月）'!AG14</f>
        <v>0</v>
      </c>
      <c r="AC18" s="114"/>
      <c r="AD18" s="114"/>
      <c r="AE18" s="114"/>
      <c r="AF18" s="114"/>
      <c r="AG18" s="114"/>
      <c r="AH18" s="115"/>
      <c r="AI18" s="113">
        <f>'(附表2)実施状況報告（４月）'!AH14+'(附表2)実施状況報告（５月）'!AH14+'(附表2)実施状況報告（６月）'!AH14+'(附表2)実施状況報告（７月）'!AH14+'(附表2)実施状況報告（８月）'!AH14+'(附表2)実施状況報告（９月）'!AH14+'(附表2)実施状況報告（１０月）'!AH14+'(附表2)実施状況報告（１１月）'!AH14+'(附表2)実施状況報告（１２月）'!AH14+'(附表2)実施状況報告（１月）'!AH14+'(附表2)実施状況報告（２月）'!AH14+'(附表2)実施状況報告（３月）'!AH14</f>
        <v>0</v>
      </c>
      <c r="AJ18" s="114"/>
      <c r="AK18" s="114"/>
      <c r="AL18" s="114"/>
      <c r="AM18" s="114"/>
      <c r="AN18" s="114"/>
      <c r="AO18" s="114"/>
      <c r="AP18" s="110" t="s">
        <v>258</v>
      </c>
      <c r="AQ18" s="111"/>
      <c r="AR18" s="111"/>
      <c r="AS18" s="111"/>
      <c r="AT18" s="111"/>
      <c r="AU18" s="112"/>
      <c r="AV18" s="109">
        <f>'(附表2)実施状況報告（４月）'!AG24+'(附表2)実施状況報告（５月）'!AG24+'(附表2)実施状況報告（６月）'!AG24+'(附表2)実施状況報告（７月）'!AG24+'(附表2)実施状況報告（８月）'!AG24+'(附表2)実施状況報告（９月）'!AG24+'(附表2)実施状況報告（１０月）'!AG24+'(附表2)実施状況報告（１１月）'!AG24+'(附表2)実施状況報告（１２月）'!AG24+'(附表2)実施状況報告（１月）'!AG24+'(附表2)実施状況報告（２月）'!AG24+'(附表2)実施状況報告（３月）'!AG24</f>
        <v>0</v>
      </c>
      <c r="AW18" s="109"/>
      <c r="AX18" s="109"/>
      <c r="AY18" s="109"/>
      <c r="AZ18" s="109"/>
      <c r="BA18" s="109"/>
      <c r="BB18" s="109"/>
      <c r="BC18" s="109">
        <f>'(附表2)実施状況報告（４月）'!AH24+'(附表2)実施状況報告（５月）'!AH24+'(附表2)実施状況報告（６月）'!AH24+'(附表2)実施状況報告（７月）'!AH24+'(附表2)実施状況報告（８月）'!AH24+'(附表2)実施状況報告（９月）'!AH24+'(附表2)実施状況報告（１０月）'!AH24+'(附表2)実施状況報告（１１月）'!AH24+'(附表2)実施状況報告（１２月）'!AH24+'(附表2)実施状況報告（１月）'!AH24+'(附表2)実施状況報告（２月）'!AH24+'(附表2)実施状況報告（３月）'!AH24</f>
        <v>0</v>
      </c>
      <c r="BD18" s="109"/>
      <c r="BE18" s="109"/>
      <c r="BF18" s="109"/>
      <c r="BG18" s="109"/>
      <c r="BH18" s="109"/>
      <c r="BI18" s="113"/>
      <c r="BJ18" s="110"/>
      <c r="BK18" s="111"/>
      <c r="BL18" s="111"/>
      <c r="BM18" s="111"/>
      <c r="BN18" s="111"/>
      <c r="BO18" s="112"/>
      <c r="BP18" s="109"/>
      <c r="BQ18" s="109"/>
      <c r="BR18" s="109"/>
      <c r="BS18" s="109"/>
      <c r="BT18" s="109"/>
      <c r="BU18" s="109"/>
      <c r="BV18" s="109"/>
      <c r="BW18" s="109"/>
      <c r="BX18" s="109"/>
      <c r="BY18" s="109"/>
      <c r="BZ18" s="109"/>
      <c r="CA18" s="109"/>
      <c r="CB18" s="109"/>
      <c r="CC18" s="113"/>
      <c r="CD18" s="110"/>
      <c r="CE18" s="111"/>
      <c r="CF18" s="111"/>
      <c r="CG18" s="111"/>
      <c r="CH18" s="111"/>
      <c r="CI18" s="112"/>
      <c r="CJ18" s="109"/>
      <c r="CK18" s="109"/>
      <c r="CL18" s="109"/>
      <c r="CM18" s="109"/>
      <c r="CN18" s="109"/>
      <c r="CO18" s="109"/>
      <c r="CP18" s="109"/>
      <c r="CQ18" s="109"/>
      <c r="CR18" s="109"/>
      <c r="CS18" s="109"/>
      <c r="CT18" s="109"/>
      <c r="CU18" s="109"/>
      <c r="CV18" s="109"/>
      <c r="CW18" s="109"/>
    </row>
    <row r="19" spans="2:101" ht="20.100000000000001" customHeight="1" x14ac:dyDescent="0.4">
      <c r="B19" s="118" t="s">
        <v>222</v>
      </c>
      <c r="C19" s="118"/>
      <c r="D19" s="118"/>
      <c r="E19" s="118"/>
      <c r="F19" s="118"/>
      <c r="G19" s="118"/>
      <c r="H19" s="109">
        <f>'(附表2)実施状況報告（４月）'!AG5+'(附表2)実施状況報告（５月）'!AG5+'(附表2)実施状況報告（６月）'!AG5+'(附表2)実施状況報告（７月）'!AG5+'(附表2)実施状況報告（８月）'!AG5+'(附表2)実施状況報告（９月）'!AG5+'(附表2)実施状況報告（１０月）'!AG5+'(附表2)実施状況報告（１１月）'!AG5+'(附表2)実施状況報告（１２月）'!AG5+'(附表2)実施状況報告（１月）'!AG5+'(附表2)実施状況報告（２月）'!AG5+'(附表2)実施状況報告（３月）'!AG5</f>
        <v>0</v>
      </c>
      <c r="I19" s="109"/>
      <c r="J19" s="109"/>
      <c r="K19" s="109"/>
      <c r="L19" s="109"/>
      <c r="M19" s="109"/>
      <c r="N19" s="109"/>
      <c r="O19" s="109">
        <f>'(附表2)実施状況報告（４月）'!AH5+'(附表2)実施状況報告（５月）'!AH5+'(附表2)実施状況報告（６月）'!AH5+'(附表2)実施状況報告（７月）'!AH5+'(附表2)実施状況報告（８月）'!AH5+'(附表2)実施状況報告（９月）'!AH5+'(附表2)実施状況報告（１０月）'!AH5+'(附表2)実施状況報告（１１月）'!AH5+'(附表2)実施状況報告（１２月）'!AH5+'(附表2)実施状況報告（１月）'!AH5+'(附表2)実施状況報告（２月）'!AH5+'(附表2)実施状況報告（３月）'!AH5</f>
        <v>0</v>
      </c>
      <c r="P19" s="109"/>
      <c r="Q19" s="109"/>
      <c r="R19" s="109"/>
      <c r="S19" s="109"/>
      <c r="T19" s="109"/>
      <c r="U19" s="113"/>
      <c r="V19" s="123" t="s">
        <v>213</v>
      </c>
      <c r="W19" s="124"/>
      <c r="X19" s="124"/>
      <c r="Y19" s="124"/>
      <c r="Z19" s="124"/>
      <c r="AA19" s="125"/>
      <c r="AB19" s="113">
        <f>'(附表2)実施状況報告（４月）'!AG15+'(附表2)実施状況報告（５月）'!AG15+'(附表2)実施状況報告（６月）'!AG15+'(附表2)実施状況報告（７月）'!AG15+'(附表2)実施状況報告（８月）'!AG15+'(附表2)実施状況報告（９月）'!AG15+'(附表2)実施状況報告（１０月）'!AG15+'(附表2)実施状況報告（１１月）'!AG15+'(附表2)実施状況報告（１２月）'!AG15+'(附表2)実施状況報告（１月）'!AG15+'(附表2)実施状況報告（２月）'!AG15+'(附表2)実施状況報告（３月）'!AG15</f>
        <v>0</v>
      </c>
      <c r="AC19" s="114"/>
      <c r="AD19" s="114"/>
      <c r="AE19" s="114"/>
      <c r="AF19" s="114"/>
      <c r="AG19" s="114"/>
      <c r="AH19" s="115"/>
      <c r="AI19" s="113">
        <f>'(附表2)実施状況報告（４月）'!AH15+'(附表2)実施状況報告（５月）'!AH15+'(附表2)実施状況報告（６月）'!AH15+'(附表2)実施状況報告（７月）'!AH15+'(附表2)実施状況報告（８月）'!AH15+'(附表2)実施状況報告（９月）'!AH15+'(附表2)実施状況報告（１０月）'!AH15+'(附表2)実施状況報告（１１月）'!AH15+'(附表2)実施状況報告（１２月）'!AH15+'(附表2)実施状況報告（１月）'!AH15+'(附表2)実施状況報告（２月）'!AH15+'(附表2)実施状況報告（３月）'!AH15</f>
        <v>0</v>
      </c>
      <c r="AJ19" s="114"/>
      <c r="AK19" s="114"/>
      <c r="AL19" s="114"/>
      <c r="AM19" s="114"/>
      <c r="AN19" s="114"/>
      <c r="AO19" s="114"/>
      <c r="AP19" s="110"/>
      <c r="AQ19" s="111"/>
      <c r="AR19" s="111"/>
      <c r="AS19" s="111"/>
      <c r="AT19" s="111"/>
      <c r="AU19" s="112"/>
      <c r="AV19" s="109"/>
      <c r="AW19" s="109"/>
      <c r="AX19" s="109"/>
      <c r="AY19" s="109"/>
      <c r="AZ19" s="109"/>
      <c r="BA19" s="109"/>
      <c r="BB19" s="109"/>
      <c r="BC19" s="109"/>
      <c r="BD19" s="109"/>
      <c r="BE19" s="109"/>
      <c r="BF19" s="109"/>
      <c r="BG19" s="109"/>
      <c r="BH19" s="109"/>
      <c r="BI19" s="113"/>
      <c r="BJ19" s="110"/>
      <c r="BK19" s="111"/>
      <c r="BL19" s="111"/>
      <c r="BM19" s="111"/>
      <c r="BN19" s="111"/>
      <c r="BO19" s="112"/>
      <c r="BP19" s="109"/>
      <c r="BQ19" s="109"/>
      <c r="BR19" s="109"/>
      <c r="BS19" s="109"/>
      <c r="BT19" s="109"/>
      <c r="BU19" s="109"/>
      <c r="BV19" s="109"/>
      <c r="BW19" s="109"/>
      <c r="BX19" s="109"/>
      <c r="BY19" s="109"/>
      <c r="BZ19" s="109"/>
      <c r="CA19" s="109"/>
      <c r="CB19" s="109"/>
      <c r="CC19" s="113"/>
      <c r="CD19" s="139"/>
      <c r="CE19" s="140"/>
      <c r="CF19" s="140"/>
      <c r="CG19" s="140"/>
      <c r="CH19" s="140"/>
      <c r="CI19" s="141"/>
      <c r="CJ19" s="142"/>
      <c r="CK19" s="142"/>
      <c r="CL19" s="142"/>
      <c r="CM19" s="142"/>
      <c r="CN19" s="142"/>
      <c r="CO19" s="142"/>
      <c r="CP19" s="142"/>
      <c r="CQ19" s="142"/>
      <c r="CR19" s="142"/>
      <c r="CS19" s="142"/>
      <c r="CT19" s="142"/>
      <c r="CU19" s="142"/>
      <c r="CV19" s="142"/>
      <c r="CW19" s="142"/>
    </row>
    <row r="20" spans="2:101" ht="20.100000000000001" customHeight="1" x14ac:dyDescent="0.4">
      <c r="B20" s="118" t="s">
        <v>223</v>
      </c>
      <c r="C20" s="118"/>
      <c r="D20" s="118"/>
      <c r="E20" s="118"/>
      <c r="F20" s="118"/>
      <c r="G20" s="118"/>
      <c r="H20" s="109">
        <f>'(附表2)実施状況報告（４月）'!AG6+'(附表2)実施状況報告（５月）'!AG6+'(附表2)実施状況報告（６月）'!AG6+'(附表2)実施状況報告（７月）'!AG6+'(附表2)実施状況報告（８月）'!AG6+'(附表2)実施状況報告（９月）'!AG6+'(附表2)実施状況報告（１０月）'!AG6+'(附表2)実施状況報告（１１月）'!AG6+'(附表2)実施状況報告（１２月）'!AG6+'(附表2)実施状況報告（１月）'!AG6+'(附表2)実施状況報告（２月）'!AG6+'(附表2)実施状況報告（３月）'!AG6</f>
        <v>0</v>
      </c>
      <c r="I20" s="109"/>
      <c r="J20" s="109"/>
      <c r="K20" s="109"/>
      <c r="L20" s="109"/>
      <c r="M20" s="109"/>
      <c r="N20" s="109"/>
      <c r="O20" s="109">
        <f>'(附表2)実施状況報告（４月）'!AH6+'(附表2)実施状況報告（５月）'!AH6+'(附表2)実施状況報告（６月）'!AH6+'(附表2)実施状況報告（７月）'!AH6+'(附表2)実施状況報告（８月）'!AH6+'(附表2)実施状況報告（９月）'!AH6+'(附表2)実施状況報告（１０月）'!AH6+'(附表2)実施状況報告（１１月）'!AH6+'(附表2)実施状況報告（１２月）'!AH6+'(附表2)実施状況報告（１月）'!AH6+'(附表2)実施状況報告（２月）'!AH6+'(附表2)実施状況報告（３月）'!AH6</f>
        <v>0</v>
      </c>
      <c r="P20" s="109"/>
      <c r="Q20" s="109"/>
      <c r="R20" s="109"/>
      <c r="S20" s="109"/>
      <c r="T20" s="109"/>
      <c r="U20" s="113"/>
      <c r="V20" s="123" t="s">
        <v>214</v>
      </c>
      <c r="W20" s="124"/>
      <c r="X20" s="124"/>
      <c r="Y20" s="124"/>
      <c r="Z20" s="124"/>
      <c r="AA20" s="125"/>
      <c r="AB20" s="113">
        <f>'(附表2)実施状況報告（４月）'!AG16+'(附表2)実施状況報告（５月）'!AG16+'(附表2)実施状況報告（６月）'!AG16+'(附表2)実施状況報告（７月）'!AG16+'(附表2)実施状況報告（８月）'!AG16+'(附表2)実施状況報告（９月）'!AG16+'(附表2)実施状況報告（１０月）'!AG16+'(附表2)実施状況報告（１１月）'!AG16+'(附表2)実施状況報告（１２月）'!AG16+'(附表2)実施状況報告（１月）'!AG16+'(附表2)実施状況報告（２月）'!AG16+'(附表2)実施状況報告（３月）'!AG16</f>
        <v>0</v>
      </c>
      <c r="AC20" s="114"/>
      <c r="AD20" s="114"/>
      <c r="AE20" s="114"/>
      <c r="AF20" s="114"/>
      <c r="AG20" s="114"/>
      <c r="AH20" s="115"/>
      <c r="AI20" s="113">
        <f>'(附表2)実施状況報告（４月）'!AH16+'(附表2)実施状況報告（５月）'!AH16+'(附表2)実施状況報告（６月）'!AH16+'(附表2)実施状況報告（７月）'!AH16+'(附表2)実施状況報告（８月）'!AH16+'(附表2)実施状況報告（９月）'!AH16+'(附表2)実施状況報告（１０月）'!AH16+'(附表2)実施状況報告（１１月）'!AH16+'(附表2)実施状況報告（１２月）'!AH16+'(附表2)実施状況報告（１月）'!AH16+'(附表2)実施状況報告（２月）'!AH16+'(附表2)実施状況報告（３月）'!AH16</f>
        <v>0</v>
      </c>
      <c r="AJ20" s="114"/>
      <c r="AK20" s="114"/>
      <c r="AL20" s="114"/>
      <c r="AM20" s="114"/>
      <c r="AN20" s="114"/>
      <c r="AO20" s="114"/>
      <c r="AP20" s="110"/>
      <c r="AQ20" s="111"/>
      <c r="AR20" s="111"/>
      <c r="AS20" s="111"/>
      <c r="AT20" s="111"/>
      <c r="AU20" s="112"/>
      <c r="AV20" s="109"/>
      <c r="AW20" s="109"/>
      <c r="AX20" s="109"/>
      <c r="AY20" s="109"/>
      <c r="AZ20" s="109"/>
      <c r="BA20" s="109"/>
      <c r="BB20" s="109"/>
      <c r="BC20" s="109"/>
      <c r="BD20" s="109"/>
      <c r="BE20" s="109"/>
      <c r="BF20" s="109"/>
      <c r="BG20" s="109"/>
      <c r="BH20" s="109"/>
      <c r="BI20" s="113"/>
      <c r="BJ20" s="110"/>
      <c r="BK20" s="111"/>
      <c r="BL20" s="111"/>
      <c r="BM20" s="111"/>
      <c r="BN20" s="111"/>
      <c r="BO20" s="112"/>
      <c r="BP20" s="109"/>
      <c r="BQ20" s="109"/>
      <c r="BR20" s="109"/>
      <c r="BS20" s="109"/>
      <c r="BT20" s="109"/>
      <c r="BU20" s="109"/>
      <c r="BV20" s="109"/>
      <c r="BW20" s="109"/>
      <c r="BX20" s="109"/>
      <c r="BY20" s="109"/>
      <c r="BZ20" s="109"/>
      <c r="CA20" s="109"/>
      <c r="CB20" s="109"/>
      <c r="CC20" s="113"/>
      <c r="CD20" s="146"/>
      <c r="CE20" s="109"/>
      <c r="CF20" s="109"/>
      <c r="CG20" s="109"/>
      <c r="CH20" s="109"/>
      <c r="CI20" s="109"/>
      <c r="CJ20" s="143"/>
      <c r="CK20" s="144"/>
      <c r="CL20" s="144"/>
      <c r="CM20" s="144"/>
      <c r="CN20" s="144"/>
      <c r="CO20" s="144"/>
      <c r="CP20" s="144"/>
      <c r="CQ20" s="143"/>
      <c r="CR20" s="144"/>
      <c r="CS20" s="144"/>
      <c r="CT20" s="144"/>
      <c r="CU20" s="144"/>
      <c r="CV20" s="144"/>
      <c r="CW20" s="145"/>
    </row>
    <row r="21" spans="2:101" ht="20.100000000000001" customHeight="1" x14ac:dyDescent="0.4">
      <c r="B21" s="118" t="s">
        <v>224</v>
      </c>
      <c r="C21" s="118"/>
      <c r="D21" s="118"/>
      <c r="E21" s="118"/>
      <c r="F21" s="118"/>
      <c r="G21" s="118"/>
      <c r="H21" s="109">
        <f>'(附表2)実施状況報告（４月）'!AG7+'(附表2)実施状況報告（５月）'!AG7+'(附表2)実施状況報告（６月）'!AG7+'(附表2)実施状況報告（７月）'!AG7+'(附表2)実施状況報告（８月）'!AG7+'(附表2)実施状況報告（９月）'!AG7+'(附表2)実施状況報告（１０月）'!AG7+'(附表2)実施状況報告（１１月）'!AG7+'(附表2)実施状況報告（１２月）'!AG7+'(附表2)実施状況報告（１月）'!AG7+'(附表2)実施状況報告（２月）'!AG7+'(附表2)実施状況報告（３月）'!AG7</f>
        <v>0</v>
      </c>
      <c r="I21" s="109"/>
      <c r="J21" s="109"/>
      <c r="K21" s="109"/>
      <c r="L21" s="109"/>
      <c r="M21" s="109"/>
      <c r="N21" s="109"/>
      <c r="O21" s="109">
        <f>'(附表2)実施状況報告（４月）'!AH7+'(附表2)実施状況報告（５月）'!AH7+'(附表2)実施状況報告（６月）'!AH7+'(附表2)実施状況報告（７月）'!AH7+'(附表2)実施状況報告（８月）'!AH7+'(附表2)実施状況報告（９月）'!AH7+'(附表2)実施状況報告（１０月）'!AH7+'(附表2)実施状況報告（１１月）'!AH7+'(附表2)実施状況報告（１２月）'!AH7+'(附表2)実施状況報告（１月）'!AH7+'(附表2)実施状況報告（２月）'!AH7+'(附表2)実施状況報告（３月）'!AH7</f>
        <v>0</v>
      </c>
      <c r="P21" s="109"/>
      <c r="Q21" s="109"/>
      <c r="R21" s="109"/>
      <c r="S21" s="109"/>
      <c r="T21" s="109"/>
      <c r="U21" s="113"/>
      <c r="V21" s="123" t="s">
        <v>215</v>
      </c>
      <c r="W21" s="124"/>
      <c r="X21" s="124"/>
      <c r="Y21" s="124"/>
      <c r="Z21" s="124"/>
      <c r="AA21" s="125"/>
      <c r="AB21" s="113">
        <f>'(附表2)実施状況報告（４月）'!AG17+'(附表2)実施状況報告（５月）'!AG17+'(附表2)実施状況報告（６月）'!AG17+'(附表2)実施状況報告（７月）'!AG17+'(附表2)実施状況報告（８月）'!AG17+'(附表2)実施状況報告（９月）'!AG17+'(附表2)実施状況報告（１０月）'!AG17+'(附表2)実施状況報告（１１月）'!AG17+'(附表2)実施状況報告（１２月）'!AG17+'(附表2)実施状況報告（１月）'!AG17+'(附表2)実施状況報告（２月）'!AG17+'(附表2)実施状況報告（３月）'!AG17</f>
        <v>0</v>
      </c>
      <c r="AC21" s="114"/>
      <c r="AD21" s="114"/>
      <c r="AE21" s="114"/>
      <c r="AF21" s="114"/>
      <c r="AG21" s="114"/>
      <c r="AH21" s="115"/>
      <c r="AI21" s="113">
        <f>'(附表2)実施状況報告（４月）'!AH17+'(附表2)実施状況報告（５月）'!AH17+'(附表2)実施状況報告（６月）'!AH17+'(附表2)実施状況報告（７月）'!AH17+'(附表2)実施状況報告（８月）'!AH17+'(附表2)実施状況報告（９月）'!AH17+'(附表2)実施状況報告（１０月）'!AH17+'(附表2)実施状況報告（１１月）'!AH17+'(附表2)実施状況報告（１２月）'!AH17+'(附表2)実施状況報告（１月）'!AH17+'(附表2)実施状況報告（２月）'!AH17+'(附表2)実施状況報告（３月）'!AH17</f>
        <v>0</v>
      </c>
      <c r="AJ21" s="114"/>
      <c r="AK21" s="114"/>
      <c r="AL21" s="114"/>
      <c r="AM21" s="114"/>
      <c r="AN21" s="114"/>
      <c r="AO21" s="114"/>
      <c r="AP21" s="110"/>
      <c r="AQ21" s="111"/>
      <c r="AR21" s="111"/>
      <c r="AS21" s="111"/>
      <c r="AT21" s="111"/>
      <c r="AU21" s="112"/>
      <c r="AV21" s="109"/>
      <c r="AW21" s="109"/>
      <c r="AX21" s="109"/>
      <c r="AY21" s="109"/>
      <c r="AZ21" s="109"/>
      <c r="BA21" s="109"/>
      <c r="BB21" s="109"/>
      <c r="BC21" s="109"/>
      <c r="BD21" s="109"/>
      <c r="BE21" s="109"/>
      <c r="BF21" s="109"/>
      <c r="BG21" s="109"/>
      <c r="BH21" s="109"/>
      <c r="BI21" s="113"/>
      <c r="BJ21" s="110"/>
      <c r="BK21" s="111"/>
      <c r="BL21" s="111"/>
      <c r="BM21" s="111"/>
      <c r="BN21" s="111"/>
      <c r="BO21" s="112"/>
      <c r="BP21" s="109"/>
      <c r="BQ21" s="109"/>
      <c r="BR21" s="109"/>
      <c r="BS21" s="109"/>
      <c r="BT21" s="109"/>
      <c r="BU21" s="109"/>
      <c r="BV21" s="109"/>
      <c r="BW21" s="109"/>
      <c r="BX21" s="109"/>
      <c r="BY21" s="109"/>
      <c r="BZ21" s="109"/>
      <c r="CA21" s="109"/>
      <c r="CB21" s="109"/>
      <c r="CC21" s="109"/>
      <c r="CD21" s="49"/>
      <c r="CE21" s="49"/>
      <c r="CF21" s="49"/>
      <c r="CG21" s="49"/>
      <c r="CH21" s="49"/>
      <c r="CI21" s="49"/>
      <c r="CJ21" s="49"/>
      <c r="CK21" s="49"/>
      <c r="CL21" s="49"/>
      <c r="CM21" s="49"/>
      <c r="CN21" s="49"/>
      <c r="CO21" s="49"/>
      <c r="CP21" s="49"/>
      <c r="CQ21" s="49"/>
      <c r="CR21" s="49"/>
      <c r="CS21" s="49"/>
      <c r="CT21" s="49"/>
      <c r="CU21" s="49"/>
      <c r="CV21" s="49"/>
      <c r="CW21" s="49"/>
    </row>
    <row r="22" spans="2:101" ht="20.100000000000001" customHeight="1" x14ac:dyDescent="0.4">
      <c r="B22" s="118" t="s">
        <v>225</v>
      </c>
      <c r="C22" s="118"/>
      <c r="D22" s="118"/>
      <c r="E22" s="118"/>
      <c r="F22" s="118"/>
      <c r="G22" s="118"/>
      <c r="H22" s="109">
        <f>'(附表2)実施状況報告（４月）'!AG8+'(附表2)実施状況報告（５月）'!AG8+'(附表2)実施状況報告（６月）'!AG8+'(附表2)実施状況報告（７月）'!AG8+'(附表2)実施状況報告（８月）'!AG8+'(附表2)実施状況報告（９月）'!AG8+'(附表2)実施状況報告（１０月）'!AG8+'(附表2)実施状況報告（１１月）'!AG8+'(附表2)実施状況報告（１２月）'!AG8+'(附表2)実施状況報告（１月）'!AG8+'(附表2)実施状況報告（２月）'!AG8+'(附表2)実施状況報告（３月）'!AG8</f>
        <v>0</v>
      </c>
      <c r="I22" s="109"/>
      <c r="J22" s="109"/>
      <c r="K22" s="109"/>
      <c r="L22" s="109"/>
      <c r="M22" s="109"/>
      <c r="N22" s="109"/>
      <c r="O22" s="109">
        <f>'(附表2)実施状況報告（４月）'!AH8+'(附表2)実施状況報告（５月）'!AH8+'(附表2)実施状況報告（６月）'!AH8+'(附表2)実施状況報告（７月）'!AH8+'(附表2)実施状況報告（８月）'!AH8+'(附表2)実施状況報告（９月）'!AH8+'(附表2)実施状況報告（１０月）'!AH8+'(附表2)実施状況報告（１１月）'!AH8+'(附表2)実施状況報告（１２月）'!AH8+'(附表2)実施状況報告（１月）'!AH8+'(附表2)実施状況報告（２月）'!AH8+'(附表2)実施状況報告（３月）'!AH8</f>
        <v>0</v>
      </c>
      <c r="P22" s="109"/>
      <c r="Q22" s="109"/>
      <c r="R22" s="109"/>
      <c r="S22" s="109"/>
      <c r="T22" s="109"/>
      <c r="U22" s="113"/>
      <c r="V22" s="110" t="s">
        <v>216</v>
      </c>
      <c r="W22" s="111"/>
      <c r="X22" s="111"/>
      <c r="Y22" s="111"/>
      <c r="Z22" s="111"/>
      <c r="AA22" s="112"/>
      <c r="AB22" s="113">
        <f>'(附表2)実施状況報告（４月）'!AG18+'(附表2)実施状況報告（５月）'!AG18+'(附表2)実施状況報告（６月）'!AG18+'(附表2)実施状況報告（７月）'!AG18+'(附表2)実施状況報告（８月）'!AG18+'(附表2)実施状況報告（９月）'!AG18+'(附表2)実施状況報告（１０月）'!AG18+'(附表2)実施状況報告（１１月）'!AG18+'(附表2)実施状況報告（１２月）'!AG18+'(附表2)実施状況報告（１月）'!AG18+'(附表2)実施状況報告（２月）'!AG18+'(附表2)実施状況報告（３月）'!AG18</f>
        <v>0</v>
      </c>
      <c r="AC22" s="114"/>
      <c r="AD22" s="114"/>
      <c r="AE22" s="114"/>
      <c r="AF22" s="114"/>
      <c r="AG22" s="114"/>
      <c r="AH22" s="115"/>
      <c r="AI22" s="113">
        <f>'(附表2)実施状況報告（４月）'!AH18+'(附表2)実施状況報告（５月）'!AH18+'(附表2)実施状況報告（６月）'!AH18+'(附表2)実施状況報告（７月）'!AH18+'(附表2)実施状況報告（８月）'!AH18+'(附表2)実施状況報告（９月）'!AH18+'(附表2)実施状況報告（１０月）'!AH18+'(附表2)実施状況報告（１１月）'!AH18+'(附表2)実施状況報告（１２月）'!AH18+'(附表2)実施状況報告（１月）'!AH18+'(附表2)実施状況報告（２月）'!AH18+'(附表2)実施状況報告（３月）'!AH18</f>
        <v>0</v>
      </c>
      <c r="AJ22" s="114"/>
      <c r="AK22" s="114"/>
      <c r="AL22" s="114"/>
      <c r="AM22" s="114"/>
      <c r="AN22" s="114"/>
      <c r="AO22" s="114"/>
      <c r="AP22" s="110"/>
      <c r="AQ22" s="111"/>
      <c r="AR22" s="111"/>
      <c r="AS22" s="111"/>
      <c r="AT22" s="111"/>
      <c r="AU22" s="112"/>
      <c r="AV22" s="109"/>
      <c r="AW22" s="109"/>
      <c r="AX22" s="109"/>
      <c r="AY22" s="109"/>
      <c r="AZ22" s="109"/>
      <c r="BA22" s="109"/>
      <c r="BB22" s="109"/>
      <c r="BC22" s="109"/>
      <c r="BD22" s="109"/>
      <c r="BE22" s="109"/>
      <c r="BF22" s="109"/>
      <c r="BG22" s="109"/>
      <c r="BH22" s="109"/>
      <c r="BI22" s="113"/>
      <c r="BJ22" s="110"/>
      <c r="BK22" s="111"/>
      <c r="BL22" s="111"/>
      <c r="BM22" s="111"/>
      <c r="BN22" s="111"/>
      <c r="BO22" s="112"/>
      <c r="BP22" s="109"/>
      <c r="BQ22" s="109"/>
      <c r="BR22" s="109"/>
      <c r="BS22" s="109"/>
      <c r="BT22" s="109"/>
      <c r="BU22" s="109"/>
      <c r="BV22" s="109"/>
      <c r="BW22" s="109"/>
      <c r="BX22" s="109"/>
      <c r="BY22" s="109"/>
      <c r="BZ22" s="109"/>
      <c r="CA22" s="109"/>
      <c r="CB22" s="109"/>
      <c r="CC22" s="109"/>
      <c r="CD22" s="49"/>
      <c r="CE22" s="49"/>
      <c r="CF22" s="49"/>
      <c r="CG22" s="49"/>
      <c r="CH22" s="49"/>
      <c r="CI22" s="49"/>
      <c r="CJ22" s="49"/>
      <c r="CK22" s="49"/>
      <c r="CL22" s="49"/>
      <c r="CM22" s="49"/>
      <c r="CN22" s="49"/>
      <c r="CO22" s="49"/>
      <c r="CP22" s="49"/>
      <c r="CQ22" s="49"/>
      <c r="CR22" s="49"/>
      <c r="CS22" s="49"/>
      <c r="CT22" s="49"/>
      <c r="CU22" s="49"/>
      <c r="CV22" s="49"/>
      <c r="CW22" s="49"/>
    </row>
    <row r="23" spans="2:101" ht="20.100000000000001" customHeight="1" x14ac:dyDescent="0.4">
      <c r="B23" s="118" t="s">
        <v>226</v>
      </c>
      <c r="C23" s="118"/>
      <c r="D23" s="118"/>
      <c r="E23" s="118"/>
      <c r="F23" s="118"/>
      <c r="G23" s="118"/>
      <c r="H23" s="109">
        <f>'(附表2)実施状況報告（４月）'!AG9+'(附表2)実施状況報告（５月）'!AG9+'(附表2)実施状況報告（６月）'!AG9+'(附表2)実施状況報告（７月）'!AG9+'(附表2)実施状況報告（８月）'!AG9+'(附表2)実施状況報告（９月）'!AG9+'(附表2)実施状況報告（１０月）'!AG9+'(附表2)実施状況報告（１１月）'!AG9+'(附表2)実施状況報告（１２月）'!AG9+'(附表2)実施状況報告（１月）'!AG9+'(附表2)実施状況報告（２月）'!AG9+'(附表2)実施状況報告（３月）'!AG9</f>
        <v>0</v>
      </c>
      <c r="I23" s="109"/>
      <c r="J23" s="109"/>
      <c r="K23" s="109"/>
      <c r="L23" s="109"/>
      <c r="M23" s="109"/>
      <c r="N23" s="109"/>
      <c r="O23" s="109">
        <f>'(附表2)実施状況報告（４月）'!AH9+'(附表2)実施状況報告（５月）'!AH9+'(附表2)実施状況報告（６月）'!AH9+'(附表2)実施状況報告（７月）'!AH9+'(附表2)実施状況報告（８月）'!AH9+'(附表2)実施状況報告（９月）'!AH9+'(附表2)実施状況報告（１０月）'!AH9+'(附表2)実施状況報告（１１月）'!AH9+'(附表2)実施状況報告（１２月）'!AH9+'(附表2)実施状況報告（１月）'!AH9+'(附表2)実施状況報告（２月）'!AH9+'(附表2)実施状況報告（３月）'!AH9</f>
        <v>0</v>
      </c>
      <c r="P23" s="109"/>
      <c r="Q23" s="109"/>
      <c r="R23" s="109"/>
      <c r="S23" s="109"/>
      <c r="T23" s="109"/>
      <c r="U23" s="113"/>
      <c r="V23" s="110" t="s">
        <v>217</v>
      </c>
      <c r="W23" s="111"/>
      <c r="X23" s="111"/>
      <c r="Y23" s="111"/>
      <c r="Z23" s="111"/>
      <c r="AA23" s="112"/>
      <c r="AB23" s="113">
        <f>'(附表2)実施状況報告（４月）'!AG19+'(附表2)実施状況報告（５月）'!AG19+'(附表2)実施状況報告（６月）'!AG19+'(附表2)実施状況報告（７月）'!AG19+'(附表2)実施状況報告（８月）'!AG19+'(附表2)実施状況報告（９月）'!AG19+'(附表2)実施状況報告（１０月）'!AG19+'(附表2)実施状況報告（１１月）'!AG19+'(附表2)実施状況報告（１２月）'!AG19+'(附表2)実施状況報告（１月）'!AG19+'(附表2)実施状況報告（２月）'!AG19+'(附表2)実施状況報告（３月）'!AG19</f>
        <v>0</v>
      </c>
      <c r="AC23" s="114"/>
      <c r="AD23" s="114"/>
      <c r="AE23" s="114"/>
      <c r="AF23" s="114"/>
      <c r="AG23" s="114"/>
      <c r="AH23" s="115"/>
      <c r="AI23" s="113">
        <f>'(附表2)実施状況報告（４月）'!AH19+'(附表2)実施状況報告（５月）'!AH19+'(附表2)実施状況報告（６月）'!AH19+'(附表2)実施状況報告（７月）'!AH19+'(附表2)実施状況報告（８月）'!AH19+'(附表2)実施状況報告（９月）'!AH19+'(附表2)実施状況報告（１０月）'!AH19+'(附表2)実施状況報告（１１月）'!AH19+'(附表2)実施状況報告（１２月）'!AH19+'(附表2)実施状況報告（１月）'!AH19+'(附表2)実施状況報告（２月）'!AH19+'(附表2)実施状況報告（３月）'!AH19</f>
        <v>0</v>
      </c>
      <c r="AJ23" s="114"/>
      <c r="AK23" s="114"/>
      <c r="AL23" s="114"/>
      <c r="AM23" s="114"/>
      <c r="AN23" s="114"/>
      <c r="AO23" s="114"/>
      <c r="AP23" s="110"/>
      <c r="AQ23" s="111"/>
      <c r="AR23" s="111"/>
      <c r="AS23" s="111"/>
      <c r="AT23" s="111"/>
      <c r="AU23" s="112"/>
      <c r="AV23" s="109"/>
      <c r="AW23" s="109"/>
      <c r="AX23" s="109"/>
      <c r="AY23" s="109"/>
      <c r="AZ23" s="109"/>
      <c r="BA23" s="109"/>
      <c r="BB23" s="109"/>
      <c r="BC23" s="109"/>
      <c r="BD23" s="109"/>
      <c r="BE23" s="109"/>
      <c r="BF23" s="109"/>
      <c r="BG23" s="109"/>
      <c r="BH23" s="109"/>
      <c r="BI23" s="113"/>
      <c r="BJ23" s="110"/>
      <c r="BK23" s="111"/>
      <c r="BL23" s="111"/>
      <c r="BM23" s="111"/>
      <c r="BN23" s="111"/>
      <c r="BO23" s="112"/>
      <c r="BP23" s="109"/>
      <c r="BQ23" s="109"/>
      <c r="BR23" s="109"/>
      <c r="BS23" s="109"/>
      <c r="BT23" s="109"/>
      <c r="BU23" s="109"/>
      <c r="BV23" s="109"/>
      <c r="BW23" s="109"/>
      <c r="BX23" s="109"/>
      <c r="BY23" s="109"/>
      <c r="BZ23" s="109"/>
      <c r="CA23" s="109"/>
      <c r="CB23" s="109"/>
      <c r="CC23" s="109"/>
      <c r="CD23" s="49"/>
      <c r="CE23" s="49"/>
      <c r="CF23" s="49"/>
      <c r="CG23" s="49"/>
      <c r="CH23" s="49"/>
      <c r="CI23" s="49"/>
      <c r="CJ23" s="49"/>
      <c r="CK23" s="49"/>
      <c r="CL23" s="49"/>
      <c r="CM23" s="49"/>
      <c r="CN23" s="49"/>
      <c r="CO23" s="49"/>
      <c r="CP23" s="49"/>
      <c r="CQ23" s="49"/>
      <c r="CR23" s="49"/>
      <c r="CS23" s="49"/>
      <c r="CT23" s="49"/>
      <c r="CU23" s="49"/>
      <c r="CV23" s="49"/>
      <c r="CW23" s="49"/>
    </row>
    <row r="24" spans="2:101" ht="20.100000000000001" customHeight="1" x14ac:dyDescent="0.4">
      <c r="B24" s="118" t="s">
        <v>227</v>
      </c>
      <c r="C24" s="118"/>
      <c r="D24" s="118"/>
      <c r="E24" s="118"/>
      <c r="F24" s="118"/>
      <c r="G24" s="118"/>
      <c r="H24" s="109">
        <f>'(附表2)実施状況報告（４月）'!AG10+'(附表2)実施状況報告（５月）'!AG10+'(附表2)実施状況報告（６月）'!AG10+'(附表2)実施状況報告（７月）'!AG10+'(附表2)実施状況報告（８月）'!AG10+'(附表2)実施状況報告（９月）'!AG10+'(附表2)実施状況報告（１０月）'!AG10+'(附表2)実施状況報告（１１月）'!AG10+'(附表2)実施状況報告（１２月）'!AG10+'(附表2)実施状況報告（１月）'!AG10+'(附表2)実施状況報告（２月）'!AG10+'(附表2)実施状況報告（３月）'!AG10</f>
        <v>0</v>
      </c>
      <c r="I24" s="109"/>
      <c r="J24" s="109"/>
      <c r="K24" s="109"/>
      <c r="L24" s="109"/>
      <c r="M24" s="109"/>
      <c r="N24" s="109"/>
      <c r="O24" s="109">
        <f>'(附表2)実施状況報告（４月）'!AH10+'(附表2)実施状況報告（５月）'!AH10+'(附表2)実施状況報告（６月）'!AH10+'(附表2)実施状況報告（７月）'!AH10+'(附表2)実施状況報告（８月）'!AH10+'(附表2)実施状況報告（９月）'!AH10+'(附表2)実施状況報告（１０月）'!AH10+'(附表2)実施状況報告（１１月）'!AH10+'(附表2)実施状況報告（１２月）'!AH10+'(附表2)実施状況報告（１月）'!AH10+'(附表2)実施状況報告（２月）'!AH10+'(附表2)実施状況報告（３月）'!AH10</f>
        <v>0</v>
      </c>
      <c r="P24" s="109"/>
      <c r="Q24" s="109"/>
      <c r="R24" s="109"/>
      <c r="S24" s="109"/>
      <c r="T24" s="109"/>
      <c r="U24" s="113"/>
      <c r="V24" s="110" t="s">
        <v>218</v>
      </c>
      <c r="W24" s="111"/>
      <c r="X24" s="111"/>
      <c r="Y24" s="111"/>
      <c r="Z24" s="111"/>
      <c r="AA24" s="112"/>
      <c r="AB24" s="113">
        <f>'(附表2)実施状況報告（４月）'!AG20+'(附表2)実施状況報告（５月）'!AG20+'(附表2)実施状況報告（６月）'!AG20+'(附表2)実施状況報告（７月）'!AG20+'(附表2)実施状況報告（８月）'!AG20+'(附表2)実施状況報告（９月）'!AG20+'(附表2)実施状況報告（１０月）'!AG20+'(附表2)実施状況報告（１１月）'!AG20+'(附表2)実施状況報告（１２月）'!AG20+'(附表2)実施状況報告（１月）'!AG20+'(附表2)実施状況報告（２月）'!AG20+'(附表2)実施状況報告（３月）'!AG20</f>
        <v>0</v>
      </c>
      <c r="AC24" s="114"/>
      <c r="AD24" s="114"/>
      <c r="AE24" s="114"/>
      <c r="AF24" s="114"/>
      <c r="AG24" s="114"/>
      <c r="AH24" s="115"/>
      <c r="AI24" s="113">
        <f>'(附表2)実施状況報告（４月）'!AH20+'(附表2)実施状況報告（５月）'!AH20+'(附表2)実施状況報告（６月）'!AH20+'(附表2)実施状況報告（７月）'!AH20+'(附表2)実施状況報告（８月）'!AH20+'(附表2)実施状況報告（９月）'!AH20+'(附表2)実施状況報告（１０月）'!AH20+'(附表2)実施状況報告（１１月）'!AH20+'(附表2)実施状況報告（１２月）'!AH20+'(附表2)実施状況報告（１月）'!AH20+'(附表2)実施状況報告（２月）'!AH20+'(附表2)実施状況報告（３月）'!AH20</f>
        <v>0</v>
      </c>
      <c r="AJ24" s="114"/>
      <c r="AK24" s="114"/>
      <c r="AL24" s="114"/>
      <c r="AM24" s="114"/>
      <c r="AN24" s="114"/>
      <c r="AO24" s="114"/>
      <c r="AP24" s="110"/>
      <c r="AQ24" s="111"/>
      <c r="AR24" s="111"/>
      <c r="AS24" s="111"/>
      <c r="AT24" s="111"/>
      <c r="AU24" s="112"/>
      <c r="AV24" s="109"/>
      <c r="AW24" s="109"/>
      <c r="AX24" s="109"/>
      <c r="AY24" s="109"/>
      <c r="AZ24" s="109"/>
      <c r="BA24" s="109"/>
      <c r="BB24" s="109"/>
      <c r="BC24" s="109"/>
      <c r="BD24" s="109"/>
      <c r="BE24" s="109"/>
      <c r="BF24" s="109"/>
      <c r="BG24" s="109"/>
      <c r="BH24" s="109"/>
      <c r="BI24" s="113"/>
      <c r="BJ24" s="110"/>
      <c r="BK24" s="111"/>
      <c r="BL24" s="111"/>
      <c r="BM24" s="111"/>
      <c r="BN24" s="111"/>
      <c r="BO24" s="112"/>
      <c r="BP24" s="109"/>
      <c r="BQ24" s="109"/>
      <c r="BR24" s="109"/>
      <c r="BS24" s="109"/>
      <c r="BT24" s="109"/>
      <c r="BU24" s="109"/>
      <c r="BV24" s="109"/>
      <c r="BW24" s="109"/>
      <c r="BX24" s="109"/>
      <c r="BY24" s="109"/>
      <c r="BZ24" s="109"/>
      <c r="CA24" s="109"/>
      <c r="CB24" s="109"/>
      <c r="CC24" s="109"/>
      <c r="CD24" s="49"/>
      <c r="CE24" s="49"/>
      <c r="CF24" s="49"/>
      <c r="CG24" s="49"/>
      <c r="CH24" s="49"/>
      <c r="CI24" s="49"/>
      <c r="CJ24" s="49"/>
      <c r="CK24" s="49"/>
      <c r="CL24" s="49"/>
      <c r="CM24" s="49"/>
      <c r="CN24" s="49"/>
      <c r="CO24" s="49"/>
      <c r="CP24" s="49"/>
      <c r="CQ24" s="49"/>
      <c r="CR24" s="49"/>
      <c r="CS24" s="49"/>
      <c r="CT24" s="49"/>
      <c r="CU24" s="49"/>
      <c r="CV24" s="49"/>
      <c r="CW24" s="49"/>
    </row>
    <row r="25" spans="2:101" ht="20.100000000000001" customHeight="1" thickBot="1" x14ac:dyDescent="0.45">
      <c r="B25" s="118" t="s">
        <v>228</v>
      </c>
      <c r="C25" s="118"/>
      <c r="D25" s="118"/>
      <c r="E25" s="118"/>
      <c r="F25" s="118"/>
      <c r="G25" s="118"/>
      <c r="H25" s="109">
        <f>'(附表2)実施状況報告（４月）'!AG11+'(附表2)実施状況報告（５月）'!AG11+'(附表2)実施状況報告（６月）'!AG11+'(附表2)実施状況報告（７月）'!AG11+'(附表2)実施状況報告（８月）'!AG11+'(附表2)実施状況報告（９月）'!AG11+'(附表2)実施状況報告（１０月）'!AG11+'(附表2)実施状況報告（１１月）'!AG11+'(附表2)実施状況報告（１２月）'!AG11+'(附表2)実施状況報告（１月）'!AG11+'(附表2)実施状況報告（２月）'!AG11+'(附表2)実施状況報告（３月）'!AG11</f>
        <v>0</v>
      </c>
      <c r="I25" s="109"/>
      <c r="J25" s="109"/>
      <c r="K25" s="109"/>
      <c r="L25" s="109"/>
      <c r="M25" s="109"/>
      <c r="N25" s="109"/>
      <c r="O25" s="109">
        <f>'(附表2)実施状況報告（４月）'!AH11+'(附表2)実施状況報告（５月）'!AH11+'(附表2)実施状況報告（６月）'!AH11+'(附表2)実施状況報告（７月）'!AH11+'(附表2)実施状況報告（８月）'!AH11+'(附表2)実施状況報告（９月）'!AH11+'(附表2)実施状況報告（１０月）'!AH11+'(附表2)実施状況報告（１１月）'!AH11+'(附表2)実施状況報告（１２月）'!AH11+'(附表2)実施状況報告（１月）'!AH11+'(附表2)実施状況報告（２月）'!AH11+'(附表2)実施状況報告（３月）'!AH11</f>
        <v>0</v>
      </c>
      <c r="P25" s="109"/>
      <c r="Q25" s="109"/>
      <c r="R25" s="109"/>
      <c r="S25" s="109"/>
      <c r="T25" s="109"/>
      <c r="U25" s="113"/>
      <c r="V25" s="110" t="s">
        <v>219</v>
      </c>
      <c r="W25" s="111"/>
      <c r="X25" s="111"/>
      <c r="Y25" s="111"/>
      <c r="Z25" s="111"/>
      <c r="AA25" s="112"/>
      <c r="AB25" s="113">
        <f>'(附表2)実施状況報告（４月）'!AG21+'(附表2)実施状況報告（５月）'!AG21+'(附表2)実施状況報告（６月）'!AG21+'(附表2)実施状況報告（７月）'!AG21+'(附表2)実施状況報告（８月）'!AG21+'(附表2)実施状況報告（９月）'!AG21+'(附表2)実施状況報告（１０月）'!AG21+'(附表2)実施状況報告（１１月）'!AG21+'(附表2)実施状況報告（１２月）'!AG21+'(附表2)実施状況報告（１月）'!AG21+'(附表2)実施状況報告（２月）'!AG21+'(附表2)実施状況報告（３月）'!AG21</f>
        <v>0</v>
      </c>
      <c r="AC25" s="114"/>
      <c r="AD25" s="114"/>
      <c r="AE25" s="114"/>
      <c r="AF25" s="114"/>
      <c r="AG25" s="114"/>
      <c r="AH25" s="115"/>
      <c r="AI25" s="113">
        <f>'(附表2)実施状況報告（４月）'!AH21+'(附表2)実施状況報告（５月）'!AH21+'(附表2)実施状況報告（６月）'!AH21+'(附表2)実施状況報告（７月）'!AH21+'(附表2)実施状況報告（８月）'!AH21+'(附表2)実施状況報告（９月）'!AH21+'(附表2)実施状況報告（１０月）'!AH21+'(附表2)実施状況報告（１１月）'!AH21+'(附表2)実施状況報告（１２月）'!AH21+'(附表2)実施状況報告（１月）'!AH21+'(附表2)実施状況報告（２月）'!AH21+'(附表2)実施状況報告（３月）'!AH21</f>
        <v>0</v>
      </c>
      <c r="AJ25" s="114"/>
      <c r="AK25" s="114"/>
      <c r="AL25" s="114"/>
      <c r="AM25" s="114"/>
      <c r="AN25" s="114"/>
      <c r="AO25" s="114"/>
      <c r="AP25" s="213"/>
      <c r="AQ25" s="214"/>
      <c r="AR25" s="214"/>
      <c r="AS25" s="214"/>
      <c r="AT25" s="214"/>
      <c r="AU25" s="214"/>
      <c r="AV25" s="150"/>
      <c r="AW25" s="150"/>
      <c r="AX25" s="150"/>
      <c r="AY25" s="150"/>
      <c r="AZ25" s="150"/>
      <c r="BA25" s="150"/>
      <c r="BB25" s="150"/>
      <c r="BC25" s="150"/>
      <c r="BD25" s="150"/>
      <c r="BE25" s="150"/>
      <c r="BF25" s="150"/>
      <c r="BG25" s="150"/>
      <c r="BH25" s="150"/>
      <c r="BI25" s="151"/>
      <c r="BJ25" s="110"/>
      <c r="BK25" s="111"/>
      <c r="BL25" s="111"/>
      <c r="BM25" s="111"/>
      <c r="BN25" s="111"/>
      <c r="BO25" s="112"/>
      <c r="BP25" s="109"/>
      <c r="BQ25" s="109"/>
      <c r="BR25" s="109"/>
      <c r="BS25" s="109"/>
      <c r="BT25" s="109"/>
      <c r="BU25" s="109"/>
      <c r="BV25" s="109"/>
      <c r="BW25" s="109"/>
      <c r="BX25" s="109"/>
      <c r="BY25" s="109"/>
      <c r="BZ25" s="109"/>
      <c r="CA25" s="109"/>
      <c r="CB25" s="109"/>
      <c r="CC25" s="109"/>
      <c r="CD25" s="49"/>
      <c r="CE25" s="49"/>
      <c r="CF25" s="49"/>
      <c r="CG25" s="49"/>
      <c r="CH25" s="49"/>
      <c r="CI25" s="49"/>
      <c r="CJ25" s="49"/>
      <c r="CK25" s="49"/>
      <c r="CL25" s="49"/>
      <c r="CM25" s="49"/>
      <c r="CN25" s="49"/>
      <c r="CO25" s="49"/>
      <c r="CP25" s="49"/>
      <c r="CQ25" s="49"/>
      <c r="CR25" s="49"/>
      <c r="CS25" s="49"/>
      <c r="CT25" s="49"/>
      <c r="CU25" s="49"/>
      <c r="CV25" s="49"/>
      <c r="CW25" s="49"/>
    </row>
    <row r="26" spans="2:101" ht="20.100000000000001" customHeight="1" thickTop="1" x14ac:dyDescent="0.4">
      <c r="B26" s="118" t="s">
        <v>253</v>
      </c>
      <c r="C26" s="118"/>
      <c r="D26" s="118"/>
      <c r="E26" s="118"/>
      <c r="F26" s="118"/>
      <c r="G26" s="118"/>
      <c r="H26" s="109">
        <f>'(附表2)実施状況報告（４月）'!AG12+'(附表2)実施状況報告（５月）'!AG12+'(附表2)実施状況報告（６月）'!AG12+'(附表2)実施状況報告（７月）'!AG12+'(附表2)実施状況報告（８月）'!AG12+'(附表2)実施状況報告（９月）'!AG12+'(附表2)実施状況報告（１０月）'!AG12+'(附表2)実施状況報告（１１月）'!AG12+'(附表2)実施状況報告（１２月）'!AG12+'(附表2)実施状況報告（１月）'!AG12+'(附表2)実施状況報告（２月）'!AG12+'(附表2)実施状況報告（３月）'!AG12</f>
        <v>0</v>
      </c>
      <c r="I26" s="109"/>
      <c r="J26" s="109"/>
      <c r="K26" s="109"/>
      <c r="L26" s="109"/>
      <c r="M26" s="109"/>
      <c r="N26" s="109"/>
      <c r="O26" s="109">
        <f>'(附表2)実施状況報告（４月）'!AH12+'(附表2)実施状況報告（５月）'!AH12+'(附表2)実施状況報告（６月）'!AH12+'(附表2)実施状況報告（７月）'!AH12+'(附表2)実施状況報告（８月）'!AH12+'(附表2)実施状況報告（９月）'!AH12+'(附表2)実施状況報告（１０月）'!AH12+'(附表2)実施状況報告（１１月）'!AH12+'(附表2)実施状況報告（１２月）'!AH12+'(附表2)実施状況報告（１月）'!AH12+'(附表2)実施状況報告（２月）'!AH12+'(附表2)実施状況報告（３月）'!AH12</f>
        <v>0</v>
      </c>
      <c r="P26" s="109"/>
      <c r="Q26" s="109"/>
      <c r="R26" s="109"/>
      <c r="S26" s="109"/>
      <c r="T26" s="109"/>
      <c r="U26" s="113"/>
      <c r="V26" s="110" t="s">
        <v>256</v>
      </c>
      <c r="W26" s="111"/>
      <c r="X26" s="111"/>
      <c r="Y26" s="111"/>
      <c r="Z26" s="111"/>
      <c r="AA26" s="112"/>
      <c r="AB26" s="113">
        <f>'(附表2)実施状況報告（４月）'!AG22+'(附表2)実施状況報告（５月）'!AG22+'(附表2)実施状況報告（６月）'!AG22+'(附表2)実施状況報告（７月）'!AG22+'(附表2)実施状況報告（８月）'!AG22+'(附表2)実施状況報告（９月）'!AG22+'(附表2)実施状況報告（１０月）'!AG22+'(附表2)実施状況報告（１１月）'!AG22+'(附表2)実施状況報告（１２月）'!AG22+'(附表2)実施状況報告（１月）'!AG22+'(附表2)実施状況報告（２月）'!AG22+'(附表2)実施状況報告（３月）'!AG22</f>
        <v>0</v>
      </c>
      <c r="AC26" s="114"/>
      <c r="AD26" s="114"/>
      <c r="AE26" s="114"/>
      <c r="AF26" s="114"/>
      <c r="AG26" s="114"/>
      <c r="AH26" s="115"/>
      <c r="AI26" s="113">
        <f>'(附表2)実施状況報告（４月）'!AH22+'(附表2)実施状況報告（５月）'!AH22+'(附表2)実施状況報告（６月）'!AH22+'(附表2)実施状況報告（７月）'!AH22+'(附表2)実施状況報告（８月）'!AH22+'(附表2)実施状況報告（９月）'!AH22+'(附表2)実施状況報告（１０月）'!AH22+'(附表2)実施状況報告（１１月）'!AH22+'(附表2)実施状況報告（１２月）'!AH22+'(附表2)実施状況報告（１月）'!AH22+'(附表2)実施状況報告（２月）'!AH22+'(附表2)実施状況報告（３月）'!AH22</f>
        <v>0</v>
      </c>
      <c r="AJ26" s="114"/>
      <c r="AK26" s="114"/>
      <c r="AL26" s="114"/>
      <c r="AM26" s="114"/>
      <c r="AN26" s="114"/>
      <c r="AO26" s="114"/>
      <c r="AP26" s="116" t="s">
        <v>40</v>
      </c>
      <c r="AQ26" s="117"/>
      <c r="AR26" s="117"/>
      <c r="AS26" s="117"/>
      <c r="AT26" s="117"/>
      <c r="AU26" s="117"/>
      <c r="AV26" s="117">
        <f>H17+H18+H19+H20+H21+H22+H23+H24+H25+H26+AB17+AB18+AB19+AB20+AB21+AB22+AB23+AB24+AB25+AB26+AV17+AV18</f>
        <v>0</v>
      </c>
      <c r="AW26" s="117"/>
      <c r="AX26" s="117"/>
      <c r="AY26" s="117"/>
      <c r="AZ26" s="117"/>
      <c r="BA26" s="117"/>
      <c r="BB26" s="117"/>
      <c r="BC26" s="117">
        <f>O17+O18+O19+O20+O21+O22+O23+O24+O25+O26+AI17+AI18+AI19+AI20+AI21+AI22+AI23+AI24+AI25+AI26+BC17+BC18</f>
        <v>0</v>
      </c>
      <c r="BD26" s="117"/>
      <c r="BE26" s="117"/>
      <c r="BF26" s="117"/>
      <c r="BG26" s="117"/>
      <c r="BH26" s="117"/>
      <c r="BI26" s="117"/>
      <c r="BJ26" s="110"/>
      <c r="BK26" s="111"/>
      <c r="BL26" s="111"/>
      <c r="BM26" s="111"/>
      <c r="BN26" s="111"/>
      <c r="BO26" s="112"/>
      <c r="BP26" s="109"/>
      <c r="BQ26" s="109"/>
      <c r="BR26" s="109"/>
      <c r="BS26" s="109"/>
      <c r="BT26" s="109"/>
      <c r="BU26" s="109"/>
      <c r="BV26" s="109"/>
      <c r="BW26" s="109"/>
      <c r="BX26" s="109"/>
      <c r="BY26" s="109"/>
      <c r="BZ26" s="109"/>
      <c r="CA26" s="109"/>
      <c r="CB26" s="109"/>
      <c r="CC26" s="109"/>
      <c r="CD26" s="49"/>
      <c r="CE26" s="49"/>
      <c r="CF26" s="49"/>
      <c r="CG26" s="49"/>
      <c r="CH26" s="49"/>
      <c r="CI26" s="49"/>
      <c r="CJ26" s="49"/>
      <c r="CK26" s="49"/>
      <c r="CL26" s="49"/>
      <c r="CM26" s="49"/>
      <c r="CN26" s="49"/>
      <c r="CO26" s="49"/>
      <c r="CP26" s="49"/>
      <c r="CQ26" s="49"/>
      <c r="CR26" s="49"/>
      <c r="CS26" s="49"/>
      <c r="CT26" s="49"/>
      <c r="CU26" s="49"/>
      <c r="CV26" s="49"/>
      <c r="CW26" s="49"/>
    </row>
    <row r="33" s="6" customFormat="1" x14ac:dyDescent="0.4"/>
    <row r="34" s="6" customFormat="1" x14ac:dyDescent="0.4"/>
    <row r="35" s="6" customFormat="1" x14ac:dyDescent="0.4"/>
    <row r="36" s="6" customFormat="1" x14ac:dyDescent="0.4"/>
    <row r="37" s="6" customFormat="1" x14ac:dyDescent="0.4"/>
    <row r="38" s="6" customFormat="1" x14ac:dyDescent="0.4"/>
    <row r="39" s="6" customFormat="1" x14ac:dyDescent="0.4"/>
    <row r="40" s="6" customFormat="1" x14ac:dyDescent="0.4"/>
    <row r="41" s="6" customFormat="1" x14ac:dyDescent="0.4"/>
  </sheetData>
  <sheetProtection sheet="1" objects="1" scenarios="1"/>
  <mergeCells count="170">
    <mergeCell ref="BJ26:BO26"/>
    <mergeCell ref="BP26:BV26"/>
    <mergeCell ref="BW26:CC26"/>
    <mergeCell ref="V23:AA23"/>
    <mergeCell ref="AB23:AH23"/>
    <mergeCell ref="AI23:AO23"/>
    <mergeCell ref="AP23:AU23"/>
    <mergeCell ref="AV23:BB23"/>
    <mergeCell ref="BC23:BI23"/>
    <mergeCell ref="BJ23:BO23"/>
    <mergeCell ref="BP23:BV23"/>
    <mergeCell ref="BW23:CC23"/>
    <mergeCell ref="BW24:CC24"/>
    <mergeCell ref="BJ24:BO24"/>
    <mergeCell ref="BP24:BV24"/>
    <mergeCell ref="BJ25:BO25"/>
    <mergeCell ref="BP25:BV25"/>
    <mergeCell ref="BW25:CC25"/>
    <mergeCell ref="V22:AA22"/>
    <mergeCell ref="AB22:AH22"/>
    <mergeCell ref="AI22:AO22"/>
    <mergeCell ref="AP22:AU22"/>
    <mergeCell ref="AV22:BB22"/>
    <mergeCell ref="BC22:BI22"/>
    <mergeCell ref="BJ22:BO22"/>
    <mergeCell ref="BP22:BV22"/>
    <mergeCell ref="BW22:CC22"/>
    <mergeCell ref="CD20:CI20"/>
    <mergeCell ref="CJ20:CP20"/>
    <mergeCell ref="CQ20:CW20"/>
    <mergeCell ref="V21:AA21"/>
    <mergeCell ref="AB21:AH21"/>
    <mergeCell ref="AI21:AO21"/>
    <mergeCell ref="AP21:AU21"/>
    <mergeCell ref="AV21:BB21"/>
    <mergeCell ref="BC21:BI21"/>
    <mergeCell ref="BJ21:BO21"/>
    <mergeCell ref="BP21:BV21"/>
    <mergeCell ref="BW21:CC21"/>
    <mergeCell ref="V20:AA20"/>
    <mergeCell ref="AB20:AH20"/>
    <mergeCell ref="AI20:AO20"/>
    <mergeCell ref="AP20:AU20"/>
    <mergeCell ref="AV20:BB20"/>
    <mergeCell ref="BC20:BI20"/>
    <mergeCell ref="BJ20:BO20"/>
    <mergeCell ref="BP20:BV20"/>
    <mergeCell ref="BW20:CC20"/>
    <mergeCell ref="V19:AA19"/>
    <mergeCell ref="AB19:AH19"/>
    <mergeCell ref="AI19:AO19"/>
    <mergeCell ref="AP19:AU19"/>
    <mergeCell ref="AV19:BB19"/>
    <mergeCell ref="BC19:BI19"/>
    <mergeCell ref="BJ19:BO19"/>
    <mergeCell ref="BP19:BV19"/>
    <mergeCell ref="BW19:CC19"/>
    <mergeCell ref="CQ17:CW17"/>
    <mergeCell ref="V18:AA18"/>
    <mergeCell ref="AB18:AH18"/>
    <mergeCell ref="AI18:AO18"/>
    <mergeCell ref="AP18:AU18"/>
    <mergeCell ref="AV18:BB18"/>
    <mergeCell ref="BC18:BI18"/>
    <mergeCell ref="BJ18:BO18"/>
    <mergeCell ref="BP18:BV18"/>
    <mergeCell ref="BW18:CC18"/>
    <mergeCell ref="CD18:CI18"/>
    <mergeCell ref="CJ18:CP18"/>
    <mergeCell ref="CQ18:CW18"/>
    <mergeCell ref="BQ13:CW13"/>
    <mergeCell ref="BJ14:BP14"/>
    <mergeCell ref="BQ14:CW14"/>
    <mergeCell ref="V16:AA16"/>
    <mergeCell ref="AB16:AH16"/>
    <mergeCell ref="AI16:AO16"/>
    <mergeCell ref="AP16:AU16"/>
    <mergeCell ref="AV16:BB16"/>
    <mergeCell ref="BC16:BI16"/>
    <mergeCell ref="BJ16:BO16"/>
    <mergeCell ref="BP16:BV16"/>
    <mergeCell ref="BW16:CC16"/>
    <mergeCell ref="CD16:CI16"/>
    <mergeCell ref="CJ16:CP16"/>
    <mergeCell ref="CQ16:CW16"/>
    <mergeCell ref="BJ13:BP13"/>
    <mergeCell ref="B3:DF3"/>
    <mergeCell ref="CC5:CI5"/>
    <mergeCell ref="CJ5:DF5"/>
    <mergeCell ref="BI7:BR7"/>
    <mergeCell ref="BS7:CB7"/>
    <mergeCell ref="CC7:CL7"/>
    <mergeCell ref="CM7:CV7"/>
    <mergeCell ref="CW7:DF7"/>
    <mergeCell ref="B8:M8"/>
    <mergeCell ref="N8:Y8"/>
    <mergeCell ref="Z8:BH8"/>
    <mergeCell ref="BI8:BR8"/>
    <mergeCell ref="BS8:CB8"/>
    <mergeCell ref="CC8:CL8"/>
    <mergeCell ref="CM8:CV8"/>
    <mergeCell ref="CW8:DF8"/>
    <mergeCell ref="CJ19:CP19"/>
    <mergeCell ref="CQ19:CW19"/>
    <mergeCell ref="B7:M7"/>
    <mergeCell ref="N7:Y7"/>
    <mergeCell ref="Z7:BH7"/>
    <mergeCell ref="B17:G17"/>
    <mergeCell ref="H17:N17"/>
    <mergeCell ref="O17:U17"/>
    <mergeCell ref="B16:G16"/>
    <mergeCell ref="H16:N16"/>
    <mergeCell ref="O16:U16"/>
    <mergeCell ref="V17:AA17"/>
    <mergeCell ref="AB17:AH17"/>
    <mergeCell ref="AI17:AO17"/>
    <mergeCell ref="AP17:AU17"/>
    <mergeCell ref="AV17:BB17"/>
    <mergeCell ref="BC17:BI17"/>
    <mergeCell ref="BJ17:BO17"/>
    <mergeCell ref="BP17:BV17"/>
    <mergeCell ref="BW17:CC17"/>
    <mergeCell ref="CD17:CI17"/>
    <mergeCell ref="CJ17:CP17"/>
    <mergeCell ref="CD19:CI19"/>
    <mergeCell ref="B19:G19"/>
    <mergeCell ref="H19:N19"/>
    <mergeCell ref="O19:U19"/>
    <mergeCell ref="B18:G18"/>
    <mergeCell ref="H18:N18"/>
    <mergeCell ref="O18:U18"/>
    <mergeCell ref="B21:G21"/>
    <mergeCell ref="H21:N21"/>
    <mergeCell ref="O21:U21"/>
    <mergeCell ref="B20:G20"/>
    <mergeCell ref="H20:N20"/>
    <mergeCell ref="O20:U20"/>
    <mergeCell ref="B23:G23"/>
    <mergeCell ref="H23:N23"/>
    <mergeCell ref="O23:U23"/>
    <mergeCell ref="B22:G22"/>
    <mergeCell ref="H22:N22"/>
    <mergeCell ref="O22:U22"/>
    <mergeCell ref="B25:G25"/>
    <mergeCell ref="H25:N25"/>
    <mergeCell ref="O25:U25"/>
    <mergeCell ref="B24:G24"/>
    <mergeCell ref="H24:N24"/>
    <mergeCell ref="O24:U24"/>
    <mergeCell ref="B26:G26"/>
    <mergeCell ref="H26:N26"/>
    <mergeCell ref="O26:U26"/>
    <mergeCell ref="V24:AA24"/>
    <mergeCell ref="AB24:AH24"/>
    <mergeCell ref="AI24:AO24"/>
    <mergeCell ref="AP24:AU24"/>
    <mergeCell ref="AV24:BB24"/>
    <mergeCell ref="BC24:BI24"/>
    <mergeCell ref="V25:AA25"/>
    <mergeCell ref="AB25:AH25"/>
    <mergeCell ref="AI25:AO25"/>
    <mergeCell ref="AP25:AU25"/>
    <mergeCell ref="AV25:BB25"/>
    <mergeCell ref="BC25:BI25"/>
    <mergeCell ref="V26:AA26"/>
    <mergeCell ref="AB26:AH26"/>
    <mergeCell ref="AI26:AO26"/>
    <mergeCell ref="AP26:AU26"/>
    <mergeCell ref="AV26:BB26"/>
    <mergeCell ref="BC26:BI26"/>
  </mergeCells>
  <phoneticPr fontId="3"/>
  <pageMargins left="0.7" right="0.7" top="0.75" bottom="0.75" header="0.3" footer="0.3"/>
  <pageSetup paperSize="9" orientation="landscape" copies="5" r:id="rId1"/>
  <rowBreaks count="1" manualBreakCount="1">
    <brk id="11" max="16383"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64047D-5FF3-4105-9E66-902DF5BB6408}">
  <sheetPr>
    <tabColor theme="0" tint="-0.249977111117893"/>
  </sheetPr>
  <dimension ref="A1"/>
  <sheetViews>
    <sheetView workbookViewId="0">
      <selection activeCell="K22" sqref="K22"/>
    </sheetView>
  </sheetViews>
  <sheetFormatPr defaultRowHeight="18.75" x14ac:dyDescent="0.4"/>
  <sheetData/>
  <sheetProtection selectLockedCells="1"/>
  <phoneticPr fontId="3"/>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712A55-7CF0-48E1-9AFA-48596F8830DB}">
  <sheetPr>
    <tabColor theme="0" tint="-0.249977111117893"/>
  </sheetPr>
  <dimension ref="A1"/>
  <sheetViews>
    <sheetView workbookViewId="0"/>
  </sheetViews>
  <sheetFormatPr defaultRowHeight="18.75" x14ac:dyDescent="0.4"/>
  <sheetData/>
  <sheetProtection selectLockedCells="1"/>
  <phoneticPr fontId="3"/>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1A10BD-BB60-48FB-85AD-15D127664197}">
  <sheetPr>
    <tabColor theme="0" tint="-0.249977111117893"/>
  </sheetPr>
  <dimension ref="A1"/>
  <sheetViews>
    <sheetView workbookViewId="0"/>
  </sheetViews>
  <sheetFormatPr defaultRowHeight="18.75" x14ac:dyDescent="0.4"/>
  <sheetData/>
  <sheetProtection selectLockedCells="1"/>
  <phoneticPr fontId="3"/>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12A8F2-24A2-488F-AE91-70CF0365794C}">
  <sheetPr>
    <tabColor theme="0" tint="-0.249977111117893"/>
  </sheetPr>
  <dimension ref="A1:H59"/>
  <sheetViews>
    <sheetView workbookViewId="0">
      <selection activeCell="A55" sqref="A55:A59"/>
    </sheetView>
  </sheetViews>
  <sheetFormatPr defaultRowHeight="18.75" x14ac:dyDescent="0.4"/>
  <cols>
    <col min="1" max="1" width="76.875" bestFit="1" customWidth="1"/>
    <col min="2" max="2" width="7.5" customWidth="1"/>
    <col min="3" max="3" width="9.5" bestFit="1" customWidth="1"/>
    <col min="4" max="4" width="37.125" bestFit="1" customWidth="1"/>
    <col min="5" max="5" width="5.75" bestFit="1" customWidth="1"/>
    <col min="7" max="7" width="37.125" bestFit="1" customWidth="1"/>
  </cols>
  <sheetData>
    <row r="1" spans="1:3" x14ac:dyDescent="0.4">
      <c r="A1" t="s">
        <v>52</v>
      </c>
      <c r="C1" t="s">
        <v>53</v>
      </c>
    </row>
    <row r="3" spans="1:3" x14ac:dyDescent="0.4">
      <c r="A3" s="3" t="s">
        <v>54</v>
      </c>
      <c r="C3" s="3" t="s">
        <v>125</v>
      </c>
    </row>
    <row r="4" spans="1:3" x14ac:dyDescent="0.4">
      <c r="A4" s="3" t="s">
        <v>55</v>
      </c>
      <c r="C4" s="3" t="s">
        <v>126</v>
      </c>
    </row>
    <row r="5" spans="1:3" x14ac:dyDescent="0.4">
      <c r="A5" s="3" t="s">
        <v>57</v>
      </c>
      <c r="C5" s="3" t="s">
        <v>122</v>
      </c>
    </row>
    <row r="6" spans="1:3" x14ac:dyDescent="0.4">
      <c r="C6" s="3" t="s">
        <v>127</v>
      </c>
    </row>
    <row r="7" spans="1:3" x14ac:dyDescent="0.4">
      <c r="A7" t="s">
        <v>59</v>
      </c>
      <c r="C7" s="3" t="s">
        <v>128</v>
      </c>
    </row>
    <row r="9" spans="1:3" x14ac:dyDescent="0.4">
      <c r="A9" s="3" t="s">
        <v>30</v>
      </c>
    </row>
    <row r="10" spans="1:3" x14ac:dyDescent="0.4">
      <c r="A10" s="3" t="s">
        <v>31</v>
      </c>
    </row>
    <row r="11" spans="1:3" x14ac:dyDescent="0.4">
      <c r="A11" s="3" t="s">
        <v>32</v>
      </c>
    </row>
    <row r="12" spans="1:3" x14ac:dyDescent="0.4">
      <c r="A12" s="3" t="s">
        <v>61</v>
      </c>
    </row>
    <row r="13" spans="1:3" x14ac:dyDescent="0.4">
      <c r="A13" s="3" t="s">
        <v>62</v>
      </c>
    </row>
    <row r="14" spans="1:3" x14ac:dyDescent="0.4">
      <c r="A14" s="3" t="s">
        <v>63</v>
      </c>
    </row>
    <row r="17" spans="1:8" x14ac:dyDescent="0.4">
      <c r="A17" t="s">
        <v>64</v>
      </c>
      <c r="D17" t="s">
        <v>65</v>
      </c>
      <c r="G17" t="s">
        <v>66</v>
      </c>
    </row>
    <row r="19" spans="1:8" x14ac:dyDescent="0.4">
      <c r="A19" t="s">
        <v>67</v>
      </c>
      <c r="D19" t="s">
        <v>30</v>
      </c>
      <c r="G19" t="s">
        <v>30</v>
      </c>
    </row>
    <row r="20" spans="1:8" x14ac:dyDescent="0.4">
      <c r="A20" s="3" t="s">
        <v>125</v>
      </c>
      <c r="B20" s="4">
        <v>370</v>
      </c>
      <c r="D20" s="3" t="s">
        <v>38</v>
      </c>
      <c r="E20" s="4">
        <v>358</v>
      </c>
      <c r="G20" s="3" t="s">
        <v>38</v>
      </c>
      <c r="H20" s="4">
        <v>345</v>
      </c>
    </row>
    <row r="21" spans="1:8" x14ac:dyDescent="0.4">
      <c r="A21" s="3" t="s">
        <v>126</v>
      </c>
      <c r="B21" s="4">
        <v>423</v>
      </c>
      <c r="D21" s="3" t="s">
        <v>56</v>
      </c>
      <c r="E21" s="4">
        <v>409</v>
      </c>
      <c r="G21" s="3" t="s">
        <v>56</v>
      </c>
      <c r="H21" s="4">
        <v>395</v>
      </c>
    </row>
    <row r="22" spans="1:8" x14ac:dyDescent="0.4">
      <c r="A22" s="3" t="s">
        <v>122</v>
      </c>
      <c r="B22" s="4">
        <v>479</v>
      </c>
      <c r="D22" s="3" t="s">
        <v>58</v>
      </c>
      <c r="E22" s="4">
        <v>462</v>
      </c>
      <c r="G22" s="3" t="s">
        <v>58</v>
      </c>
      <c r="H22" s="4">
        <v>446</v>
      </c>
    </row>
    <row r="23" spans="1:8" x14ac:dyDescent="0.4">
      <c r="A23" s="3" t="s">
        <v>127</v>
      </c>
      <c r="B23" s="4">
        <v>533</v>
      </c>
      <c r="D23" s="3" t="s">
        <v>39</v>
      </c>
      <c r="E23" s="4">
        <v>513</v>
      </c>
      <c r="G23" s="3" t="s">
        <v>39</v>
      </c>
      <c r="H23" s="4">
        <v>495</v>
      </c>
    </row>
    <row r="24" spans="1:8" x14ac:dyDescent="0.4">
      <c r="A24" s="3" t="s">
        <v>128</v>
      </c>
      <c r="B24" s="4">
        <v>588</v>
      </c>
      <c r="D24" s="3" t="s">
        <v>60</v>
      </c>
      <c r="E24" s="4">
        <v>568</v>
      </c>
      <c r="G24" s="3" t="s">
        <v>60</v>
      </c>
      <c r="H24" s="4">
        <v>549</v>
      </c>
    </row>
    <row r="25" spans="1:8" x14ac:dyDescent="0.4">
      <c r="B25" s="5"/>
      <c r="E25" s="5"/>
      <c r="H25" s="5"/>
    </row>
    <row r="26" spans="1:8" x14ac:dyDescent="0.4">
      <c r="A26" t="s">
        <v>31</v>
      </c>
      <c r="D26" t="s">
        <v>31</v>
      </c>
      <c r="G26" t="s">
        <v>31</v>
      </c>
    </row>
    <row r="27" spans="1:8" x14ac:dyDescent="0.4">
      <c r="A27" s="3" t="s">
        <v>125</v>
      </c>
      <c r="B27" s="4">
        <v>388</v>
      </c>
      <c r="D27" s="3" t="s">
        <v>38</v>
      </c>
      <c r="E27" s="4">
        <v>376</v>
      </c>
      <c r="G27" s="3" t="s">
        <v>38</v>
      </c>
      <c r="H27" s="4">
        <v>362</v>
      </c>
    </row>
    <row r="28" spans="1:8" x14ac:dyDescent="0.4">
      <c r="A28" s="3" t="s">
        <v>126</v>
      </c>
      <c r="B28" s="4">
        <v>444</v>
      </c>
      <c r="D28" s="3" t="s">
        <v>56</v>
      </c>
      <c r="E28" s="4">
        <v>430</v>
      </c>
      <c r="G28" s="3" t="s">
        <v>56</v>
      </c>
      <c r="H28" s="4">
        <v>414</v>
      </c>
    </row>
    <row r="29" spans="1:8" x14ac:dyDescent="0.4">
      <c r="A29" s="3" t="s">
        <v>122</v>
      </c>
      <c r="B29" s="4">
        <v>502</v>
      </c>
      <c r="D29" s="3" t="s">
        <v>58</v>
      </c>
      <c r="E29" s="4">
        <v>486</v>
      </c>
      <c r="G29" s="3" t="s">
        <v>58</v>
      </c>
      <c r="H29" s="4">
        <v>468</v>
      </c>
    </row>
    <row r="30" spans="1:8" x14ac:dyDescent="0.4">
      <c r="A30" s="3" t="s">
        <v>127</v>
      </c>
      <c r="B30" s="4">
        <v>560</v>
      </c>
      <c r="D30" s="3" t="s">
        <v>39</v>
      </c>
      <c r="E30" s="4">
        <v>541</v>
      </c>
      <c r="G30" s="3" t="s">
        <v>39</v>
      </c>
      <c r="H30" s="4">
        <v>521</v>
      </c>
    </row>
    <row r="31" spans="1:8" x14ac:dyDescent="0.4">
      <c r="A31" s="3" t="s">
        <v>128</v>
      </c>
      <c r="B31" s="4">
        <v>617</v>
      </c>
      <c r="D31" s="3" t="s">
        <v>60</v>
      </c>
      <c r="E31" s="4">
        <v>597</v>
      </c>
      <c r="G31" s="3" t="s">
        <v>60</v>
      </c>
      <c r="H31" s="4">
        <v>575</v>
      </c>
    </row>
    <row r="32" spans="1:8" x14ac:dyDescent="0.4">
      <c r="B32" s="5"/>
      <c r="E32" s="5"/>
      <c r="H32" s="5"/>
    </row>
    <row r="33" spans="1:8" x14ac:dyDescent="0.4">
      <c r="A33" t="s">
        <v>32</v>
      </c>
      <c r="D33" t="s">
        <v>32</v>
      </c>
      <c r="G33" t="s">
        <v>32</v>
      </c>
    </row>
    <row r="34" spans="1:8" x14ac:dyDescent="0.4">
      <c r="A34" s="3" t="s">
        <v>125</v>
      </c>
      <c r="B34" s="4">
        <v>570</v>
      </c>
      <c r="D34" s="3" t="s">
        <v>38</v>
      </c>
      <c r="E34" s="4">
        <v>544</v>
      </c>
      <c r="G34" s="3" t="s">
        <v>38</v>
      </c>
      <c r="H34" s="4">
        <v>525</v>
      </c>
    </row>
    <row r="35" spans="1:8" x14ac:dyDescent="0.4">
      <c r="A35" s="3" t="s">
        <v>126</v>
      </c>
      <c r="B35" s="4">
        <v>673</v>
      </c>
      <c r="D35" s="3" t="s">
        <v>56</v>
      </c>
      <c r="E35" s="4">
        <v>643</v>
      </c>
      <c r="G35" s="3" t="s">
        <v>56</v>
      </c>
      <c r="H35" s="4">
        <v>620</v>
      </c>
    </row>
    <row r="36" spans="1:8" x14ac:dyDescent="0.4">
      <c r="A36" s="3" t="s">
        <v>122</v>
      </c>
      <c r="B36" s="4">
        <v>777</v>
      </c>
      <c r="D36" s="3" t="s">
        <v>58</v>
      </c>
      <c r="E36" s="4">
        <v>743</v>
      </c>
      <c r="G36" s="3" t="s">
        <v>58</v>
      </c>
      <c r="H36" s="4">
        <v>715</v>
      </c>
    </row>
    <row r="37" spans="1:8" x14ac:dyDescent="0.4">
      <c r="A37" s="3" t="s">
        <v>127</v>
      </c>
      <c r="B37" s="4">
        <v>880</v>
      </c>
      <c r="D37" s="3" t="s">
        <v>39</v>
      </c>
      <c r="E37" s="4">
        <v>840</v>
      </c>
      <c r="G37" s="3" t="s">
        <v>39</v>
      </c>
      <c r="H37" s="4">
        <v>812</v>
      </c>
    </row>
    <row r="38" spans="1:8" x14ac:dyDescent="0.4">
      <c r="A38" s="3" t="s">
        <v>128</v>
      </c>
      <c r="B38" s="4">
        <v>984</v>
      </c>
      <c r="D38" s="3" t="s">
        <v>60</v>
      </c>
      <c r="E38" s="4">
        <v>940</v>
      </c>
      <c r="G38" s="3" t="s">
        <v>60</v>
      </c>
      <c r="H38" s="4">
        <v>907</v>
      </c>
    </row>
    <row r="40" spans="1:8" x14ac:dyDescent="0.4">
      <c r="A40" t="s">
        <v>61</v>
      </c>
      <c r="D40" t="s">
        <v>61</v>
      </c>
      <c r="G40" t="s">
        <v>61</v>
      </c>
    </row>
    <row r="41" spans="1:8" x14ac:dyDescent="0.4">
      <c r="A41" s="3" t="s">
        <v>125</v>
      </c>
      <c r="B41" s="4">
        <v>584</v>
      </c>
      <c r="D41" s="3" t="s">
        <v>38</v>
      </c>
      <c r="E41" s="4">
        <v>564</v>
      </c>
      <c r="G41" s="3" t="s">
        <v>38</v>
      </c>
      <c r="H41" s="4">
        <v>543</v>
      </c>
    </row>
    <row r="42" spans="1:8" x14ac:dyDescent="0.4">
      <c r="A42" s="3" t="s">
        <v>126</v>
      </c>
      <c r="B42" s="4">
        <v>689</v>
      </c>
      <c r="D42" s="3" t="s">
        <v>56</v>
      </c>
      <c r="E42" s="4">
        <v>667</v>
      </c>
      <c r="G42" s="3" t="s">
        <v>56</v>
      </c>
      <c r="H42" s="4">
        <v>641</v>
      </c>
    </row>
    <row r="43" spans="1:8" x14ac:dyDescent="0.4">
      <c r="A43" s="3" t="s">
        <v>122</v>
      </c>
      <c r="B43" s="4">
        <v>796</v>
      </c>
      <c r="D43" s="3" t="s">
        <v>58</v>
      </c>
      <c r="E43" s="4">
        <v>770</v>
      </c>
      <c r="G43" s="3" t="s">
        <v>58</v>
      </c>
      <c r="H43" s="4">
        <v>740</v>
      </c>
    </row>
    <row r="44" spans="1:8" x14ac:dyDescent="0.4">
      <c r="A44" s="3" t="s">
        <v>127</v>
      </c>
      <c r="B44" s="4">
        <v>901</v>
      </c>
      <c r="D44" s="3" t="s">
        <v>39</v>
      </c>
      <c r="E44" s="4">
        <v>871</v>
      </c>
      <c r="G44" s="3" t="s">
        <v>39</v>
      </c>
      <c r="H44" s="4">
        <v>839</v>
      </c>
    </row>
    <row r="45" spans="1:8" x14ac:dyDescent="0.4">
      <c r="A45" s="3" t="s">
        <v>128</v>
      </c>
      <c r="B45" s="4">
        <v>1008</v>
      </c>
      <c r="D45" s="3" t="s">
        <v>60</v>
      </c>
      <c r="E45" s="4">
        <v>974</v>
      </c>
      <c r="G45" s="3" t="s">
        <v>60</v>
      </c>
      <c r="H45" s="4">
        <v>939</v>
      </c>
    </row>
    <row r="47" spans="1:8" x14ac:dyDescent="0.4">
      <c r="A47" t="s">
        <v>62</v>
      </c>
      <c r="D47" t="s">
        <v>62</v>
      </c>
      <c r="G47" t="s">
        <v>62</v>
      </c>
    </row>
    <row r="48" spans="1:8" x14ac:dyDescent="0.4">
      <c r="A48" s="3" t="s">
        <v>125</v>
      </c>
      <c r="B48" s="4">
        <v>658</v>
      </c>
      <c r="D48" s="3" t="s">
        <v>38</v>
      </c>
      <c r="E48" s="4">
        <v>629</v>
      </c>
      <c r="G48" s="3" t="s">
        <v>38</v>
      </c>
      <c r="H48" s="4">
        <v>607</v>
      </c>
    </row>
    <row r="49" spans="1:8" x14ac:dyDescent="0.4">
      <c r="A49" s="3" t="s">
        <v>126</v>
      </c>
      <c r="B49" s="4">
        <v>777</v>
      </c>
      <c r="D49" s="3" t="s">
        <v>56</v>
      </c>
      <c r="E49" s="4">
        <v>744</v>
      </c>
      <c r="G49" s="3" t="s">
        <v>56</v>
      </c>
      <c r="H49" s="4">
        <v>716</v>
      </c>
    </row>
    <row r="50" spans="1:8" x14ac:dyDescent="0.4">
      <c r="A50" s="3" t="s">
        <v>122</v>
      </c>
      <c r="B50" s="4">
        <v>900</v>
      </c>
      <c r="D50" s="3" t="s">
        <v>58</v>
      </c>
      <c r="E50" s="4">
        <v>861</v>
      </c>
      <c r="G50" s="3" t="s">
        <v>58</v>
      </c>
      <c r="H50" s="4">
        <v>830</v>
      </c>
    </row>
    <row r="51" spans="1:8" x14ac:dyDescent="0.4">
      <c r="A51" s="3" t="s">
        <v>127</v>
      </c>
      <c r="B51" s="4">
        <v>1023</v>
      </c>
      <c r="D51" s="3" t="s">
        <v>39</v>
      </c>
      <c r="E51" s="4">
        <v>980</v>
      </c>
      <c r="G51" s="3" t="s">
        <v>39</v>
      </c>
      <c r="H51" s="4">
        <v>946</v>
      </c>
    </row>
    <row r="52" spans="1:8" x14ac:dyDescent="0.4">
      <c r="A52" s="3" t="s">
        <v>128</v>
      </c>
      <c r="B52" s="4">
        <v>1148</v>
      </c>
      <c r="D52" s="3" t="s">
        <v>60</v>
      </c>
      <c r="E52" s="4">
        <v>1097</v>
      </c>
      <c r="G52" s="3" t="s">
        <v>60</v>
      </c>
      <c r="H52" s="4">
        <v>1059</v>
      </c>
    </row>
    <row r="54" spans="1:8" x14ac:dyDescent="0.4">
      <c r="A54" t="s">
        <v>63</v>
      </c>
      <c r="D54" t="s">
        <v>63</v>
      </c>
      <c r="G54" t="s">
        <v>63</v>
      </c>
    </row>
    <row r="55" spans="1:8" x14ac:dyDescent="0.4">
      <c r="A55" s="3" t="s">
        <v>125</v>
      </c>
      <c r="B55" s="4">
        <v>669</v>
      </c>
      <c r="D55" s="3" t="s">
        <v>38</v>
      </c>
      <c r="E55" s="4">
        <v>647</v>
      </c>
      <c r="G55" s="3" t="s">
        <v>38</v>
      </c>
      <c r="H55" s="4">
        <v>623</v>
      </c>
    </row>
    <row r="56" spans="1:8" x14ac:dyDescent="0.4">
      <c r="A56" s="3" t="s">
        <v>126</v>
      </c>
      <c r="B56" s="4">
        <v>791</v>
      </c>
      <c r="D56" s="3" t="s">
        <v>56</v>
      </c>
      <c r="E56" s="4">
        <v>765</v>
      </c>
      <c r="G56" s="3" t="s">
        <v>56</v>
      </c>
      <c r="H56" s="4">
        <v>737</v>
      </c>
    </row>
    <row r="57" spans="1:8" x14ac:dyDescent="0.4">
      <c r="A57" s="3" t="s">
        <v>122</v>
      </c>
      <c r="B57" s="4">
        <v>915</v>
      </c>
      <c r="D57" s="3" t="s">
        <v>58</v>
      </c>
      <c r="E57" s="4">
        <v>885</v>
      </c>
      <c r="G57" s="3" t="s">
        <v>58</v>
      </c>
      <c r="H57" s="4">
        <v>852</v>
      </c>
    </row>
    <row r="58" spans="1:8" x14ac:dyDescent="0.4">
      <c r="A58" s="3" t="s">
        <v>127</v>
      </c>
      <c r="B58" s="4">
        <v>1041</v>
      </c>
      <c r="D58" s="3" t="s">
        <v>39</v>
      </c>
      <c r="E58" s="4">
        <v>1007</v>
      </c>
      <c r="G58" s="3" t="s">
        <v>39</v>
      </c>
      <c r="H58" s="4">
        <v>970</v>
      </c>
    </row>
    <row r="59" spans="1:8" x14ac:dyDescent="0.4">
      <c r="A59" s="3" t="s">
        <v>128</v>
      </c>
      <c r="B59" s="4">
        <v>1168</v>
      </c>
      <c r="D59" s="3" t="s">
        <v>60</v>
      </c>
      <c r="E59" s="4">
        <v>1127</v>
      </c>
      <c r="G59" s="3" t="s">
        <v>60</v>
      </c>
      <c r="H59" s="4">
        <v>1086</v>
      </c>
    </row>
  </sheetData>
  <sheetProtection selectLockedCells="1"/>
  <phoneticPr fontId="3"/>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3BC289-C51A-4321-ABDE-2C93FF53D8F9}">
  <sheetPr>
    <tabColor theme="0" tint="-0.249977111117893"/>
  </sheetPr>
  <dimension ref="A1:A4"/>
  <sheetViews>
    <sheetView workbookViewId="0"/>
  </sheetViews>
  <sheetFormatPr defaultRowHeight="18.75" x14ac:dyDescent="0.4"/>
  <sheetData>
    <row r="1" spans="1:1" x14ac:dyDescent="0.4">
      <c r="A1" t="s">
        <v>68</v>
      </c>
    </row>
    <row r="3" spans="1:1" x14ac:dyDescent="0.4">
      <c r="A3" t="s">
        <v>77</v>
      </c>
    </row>
    <row r="4" spans="1:1" x14ac:dyDescent="0.4">
      <c r="A4" t="s">
        <v>78</v>
      </c>
    </row>
  </sheetData>
  <sheetProtection selectLockedCells="1"/>
  <phoneticPr fontId="3"/>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24327-E8D1-4267-9284-98DD6B1C116B}">
  <sheetPr>
    <tabColor theme="0" tint="-0.249977111117893"/>
  </sheetPr>
  <dimension ref="A1:A45"/>
  <sheetViews>
    <sheetView workbookViewId="0">
      <selection activeCell="A3" sqref="A3:A24"/>
    </sheetView>
  </sheetViews>
  <sheetFormatPr defaultColWidth="8.75" defaultRowHeight="13.5" x14ac:dyDescent="0.4"/>
  <cols>
    <col min="1" max="16384" width="8.75" style="1"/>
  </cols>
  <sheetData>
    <row r="1" spans="1:1" ht="20.100000000000001" customHeight="1" x14ac:dyDescent="0.4">
      <c r="A1" s="1" t="s">
        <v>25</v>
      </c>
    </row>
    <row r="2" spans="1:1" ht="30" customHeight="1" x14ac:dyDescent="0.4">
      <c r="A2" s="2"/>
    </row>
    <row r="3" spans="1:1" ht="20.100000000000001" customHeight="1" x14ac:dyDescent="0.4">
      <c r="A3" s="2" t="s">
        <v>181</v>
      </c>
    </row>
    <row r="4" spans="1:1" ht="20.100000000000001" customHeight="1" x14ac:dyDescent="0.4">
      <c r="A4" s="2" t="s">
        <v>182</v>
      </c>
    </row>
    <row r="5" spans="1:1" ht="20.100000000000001" customHeight="1" x14ac:dyDescent="0.4">
      <c r="A5" s="2" t="s">
        <v>183</v>
      </c>
    </row>
    <row r="6" spans="1:1" ht="20.100000000000001" customHeight="1" x14ac:dyDescent="0.4">
      <c r="A6" s="2" t="s">
        <v>184</v>
      </c>
    </row>
    <row r="7" spans="1:1" ht="20.100000000000001" customHeight="1" x14ac:dyDescent="0.4">
      <c r="A7" s="2" t="s">
        <v>185</v>
      </c>
    </row>
    <row r="8" spans="1:1" ht="20.100000000000001" customHeight="1" x14ac:dyDescent="0.4">
      <c r="A8" s="2" t="s">
        <v>186</v>
      </c>
    </row>
    <row r="9" spans="1:1" ht="20.100000000000001" customHeight="1" x14ac:dyDescent="0.4">
      <c r="A9" s="2" t="s">
        <v>187</v>
      </c>
    </row>
    <row r="10" spans="1:1" ht="20.100000000000001" customHeight="1" x14ac:dyDescent="0.4">
      <c r="A10" s="2" t="s">
        <v>188</v>
      </c>
    </row>
    <row r="11" spans="1:1" ht="20.100000000000001" customHeight="1" x14ac:dyDescent="0.4">
      <c r="A11" s="2" t="s">
        <v>189</v>
      </c>
    </row>
    <row r="12" spans="1:1" ht="20.100000000000001" customHeight="1" x14ac:dyDescent="0.4">
      <c r="A12" s="2" t="s">
        <v>190</v>
      </c>
    </row>
    <row r="13" spans="1:1" ht="20.100000000000001" customHeight="1" x14ac:dyDescent="0.4">
      <c r="A13" s="2" t="s">
        <v>191</v>
      </c>
    </row>
    <row r="14" spans="1:1" ht="20.100000000000001" customHeight="1" x14ac:dyDescent="0.4">
      <c r="A14" s="2" t="s">
        <v>192</v>
      </c>
    </row>
    <row r="15" spans="1:1" ht="20.100000000000001" customHeight="1" x14ac:dyDescent="0.4">
      <c r="A15" s="2" t="s">
        <v>193</v>
      </c>
    </row>
    <row r="16" spans="1:1" ht="20.100000000000001" customHeight="1" x14ac:dyDescent="0.4">
      <c r="A16" s="2" t="s">
        <v>194</v>
      </c>
    </row>
    <row r="17" spans="1:1" ht="20.100000000000001" customHeight="1" x14ac:dyDescent="0.4">
      <c r="A17" s="2" t="s">
        <v>195</v>
      </c>
    </row>
    <row r="18" spans="1:1" ht="20.100000000000001" customHeight="1" x14ac:dyDescent="0.4">
      <c r="A18" s="2" t="s">
        <v>196</v>
      </c>
    </row>
    <row r="19" spans="1:1" ht="20.100000000000001" customHeight="1" x14ac:dyDescent="0.4">
      <c r="A19" s="2" t="s">
        <v>197</v>
      </c>
    </row>
    <row r="20" spans="1:1" ht="20.100000000000001" customHeight="1" x14ac:dyDescent="0.4">
      <c r="A20" s="2" t="s">
        <v>198</v>
      </c>
    </row>
    <row r="21" spans="1:1" ht="20.100000000000001" customHeight="1" x14ac:dyDescent="0.4">
      <c r="A21" s="2" t="s">
        <v>199</v>
      </c>
    </row>
    <row r="22" spans="1:1" ht="20.100000000000001" customHeight="1" x14ac:dyDescent="0.4">
      <c r="A22" s="2" t="s">
        <v>200</v>
      </c>
    </row>
    <row r="23" spans="1:1" ht="20.100000000000001" customHeight="1" x14ac:dyDescent="0.4">
      <c r="A23" s="2" t="s">
        <v>201</v>
      </c>
    </row>
    <row r="24" spans="1:1" ht="20.100000000000001" customHeight="1" x14ac:dyDescent="0.4">
      <c r="A24" s="2" t="s">
        <v>202</v>
      </c>
    </row>
    <row r="25" spans="1:1" ht="20.100000000000001" customHeight="1" x14ac:dyDescent="0.4">
      <c r="A25" s="52"/>
    </row>
    <row r="26" spans="1:1" ht="20.100000000000001" customHeight="1" x14ac:dyDescent="0.4">
      <c r="A26" s="53"/>
    </row>
    <row r="27" spans="1:1" ht="20.100000000000001" customHeight="1" x14ac:dyDescent="0.4">
      <c r="A27" s="53"/>
    </row>
    <row r="28" spans="1:1" ht="20.100000000000001" customHeight="1" x14ac:dyDescent="0.4">
      <c r="A28" s="53"/>
    </row>
    <row r="29" spans="1:1" ht="20.100000000000001" customHeight="1" x14ac:dyDescent="0.4">
      <c r="A29" s="53"/>
    </row>
    <row r="30" spans="1:1" ht="20.100000000000001" customHeight="1" x14ac:dyDescent="0.4">
      <c r="A30" s="53"/>
    </row>
    <row r="31" spans="1:1" ht="20.100000000000001" customHeight="1" x14ac:dyDescent="0.4">
      <c r="A31" s="53"/>
    </row>
    <row r="32" spans="1:1" ht="20.100000000000001" customHeight="1" x14ac:dyDescent="0.4">
      <c r="A32" s="53"/>
    </row>
    <row r="33" spans="1:1" ht="20.100000000000001" customHeight="1" x14ac:dyDescent="0.4">
      <c r="A33" s="53"/>
    </row>
    <row r="34" spans="1:1" ht="20.100000000000001" customHeight="1" x14ac:dyDescent="0.4">
      <c r="A34" s="53"/>
    </row>
    <row r="35" spans="1:1" ht="20.100000000000001" customHeight="1" x14ac:dyDescent="0.4">
      <c r="A35" s="53"/>
    </row>
    <row r="36" spans="1:1" ht="20.100000000000001" customHeight="1" x14ac:dyDescent="0.4">
      <c r="A36" s="53"/>
    </row>
    <row r="37" spans="1:1" ht="20.100000000000001" customHeight="1" x14ac:dyDescent="0.4">
      <c r="A37" s="53"/>
    </row>
    <row r="38" spans="1:1" ht="20.100000000000001" customHeight="1" x14ac:dyDescent="0.4">
      <c r="A38" s="53"/>
    </row>
    <row r="39" spans="1:1" ht="20.100000000000001" customHeight="1" x14ac:dyDescent="0.4">
      <c r="A39" s="53"/>
    </row>
    <row r="40" spans="1:1" ht="20.100000000000001" customHeight="1" x14ac:dyDescent="0.4">
      <c r="A40" s="53"/>
    </row>
    <row r="41" spans="1:1" ht="20.100000000000001" customHeight="1" x14ac:dyDescent="0.4">
      <c r="A41" s="53"/>
    </row>
    <row r="42" spans="1:1" ht="20.100000000000001" customHeight="1" x14ac:dyDescent="0.4">
      <c r="A42" s="53"/>
    </row>
    <row r="43" spans="1:1" ht="20.100000000000001" customHeight="1" x14ac:dyDescent="0.4">
      <c r="A43" s="53"/>
    </row>
    <row r="44" spans="1:1" ht="20.100000000000001" customHeight="1" x14ac:dyDescent="0.4">
      <c r="A44" s="53"/>
    </row>
    <row r="45" spans="1:1" ht="20.100000000000001" customHeight="1" x14ac:dyDescent="0.4">
      <c r="A45" s="53"/>
    </row>
  </sheetData>
  <phoneticPr fontId="3"/>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BC5750-691B-4AE0-BAA2-315CD3DF4EEE}">
  <sheetPr>
    <tabColor theme="0" tint="-0.249977111117893"/>
  </sheetPr>
  <dimension ref="A1:A10"/>
  <sheetViews>
    <sheetView workbookViewId="0"/>
  </sheetViews>
  <sheetFormatPr defaultRowHeight="18.75" x14ac:dyDescent="0.4"/>
  <sheetData>
    <row r="1" spans="1:1" x14ac:dyDescent="0.4">
      <c r="A1" t="s">
        <v>69</v>
      </c>
    </row>
    <row r="3" spans="1:1" x14ac:dyDescent="0.4">
      <c r="A3" t="s">
        <v>22</v>
      </c>
    </row>
    <row r="4" spans="1:1" x14ac:dyDescent="0.4">
      <c r="A4" t="s">
        <v>70</v>
      </c>
    </row>
    <row r="5" spans="1:1" x14ac:dyDescent="0.4">
      <c r="A5" t="s">
        <v>71</v>
      </c>
    </row>
    <row r="6" spans="1:1" x14ac:dyDescent="0.4">
      <c r="A6" t="s">
        <v>72</v>
      </c>
    </row>
    <row r="7" spans="1:1" x14ac:dyDescent="0.4">
      <c r="A7" t="s">
        <v>73</v>
      </c>
    </row>
    <row r="8" spans="1:1" x14ac:dyDescent="0.4">
      <c r="A8" t="s">
        <v>74</v>
      </c>
    </row>
    <row r="9" spans="1:1" x14ac:dyDescent="0.4">
      <c r="A9" t="s">
        <v>75</v>
      </c>
    </row>
    <row r="10" spans="1:1" x14ac:dyDescent="0.4">
      <c r="A10" t="s">
        <v>76</v>
      </c>
    </row>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25</vt:i4>
      </vt:variant>
      <vt:variant>
        <vt:lpstr>名前付き一覧</vt:lpstr>
      </vt:variant>
      <vt:variant>
        <vt:i4>29</vt:i4>
      </vt:variant>
    </vt:vector>
  </HeadingPairs>
  <TitlesOfParts>
    <vt:vector size="54" baseType="lpstr">
      <vt:lpstr>基本情報入力シート</vt:lpstr>
      <vt:lpstr>(附表１－３)年間実施計画</vt:lpstr>
      <vt:lpstr>(附表１－１)(附表１－２)補助金所要額調</vt:lpstr>
      <vt:lpstr>(附表2)実施状況報告（４月）</vt:lpstr>
      <vt:lpstr>(附表2)実施状況報告（５月）</vt:lpstr>
      <vt:lpstr>(附表2)実施状況報告（６月）</vt:lpstr>
      <vt:lpstr>(附表2)実施状況報告（７月）</vt:lpstr>
      <vt:lpstr>(附表2)実施状況報告（８月）</vt:lpstr>
      <vt:lpstr>(附表2)実施状況報告（９月）</vt:lpstr>
      <vt:lpstr>(附表2)実施状況報告（１０月）</vt:lpstr>
      <vt:lpstr>(附表2)実施状況報告（１１月）</vt:lpstr>
      <vt:lpstr>(附表2)実施状況報告（１２月）</vt:lpstr>
      <vt:lpstr>(附表2)実施状況報告（１月）</vt:lpstr>
      <vt:lpstr>(附表2)実施状況報告（２月）</vt:lpstr>
      <vt:lpstr>(附表2)実施状況報告（３月）</vt:lpstr>
      <vt:lpstr>(附表3)実施状況集計表</vt:lpstr>
      <vt:lpstr>(附表４－１)(附表４－２)補助金所要額変更調</vt:lpstr>
      <vt:lpstr>(附表５－１)(附表５－２)年間実績報告</vt:lpstr>
      <vt:lpstr>Sheet1</vt:lpstr>
      <vt:lpstr>Sheet2</vt:lpstr>
      <vt:lpstr>Sheet3</vt:lpstr>
      <vt:lpstr>通所介護費</vt:lpstr>
      <vt:lpstr>対象区分</vt:lpstr>
      <vt:lpstr>対象地域一覧</vt:lpstr>
      <vt:lpstr>対象サービス一覧</vt:lpstr>
      <vt:lpstr>'(附表１－３)年間実施計画'!Print_Area</vt:lpstr>
      <vt:lpstr>'(附表2)実施状況報告（１０月）'!Print_Area</vt:lpstr>
      <vt:lpstr>'(附表2)実施状況報告（１１月）'!Print_Area</vt:lpstr>
      <vt:lpstr>'(附表2)実施状況報告（１２月）'!Print_Area</vt:lpstr>
      <vt:lpstr>'(附表2)実施状況報告（１月）'!Print_Area</vt:lpstr>
      <vt:lpstr>'(附表2)実施状況報告（２月）'!Print_Area</vt:lpstr>
      <vt:lpstr>'(附表2)実施状況報告（３月）'!Print_Area</vt:lpstr>
      <vt:lpstr>'(附表2)実施状況報告（４月）'!Print_Area</vt:lpstr>
      <vt:lpstr>'(附表2)実施状況報告（５月）'!Print_Area</vt:lpstr>
      <vt:lpstr>'(附表2)実施状況報告（６月）'!Print_Area</vt:lpstr>
      <vt:lpstr>'(附表2)実施状況報告（７月）'!Print_Area</vt:lpstr>
      <vt:lpstr>'(附表2)実施状況報告（８月）'!Print_Area</vt:lpstr>
      <vt:lpstr>'(附表2)実施状況報告（９月）'!Print_Area</vt:lpstr>
      <vt:lpstr>'(附表3)実施状況集計表'!Print_Area</vt:lpstr>
      <vt:lpstr>'(附表４－１)(附表４－２)補助金所要額変更調'!Print_Area</vt:lpstr>
      <vt:lpstr>基本情報入力シート!Print_Area</vt:lpstr>
      <vt:lpstr>'(附表１－３)年間実施計画'!Print_Titles</vt:lpstr>
      <vt:lpstr>'(附表2)実施状況報告（１０月）'!Print_Titles</vt:lpstr>
      <vt:lpstr>'(附表2)実施状況報告（１１月）'!Print_Titles</vt:lpstr>
      <vt:lpstr>'(附表2)実施状況報告（１２月）'!Print_Titles</vt:lpstr>
      <vt:lpstr>'(附表2)実施状況報告（１月）'!Print_Titles</vt:lpstr>
      <vt:lpstr>'(附表2)実施状況報告（２月）'!Print_Titles</vt:lpstr>
      <vt:lpstr>'(附表2)実施状況報告（３月）'!Print_Titles</vt:lpstr>
      <vt:lpstr>'(附表2)実施状況報告（４月）'!Print_Titles</vt:lpstr>
      <vt:lpstr>'(附表2)実施状況報告（５月）'!Print_Titles</vt:lpstr>
      <vt:lpstr>'(附表2)実施状況報告（６月）'!Print_Titles</vt:lpstr>
      <vt:lpstr>'(附表2)実施状況報告（７月）'!Print_Titles</vt:lpstr>
      <vt:lpstr>'(附表2)実施状況報告（８月）'!Print_Titles</vt:lpstr>
      <vt:lpstr>'(附表2)実施状況報告（９月）'!Print_Titles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山本　彩佳</dc:creator>
  <cp:lastModifiedBy>KC3511</cp:lastModifiedBy>
  <cp:lastPrinted>2026-10-09T08:21:26Z</cp:lastPrinted>
  <dcterms:created xsi:type="dcterms:W3CDTF">2026-06-07T02:47:48Z</dcterms:created>
  <dcterms:modified xsi:type="dcterms:W3CDTF">2026-11-05T09:38:44Z</dcterms:modified>
</cp:coreProperties>
</file>