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N:\【Z901】各種調査等(経営戦略、分析等)\2.公営企業に係る「経営比較分析表」の策定及び公表について\20260126【0203〆岡山県市町村課】公営企業に係る経営比較分析表（令和６年度決算）の 分析等について\総務課提出\"/>
    </mc:Choice>
  </mc:AlternateContent>
  <xr:revisionPtr revIDLastSave="0" documentId="13_ncr:1_{31481A1B-D947-4018-97F4-37347B05406D}" xr6:coauthVersionLast="47" xr6:coauthVersionMax="47" xr10:uidLastSave="{00000000-0000-0000-0000-000000000000}"/>
  <workbookProtection workbookAlgorithmName="SHA-512" workbookHashValue="7BjzdBhfuQ6VJ7tL7UlN0pAJTMApABh7C0++mIhNMrrCd5uAtHjt74lD9xo7ATJfKhu6ni5DyVXfjqRhH2rvZA==" workbookSaltValue="l6FM3Yuk5noK3jiGkyMj0A==" workbookSpinCount="100000" lockStructure="1"/>
  <bookViews>
    <workbookView xWindow="-108" yWindow="-108" windowWidth="23256" windowHeight="12576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W6" i="5"/>
  <c r="AT10" i="4" s="1"/>
  <c r="V6" i="5"/>
  <c r="AL10" i="4" s="1"/>
  <c r="U6" i="5"/>
  <c r="BB8" i="4" s="1"/>
  <c r="T6" i="5"/>
  <c r="AT8" i="4" s="1"/>
  <c r="S6" i="5"/>
  <c r="AL8" i="4" s="1"/>
  <c r="R6" i="5"/>
  <c r="AD10" i="4" s="1"/>
  <c r="Q6" i="5"/>
  <c r="P6" i="5"/>
  <c r="P10" i="4" s="1"/>
  <c r="O6" i="5"/>
  <c r="I10" i="4" s="1"/>
  <c r="N6" i="5"/>
  <c r="B10" i="4" s="1"/>
  <c r="M6" i="5"/>
  <c r="AD8" i="4" s="1"/>
  <c r="L6" i="5"/>
  <c r="K6" i="5"/>
  <c r="P8" i="4" s="1"/>
  <c r="J6" i="5"/>
  <c r="I8" i="4" s="1"/>
  <c r="I6" i="5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M85" i="4"/>
  <c r="L85" i="4"/>
  <c r="K85" i="4"/>
  <c r="BB10" i="4"/>
  <c r="W10" i="4"/>
  <c r="W8" i="4"/>
  <c r="B8" i="4"/>
</calcChain>
</file>

<file path=xl/sharedStrings.xml><?xml version="1.0" encoding="utf-8"?>
<sst xmlns="http://schemas.openxmlformats.org/spreadsheetml/2006/main" count="231" uniqueCount="116">
  <si>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</si>
  <si>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</si>
  <si>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</si>
  <si>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</si>
  <si>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</si>
  <si>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</si>
  <si>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</si>
  <si>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</si>
  <si>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</si>
  <si>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</si>
  <si>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</si>
  <si>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</si>
  <si>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</si>
  <si>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</si>
  <si>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</si>
  <si>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</si>
  <si>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</si>
  <si>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</si>
  <si>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</si>
  <si>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</si>
  <si>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</si>
  <si>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</si>
  <si>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</si>
  <si>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</si>
  <si>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</si>
  <si>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</si>
  <si>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</si>
  <si>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</si>
  <si>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</si>
  <si>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</si>
  <si>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</si>
  <si>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</si>
  <si>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</si>
  <si>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</si>
  <si>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</si>
  <si>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</si>
  <si>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</si>
  <si>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</si>
  <si>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</si>
  <si>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</si>
  <si>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</si>
  <si>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</si>
  <si>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</si>
  <si>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</si>
  <si>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</si>
  <si>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</si>
  <si>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</si>
  <si>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</si>
  <si>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</si>
  <si>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</si>
  <si>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</si>
  <si>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</si>
  <si>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</si>
  <si>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</si>
  <si>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</si>
  <si>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</si>
  <si>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</si>
  <si>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</si>
  <si>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</si>
  <si>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</si>
  <si>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</si>
  <si>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</si>
  <si>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</si>
  <si>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</si>
  <si>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</si>
  <si>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</si>
  <si>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</si>
  <si>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</si>
  <si>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</si>
  <si>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</si>
  <si>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</si>
  <si>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</si>
  <si>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</si>
  <si>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</si>
  <si>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</si>
  <si>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</si>
  <si>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</si>
  <si>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</si>
  <si>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</si>
  <si>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</si>
  <si>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</si>
  <si>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</si>
  <si>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</si>
  <si>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</si>
  <si>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</si>
  <si>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</si>
  <si>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</si>
  <si>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</si>
  <si>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</si>
  <si>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</si>
  <si>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</si>
  <si>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</si>
  <si>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</si>
  <si>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</si>
  <si>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</si>
  <si>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</si>
  <si>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岡山県　吉備中央町</t>
  </si>
  <si>
    <t>法適用</t>
  </si>
  <si>
    <t>下水道事業</t>
  </si>
  <si>
    <t>農業集落排水</t>
  </si>
  <si>
    <t>F2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</si>
  <si>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</si>
  <si>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</si>
  <si>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</si>
  <si>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</si>
  <si>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</si>
  <si>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</si>
  <si>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</si>
  <si>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</si>
  <si>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</si>
  <si>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</si>
  <si>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</si>
  <si>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</si>
  <si>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計画的かつ合理的な経営を行い、安定的な事業運営を今後も持続させることを目的とした「下水道事業経営戦略」を策定しており、今後は計画と実績を比較を行い、経費回収率・汚水処理原価が適切な数値となるよう、使用料の見直し、維持管理費用の削減、施設利用率の向上に努め、「吉備中央町地域防災計画」に基づく施設の耐震化等にも取り組む必要がある。</t>
    <phoneticPr fontId="4"/>
  </si>
  <si>
    <t>・供用開始が最も早い地区で平成12年度であり、比較的新しい施設であることから①有形固定資産減価償却率が低い水準になっていると考えられる。現在、施設・管きょ等の経年劣化による修繕等は少ないが、今後は法定耐用年数を超過する施設が増加する見込みであるため、計画的な投資計画や更新が必要になると考えられる。</t>
    <phoneticPr fontId="4"/>
  </si>
  <si>
    <t>・本事業は令和２年度から地方公営企業法を適用しており、令和元年度が打切り決算となったことから①経常収支比率が100%を超える要因となっている。また、累積欠損金がないことから　②累積欠損金比率は0であり、現状で維持する見込みである。③流動比率は平均値を上回っているが、繰入金により割合を調整する必要がある⑤経費回収率は令和2年度から令和6年度にかけて一貫して上昇している。⑥汚水処理原価は年度によって変動が見られるが、全体としては減少傾向にある。⑦施設利用率が40%を下回っていることは、施設の稼働率が低く、投資対効果が不十分である可能性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</si>
</sst>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39-4454-A7B0-035CF0FC7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0.25</c:v>
                </c:pt>
                <c:pt idx="1">
                  <c:v>0.05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39-4454-A7B0-035CF0FC7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40.93</c:v>
                </c:pt>
                <c:pt idx="1">
                  <c:v>39.21</c:v>
                </c:pt>
                <c:pt idx="2">
                  <c:v>37.82</c:v>
                </c:pt>
                <c:pt idx="3">
                  <c:v>37.82</c:v>
                </c:pt>
                <c:pt idx="4">
                  <c:v>35.229999999999997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D4-4593-82C9-FA19ED872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54.83</c:v>
                </c:pt>
                <c:pt idx="1">
                  <c:v>66.53</c:v>
                </c:pt>
                <c:pt idx="2">
                  <c:v>52.35</c:v>
                </c:pt>
                <c:pt idx="3">
                  <c:v>46.25</c:v>
                </c:pt>
                <c:pt idx="4">
                  <c:v>45.32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D4-4593-82C9-FA19ED872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78.53</c:v>
                </c:pt>
                <c:pt idx="1">
                  <c:v>81.28</c:v>
                </c:pt>
                <c:pt idx="2">
                  <c:v>81.53</c:v>
                </c:pt>
                <c:pt idx="3">
                  <c:v>79.349999999999994</c:v>
                </c:pt>
                <c:pt idx="4">
                  <c:v>79.58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30-45F0-82D1-58A36261D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84.7</c:v>
                </c:pt>
                <c:pt idx="1">
                  <c:v>84.67</c:v>
                </c:pt>
                <c:pt idx="2">
                  <c:v>84.39</c:v>
                </c:pt>
                <c:pt idx="3">
                  <c:v>83.96</c:v>
                </c:pt>
                <c:pt idx="4">
                  <c:v>83.54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30-45F0-82D1-58A36261D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131.56</c:v>
                </c:pt>
                <c:pt idx="1">
                  <c:v>102.9</c:v>
                </c:pt>
                <c:pt idx="2">
                  <c:v>108.08</c:v>
                </c:pt>
                <c:pt idx="3">
                  <c:v>99.95</c:v>
                </c:pt>
                <c:pt idx="4">
                  <c:v>100.16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08-46AB-A335-05A89A06E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106.37</c:v>
                </c:pt>
                <c:pt idx="1">
                  <c:v>106.07</c:v>
                </c:pt>
                <c:pt idx="2">
                  <c:v>105.5</c:v>
                </c:pt>
                <c:pt idx="3">
                  <c:v>106.35</c:v>
                </c:pt>
                <c:pt idx="4">
                  <c:v>106.62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08-46AB-A335-05A89A06E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3.36</c:v>
                </c:pt>
                <c:pt idx="1">
                  <c:v>6.73</c:v>
                </c:pt>
                <c:pt idx="2">
                  <c:v>10.09</c:v>
                </c:pt>
                <c:pt idx="3">
                  <c:v>13.2</c:v>
                </c:pt>
                <c:pt idx="4">
                  <c:v>15.8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11-42E1-A457-699EF67EA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20.34</c:v>
                </c:pt>
                <c:pt idx="1">
                  <c:v>21.85</c:v>
                </c:pt>
                <c:pt idx="2">
                  <c:v>25.19</c:v>
                </c:pt>
                <c:pt idx="3">
                  <c:v>25.46</c:v>
                </c:pt>
                <c:pt idx="4">
                  <c:v>24.53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11-42E1-A457-699EF67EA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5F-4997-B753-8A7BB2E69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0.19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5F-4997-B753-8A7BB2E69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0.3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FC-44A0-A0CE-0948C958E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139.02000000000001</c:v>
                </c:pt>
                <c:pt idx="1">
                  <c:v>132.04</c:v>
                </c:pt>
                <c:pt idx="2">
                  <c:v>145.43</c:v>
                </c:pt>
                <c:pt idx="3">
                  <c:v>129.88999999999999</c:v>
                </c:pt>
                <c:pt idx="4">
                  <c:v>107.99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FC-44A0-A0CE-0948C958E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20.57</c:v>
                </c:pt>
                <c:pt idx="1">
                  <c:v>26.64</c:v>
                </c:pt>
                <c:pt idx="2">
                  <c:v>43.58</c:v>
                </c:pt>
                <c:pt idx="3">
                  <c:v>45.88</c:v>
                </c:pt>
                <c:pt idx="4">
                  <c:v>62.6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8C-4C30-84BD-358DE7944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29.13</c:v>
                </c:pt>
                <c:pt idx="1">
                  <c:v>35.69</c:v>
                </c:pt>
                <c:pt idx="2">
                  <c:v>38.4</c:v>
                </c:pt>
                <c:pt idx="3">
                  <c:v>44.04</c:v>
                </c:pt>
                <c:pt idx="4">
                  <c:v>58.25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8C-4C30-84BD-358DE7944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 formatCode="#,##0.00;&quot;△&quot;#,##0.00;&quot;-&quot;">
                  <c:v>2759.88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05-40E7-A8A0-2B93462D5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867.83</c:v>
                </c:pt>
                <c:pt idx="1">
                  <c:v>791.76</c:v>
                </c:pt>
                <c:pt idx="2">
                  <c:v>900.82</c:v>
                </c:pt>
                <c:pt idx="3">
                  <c:v>839.21</c:v>
                </c:pt>
                <c:pt idx="4">
                  <c:v>791.46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05-40E7-A8A0-2B93462D5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23.88</c:v>
                </c:pt>
                <c:pt idx="1">
                  <c:v>29.92</c:v>
                </c:pt>
                <c:pt idx="2">
                  <c:v>30.62</c:v>
                </c:pt>
                <c:pt idx="3">
                  <c:v>32.4</c:v>
                </c:pt>
                <c:pt idx="4">
                  <c:v>34.700000000000003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01-4DA2-BDDC-377F962A9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57.08</c:v>
                </c:pt>
                <c:pt idx="1">
                  <c:v>56.26</c:v>
                </c:pt>
                <c:pt idx="2">
                  <c:v>52.94</c:v>
                </c:pt>
                <c:pt idx="3">
                  <c:v>52.05</c:v>
                </c:pt>
                <c:pt idx="4">
                  <c:v>47.96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01-4DA2-BDDC-377F962A9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847.55</c:v>
                </c:pt>
                <c:pt idx="1">
                  <c:v>707.86</c:v>
                </c:pt>
                <c:pt idx="2">
                  <c:v>730.37</c:v>
                </c:pt>
                <c:pt idx="3">
                  <c:v>684.34</c:v>
                </c:pt>
                <c:pt idx="4">
                  <c:v>651.51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79-4F3D-8451-797A02FD4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274.99</c:v>
                </c:pt>
                <c:pt idx="1">
                  <c:v>282.08999999999997</c:v>
                </c:pt>
                <c:pt idx="2">
                  <c:v>303.27999999999997</c:v>
                </c:pt>
                <c:pt idx="3">
                  <c:v>301.86</c:v>
                </c:pt>
                <c:pt idx="4">
                  <c:v>325.85000000000002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79-4F3D-8451-797A02FD4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【798.10】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【286.33】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V19" zoomScaleNormal="100" workbookViewId="0">
      <selection activeCell="BL45" sqref="BL45:BZ46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69" t="s">
        <v>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</row>
    <row r="3" spans="1:78" ht="9.75" customHeight="1" x14ac:dyDescent="0.2">
      <c r="A3" s="2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</row>
    <row r="4" spans="1:78" ht="9.75" customHeight="1" x14ac:dyDescent="0.2">
      <c r="A4" s="2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70" t="str">
        <f>データ!H6</f>
        <v>岡山県　吉備中央町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59" t="s">
        <v>1</v>
      </c>
      <c r="C7" s="59"/>
      <c r="D7" s="59"/>
      <c r="E7" s="59"/>
      <c r="F7" s="59"/>
      <c r="G7" s="59"/>
      <c r="H7" s="59"/>
      <c r="I7" s="59" t="s">
        <v>2</v>
      </c>
      <c r="J7" s="59"/>
      <c r="K7" s="59"/>
      <c r="L7" s="59"/>
      <c r="M7" s="59"/>
      <c r="N7" s="59"/>
      <c r="O7" s="59"/>
      <c r="P7" s="59" t="s">
        <v>3</v>
      </c>
      <c r="Q7" s="59"/>
      <c r="R7" s="59"/>
      <c r="S7" s="59"/>
      <c r="T7" s="59"/>
      <c r="U7" s="59"/>
      <c r="V7" s="59"/>
      <c r="W7" s="59" t="s">
        <v>4</v>
      </c>
      <c r="X7" s="59"/>
      <c r="Y7" s="59"/>
      <c r="Z7" s="59"/>
      <c r="AA7" s="59"/>
      <c r="AB7" s="59"/>
      <c r="AC7" s="59"/>
      <c r="AD7" s="59" t="s">
        <v>5</v>
      </c>
      <c r="AE7" s="59"/>
      <c r="AF7" s="59"/>
      <c r="AG7" s="59"/>
      <c r="AH7" s="59"/>
      <c r="AI7" s="59"/>
      <c r="AJ7" s="59"/>
      <c r="AK7" s="3"/>
      <c r="AL7" s="59" t="s">
        <v>6</v>
      </c>
      <c r="AM7" s="59"/>
      <c r="AN7" s="59"/>
      <c r="AO7" s="59"/>
      <c r="AP7" s="59"/>
      <c r="AQ7" s="59"/>
      <c r="AR7" s="59"/>
      <c r="AS7" s="59"/>
      <c r="AT7" s="59" t="s">
        <v>7</v>
      </c>
      <c r="AU7" s="59"/>
      <c r="AV7" s="59"/>
      <c r="AW7" s="59"/>
      <c r="AX7" s="59"/>
      <c r="AY7" s="59"/>
      <c r="AZ7" s="59"/>
      <c r="BA7" s="59"/>
      <c r="BB7" s="59" t="s">
        <v>8</v>
      </c>
      <c r="BC7" s="59"/>
      <c r="BD7" s="59"/>
      <c r="BE7" s="59"/>
      <c r="BF7" s="59"/>
      <c r="BG7" s="59"/>
      <c r="BH7" s="59"/>
      <c r="BI7" s="59"/>
      <c r="BJ7" s="3"/>
      <c r="BK7" s="3"/>
      <c r="BL7" s="62" t="s">
        <v>9</v>
      </c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4"/>
    </row>
    <row r="8" spans="1:78" ht="18.75" customHeight="1" x14ac:dyDescent="0.2">
      <c r="A8" s="2"/>
      <c r="B8" s="65" t="str">
        <f>データ!I6</f>
        <v>法適用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農業集落排水</v>
      </c>
      <c r="Q8" s="65"/>
      <c r="R8" s="65"/>
      <c r="S8" s="65"/>
      <c r="T8" s="65"/>
      <c r="U8" s="65"/>
      <c r="V8" s="65"/>
      <c r="W8" s="65" t="str">
        <f>データ!L6</f>
        <v>F2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54">
        <f>データ!S6</f>
        <v>10195</v>
      </c>
      <c r="AM8" s="54"/>
      <c r="AN8" s="54"/>
      <c r="AO8" s="54"/>
      <c r="AP8" s="54"/>
      <c r="AQ8" s="54"/>
      <c r="AR8" s="54"/>
      <c r="AS8" s="54"/>
      <c r="AT8" s="53">
        <f>データ!T6</f>
        <v>268.77999999999997</v>
      </c>
      <c r="AU8" s="53"/>
      <c r="AV8" s="53"/>
      <c r="AW8" s="53"/>
      <c r="AX8" s="53"/>
      <c r="AY8" s="53"/>
      <c r="AZ8" s="53"/>
      <c r="BA8" s="53"/>
      <c r="BB8" s="53">
        <f>データ!U6</f>
        <v>37.93</v>
      </c>
      <c r="BC8" s="53"/>
      <c r="BD8" s="53"/>
      <c r="BE8" s="53"/>
      <c r="BF8" s="53"/>
      <c r="BG8" s="53"/>
      <c r="BH8" s="53"/>
      <c r="BI8" s="53"/>
      <c r="BJ8" s="3"/>
      <c r="BK8" s="3"/>
      <c r="BL8" s="67" t="s">
        <v>10</v>
      </c>
      <c r="BM8" s="68"/>
      <c r="BN8" s="57" t="s">
        <v>11</v>
      </c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8"/>
    </row>
    <row r="9" spans="1:78" ht="18.75" customHeight="1" x14ac:dyDescent="0.2">
      <c r="A9" s="2"/>
      <c r="B9" s="59" t="s">
        <v>12</v>
      </c>
      <c r="C9" s="59"/>
      <c r="D9" s="59"/>
      <c r="E9" s="59"/>
      <c r="F9" s="59"/>
      <c r="G9" s="59"/>
      <c r="H9" s="59"/>
      <c r="I9" s="59" t="s">
        <v>13</v>
      </c>
      <c r="J9" s="59"/>
      <c r="K9" s="59"/>
      <c r="L9" s="59"/>
      <c r="M9" s="59"/>
      <c r="N9" s="59"/>
      <c r="O9" s="59"/>
      <c r="P9" s="59" t="s">
        <v>14</v>
      </c>
      <c r="Q9" s="59"/>
      <c r="R9" s="59"/>
      <c r="S9" s="59"/>
      <c r="T9" s="59"/>
      <c r="U9" s="59"/>
      <c r="V9" s="59"/>
      <c r="W9" s="59" t="s">
        <v>15</v>
      </c>
      <c r="X9" s="59"/>
      <c r="Y9" s="59"/>
      <c r="Z9" s="59"/>
      <c r="AA9" s="59"/>
      <c r="AB9" s="59"/>
      <c r="AC9" s="59"/>
      <c r="AD9" s="59" t="s">
        <v>16</v>
      </c>
      <c r="AE9" s="59"/>
      <c r="AF9" s="59"/>
      <c r="AG9" s="59"/>
      <c r="AH9" s="59"/>
      <c r="AI9" s="59"/>
      <c r="AJ9" s="59"/>
      <c r="AK9" s="3"/>
      <c r="AL9" s="59" t="s">
        <v>17</v>
      </c>
      <c r="AM9" s="59"/>
      <c r="AN9" s="59"/>
      <c r="AO9" s="59"/>
      <c r="AP9" s="59"/>
      <c r="AQ9" s="59"/>
      <c r="AR9" s="59"/>
      <c r="AS9" s="59"/>
      <c r="AT9" s="59" t="s">
        <v>18</v>
      </c>
      <c r="AU9" s="59"/>
      <c r="AV9" s="59"/>
      <c r="AW9" s="59"/>
      <c r="AX9" s="59"/>
      <c r="AY9" s="59"/>
      <c r="AZ9" s="59"/>
      <c r="BA9" s="59"/>
      <c r="BB9" s="59" t="s">
        <v>19</v>
      </c>
      <c r="BC9" s="59"/>
      <c r="BD9" s="59"/>
      <c r="BE9" s="59"/>
      <c r="BF9" s="59"/>
      <c r="BG9" s="59"/>
      <c r="BH9" s="59"/>
      <c r="BI9" s="59"/>
      <c r="BJ9" s="3"/>
      <c r="BK9" s="3"/>
      <c r="BL9" s="60" t="s">
        <v>20</v>
      </c>
      <c r="BM9" s="61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2">
      <c r="A10" s="2"/>
      <c r="B10" s="53" t="str">
        <f>データ!N6</f>
        <v>-</v>
      </c>
      <c r="C10" s="53"/>
      <c r="D10" s="53"/>
      <c r="E10" s="53"/>
      <c r="F10" s="53"/>
      <c r="G10" s="53"/>
      <c r="H10" s="53"/>
      <c r="I10" s="53">
        <f>データ!O6</f>
        <v>77.62</v>
      </c>
      <c r="J10" s="53"/>
      <c r="K10" s="53"/>
      <c r="L10" s="53"/>
      <c r="M10" s="53"/>
      <c r="N10" s="53"/>
      <c r="O10" s="53"/>
      <c r="P10" s="53">
        <f>データ!P6</f>
        <v>8.57</v>
      </c>
      <c r="Q10" s="53"/>
      <c r="R10" s="53"/>
      <c r="S10" s="53"/>
      <c r="T10" s="53"/>
      <c r="U10" s="53"/>
      <c r="V10" s="53"/>
      <c r="W10" s="53">
        <f>データ!Q6</f>
        <v>100</v>
      </c>
      <c r="X10" s="53"/>
      <c r="Y10" s="53"/>
      <c r="Z10" s="53"/>
      <c r="AA10" s="53"/>
      <c r="AB10" s="53"/>
      <c r="AC10" s="53"/>
      <c r="AD10" s="54">
        <f>データ!R6</f>
        <v>3850</v>
      </c>
      <c r="AE10" s="54"/>
      <c r="AF10" s="54"/>
      <c r="AG10" s="54"/>
      <c r="AH10" s="54"/>
      <c r="AI10" s="54"/>
      <c r="AJ10" s="54"/>
      <c r="AK10" s="2"/>
      <c r="AL10" s="54">
        <f>データ!V6</f>
        <v>862</v>
      </c>
      <c r="AM10" s="54"/>
      <c r="AN10" s="54"/>
      <c r="AO10" s="54"/>
      <c r="AP10" s="54"/>
      <c r="AQ10" s="54"/>
      <c r="AR10" s="54"/>
      <c r="AS10" s="54"/>
      <c r="AT10" s="53">
        <f>データ!W6</f>
        <v>0.54</v>
      </c>
      <c r="AU10" s="53"/>
      <c r="AV10" s="53"/>
      <c r="AW10" s="53"/>
      <c r="AX10" s="53"/>
      <c r="AY10" s="53"/>
      <c r="AZ10" s="53"/>
      <c r="BA10" s="53"/>
      <c r="BB10" s="53">
        <f>データ!X6</f>
        <v>1596.3</v>
      </c>
      <c r="BC10" s="53"/>
      <c r="BD10" s="53"/>
      <c r="BE10" s="53"/>
      <c r="BF10" s="53"/>
      <c r="BG10" s="53"/>
      <c r="BH10" s="53"/>
      <c r="BI10" s="53"/>
      <c r="BJ10" s="2"/>
      <c r="BK10" s="2"/>
      <c r="BL10" s="55" t="s">
        <v>22</v>
      </c>
      <c r="BM10" s="56"/>
      <c r="BN10" s="44" t="s">
        <v>23</v>
      </c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6" t="s">
        <v>24</v>
      </c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</row>
    <row r="14" spans="1:78" ht="13.5" customHeight="1" x14ac:dyDescent="0.2">
      <c r="A14" s="2"/>
      <c r="B14" s="48" t="s">
        <v>25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50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2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115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114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2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2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113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2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【104.30】</v>
      </c>
      <c r="F85" s="12" t="str">
        <f>データ!AT6</f>
        <v>【102.74】</v>
      </c>
      <c r="G85" s="12" t="str">
        <f>データ!BE6</f>
        <v>【47.19】</v>
      </c>
      <c r="H85" s="12" t="str">
        <f>データ!BP6</f>
        <v>【798.10】</v>
      </c>
      <c r="I85" s="12" t="str">
        <f>データ!CA6</f>
        <v>【54.51】</v>
      </c>
      <c r="J85" s="12" t="str">
        <f>データ!CL6</f>
        <v>【286.33】</v>
      </c>
      <c r="K85" s="12" t="str">
        <f>データ!CW6</f>
        <v>【49.92】</v>
      </c>
      <c r="L85" s="12" t="str">
        <f>データ!DH6</f>
        <v>【87.80】</v>
      </c>
      <c r="M85" s="12" t="str">
        <f>データ!DS6</f>
        <v>【28.46】</v>
      </c>
      <c r="N85" s="12" t="str">
        <f>データ!ED6</f>
        <v>【0.03】</v>
      </c>
      <c r="O85" s="12" t="str">
        <f>データ!EO6</f>
        <v>【0.02】</v>
      </c>
    </row>
  </sheetData>
  <sheetProtection algorithmName="SHA-512" hashValue="l+DztQX2Pe8obYtR08ScVcetU8Nl9PDFNu2b56qeqL/IfTKo423Di2oGOzTcY0iO6FIz3888qnu50HvNeWkSOw==" saltValue="5VWiPDn5WmNfMoV7XpB2aw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L45:BZ46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2024</v>
      </c>
      <c r="C6" s="19">
        <f t="shared" ref="C6:X6" si="3">C7</f>
        <v>336815</v>
      </c>
      <c r="D6" s="19">
        <f t="shared" si="3"/>
        <v>46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岡山県　吉備中央町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F2</v>
      </c>
      <c r="M6" s="19" t="str">
        <f t="shared" si="3"/>
        <v>非設置</v>
      </c>
      <c r="N6" s="20" t="str">
        <f t="shared" si="3"/>
        <v>-</v>
      </c>
      <c r="O6" s="20">
        <f t="shared" si="3"/>
        <v>77.62</v>
      </c>
      <c r="P6" s="20">
        <f t="shared" si="3"/>
        <v>8.57</v>
      </c>
      <c r="Q6" s="20">
        <f t="shared" si="3"/>
        <v>100</v>
      </c>
      <c r="R6" s="20">
        <f t="shared" si="3"/>
        <v>3850</v>
      </c>
      <c r="S6" s="20">
        <f t="shared" si="3"/>
        <v>10195</v>
      </c>
      <c r="T6" s="20">
        <f t="shared" si="3"/>
        <v>268.77999999999997</v>
      </c>
      <c r="U6" s="20">
        <f t="shared" si="3"/>
        <v>37.93</v>
      </c>
      <c r="V6" s="20">
        <f t="shared" si="3"/>
        <v>862</v>
      </c>
      <c r="W6" s="20">
        <f t="shared" si="3"/>
        <v>0.54</v>
      </c>
      <c r="X6" s="20">
        <f t="shared" si="3"/>
        <v>1596.3</v>
      </c>
      <c r="Y6" s="21">
        <f>IF(Y7="",NA(),Y7)</f>
        <v>131.56</v>
      </c>
      <c r="Z6" s="21">
        <f t="shared" ref="Z6:AH6" si="4">IF(Z7="",NA(),Z7)</f>
        <v>102.9</v>
      </c>
      <c r="AA6" s="21">
        <f t="shared" si="4"/>
        <v>108.08</v>
      </c>
      <c r="AB6" s="21">
        <f t="shared" si="4"/>
        <v>99.95</v>
      </c>
      <c r="AC6" s="21">
        <f t="shared" si="4"/>
        <v>100.16</v>
      </c>
      <c r="AD6" s="21">
        <f t="shared" si="4"/>
        <v>106.37</v>
      </c>
      <c r="AE6" s="21">
        <f t="shared" si="4"/>
        <v>106.07</v>
      </c>
      <c r="AF6" s="21">
        <f t="shared" si="4"/>
        <v>105.5</v>
      </c>
      <c r="AG6" s="21">
        <f t="shared" si="4"/>
        <v>106.35</v>
      </c>
      <c r="AH6" s="21">
        <f t="shared" si="4"/>
        <v>106.62</v>
      </c>
      <c r="AI6" s="20" t="str">
        <f>IF(AI7="","",IF(AI7="-","【-】","【"&amp;SUBSTITUTE(TEXT(AI7,"#,##0.00"),"-","△")&amp;"】"))</f>
        <v>【104.30】</v>
      </c>
      <c r="AJ6" s="20">
        <f>IF(AJ7="",NA(),AJ7)</f>
        <v>0</v>
      </c>
      <c r="AK6" s="20">
        <f t="shared" ref="AK6:AS6" si="5">IF(AK7="",NA(),AK7)</f>
        <v>0</v>
      </c>
      <c r="AL6" s="20">
        <f t="shared" si="5"/>
        <v>0</v>
      </c>
      <c r="AM6" s="21">
        <f t="shared" si="5"/>
        <v>0.3</v>
      </c>
      <c r="AN6" s="20">
        <f t="shared" si="5"/>
        <v>0</v>
      </c>
      <c r="AO6" s="21">
        <f t="shared" si="5"/>
        <v>139.02000000000001</v>
      </c>
      <c r="AP6" s="21">
        <f t="shared" si="5"/>
        <v>132.04</v>
      </c>
      <c r="AQ6" s="21">
        <f t="shared" si="5"/>
        <v>145.43</v>
      </c>
      <c r="AR6" s="21">
        <f t="shared" si="5"/>
        <v>129.88999999999999</v>
      </c>
      <c r="AS6" s="21">
        <f t="shared" si="5"/>
        <v>107.99</v>
      </c>
      <c r="AT6" s="20" t="str">
        <f>IF(AT7="","",IF(AT7="-","【-】","【"&amp;SUBSTITUTE(TEXT(AT7,"#,##0.00"),"-","△")&amp;"】"))</f>
        <v>【102.74】</v>
      </c>
      <c r="AU6" s="21">
        <f>IF(AU7="",NA(),AU7)</f>
        <v>20.57</v>
      </c>
      <c r="AV6" s="21">
        <f t="shared" ref="AV6:BD6" si="6">IF(AV7="",NA(),AV7)</f>
        <v>26.64</v>
      </c>
      <c r="AW6" s="21">
        <f t="shared" si="6"/>
        <v>43.58</v>
      </c>
      <c r="AX6" s="21">
        <f t="shared" si="6"/>
        <v>45.88</v>
      </c>
      <c r="AY6" s="21">
        <f t="shared" si="6"/>
        <v>62.6</v>
      </c>
      <c r="AZ6" s="21">
        <f t="shared" si="6"/>
        <v>29.13</v>
      </c>
      <c r="BA6" s="21">
        <f t="shared" si="6"/>
        <v>35.69</v>
      </c>
      <c r="BB6" s="21">
        <f t="shared" si="6"/>
        <v>38.4</v>
      </c>
      <c r="BC6" s="21">
        <f t="shared" si="6"/>
        <v>44.04</v>
      </c>
      <c r="BD6" s="21">
        <f t="shared" si="6"/>
        <v>58.25</v>
      </c>
      <c r="BE6" s="20" t="str">
        <f>IF(BE7="","",IF(BE7="-","【-】","【"&amp;SUBSTITUTE(TEXT(BE7,"#,##0.00"),"-","△")&amp;"】"))</f>
        <v>【47.19】</v>
      </c>
      <c r="BF6" s="21">
        <f>IF(BF7="",NA(),BF7)</f>
        <v>2759.88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>
        <f t="shared" si="7"/>
        <v>867.83</v>
      </c>
      <c r="BL6" s="21">
        <f t="shared" si="7"/>
        <v>791.76</v>
      </c>
      <c r="BM6" s="21">
        <f t="shared" si="7"/>
        <v>900.82</v>
      </c>
      <c r="BN6" s="21">
        <f t="shared" si="7"/>
        <v>839.21</v>
      </c>
      <c r="BO6" s="21">
        <f t="shared" si="7"/>
        <v>791.46</v>
      </c>
      <c r="BP6" s="20" t="str">
        <f>IF(BP7="","",IF(BP7="-","【-】","【"&amp;SUBSTITUTE(TEXT(BP7,"#,##0.00"),"-","△")&amp;"】"))</f>
        <v>【798.10】</v>
      </c>
      <c r="BQ6" s="21">
        <f>IF(BQ7="",NA(),BQ7)</f>
        <v>23.88</v>
      </c>
      <c r="BR6" s="21">
        <f t="shared" ref="BR6:BZ6" si="8">IF(BR7="",NA(),BR7)</f>
        <v>29.92</v>
      </c>
      <c r="BS6" s="21">
        <f t="shared" si="8"/>
        <v>30.62</v>
      </c>
      <c r="BT6" s="21">
        <f t="shared" si="8"/>
        <v>32.4</v>
      </c>
      <c r="BU6" s="21">
        <f t="shared" si="8"/>
        <v>34.700000000000003</v>
      </c>
      <c r="BV6" s="21">
        <f t="shared" si="8"/>
        <v>57.08</v>
      </c>
      <c r="BW6" s="21">
        <f t="shared" si="8"/>
        <v>56.26</v>
      </c>
      <c r="BX6" s="21">
        <f t="shared" si="8"/>
        <v>52.94</v>
      </c>
      <c r="BY6" s="21">
        <f t="shared" si="8"/>
        <v>52.05</v>
      </c>
      <c r="BZ6" s="21">
        <f t="shared" si="8"/>
        <v>47.96</v>
      </c>
      <c r="CA6" s="20" t="str">
        <f>IF(CA7="","",IF(CA7="-","【-】","【"&amp;SUBSTITUTE(TEXT(CA7,"#,##0.00"),"-","△")&amp;"】"))</f>
        <v>【54.51】</v>
      </c>
      <c r="CB6" s="21">
        <f>IF(CB7="",NA(),CB7)</f>
        <v>847.55</v>
      </c>
      <c r="CC6" s="21">
        <f t="shared" ref="CC6:CK6" si="9">IF(CC7="",NA(),CC7)</f>
        <v>707.86</v>
      </c>
      <c r="CD6" s="21">
        <f t="shared" si="9"/>
        <v>730.37</v>
      </c>
      <c r="CE6" s="21">
        <f t="shared" si="9"/>
        <v>684.34</v>
      </c>
      <c r="CF6" s="21">
        <f t="shared" si="9"/>
        <v>651.51</v>
      </c>
      <c r="CG6" s="21">
        <f t="shared" si="9"/>
        <v>274.99</v>
      </c>
      <c r="CH6" s="21">
        <f t="shared" si="9"/>
        <v>282.08999999999997</v>
      </c>
      <c r="CI6" s="21">
        <f t="shared" si="9"/>
        <v>303.27999999999997</v>
      </c>
      <c r="CJ6" s="21">
        <f t="shared" si="9"/>
        <v>301.86</v>
      </c>
      <c r="CK6" s="21">
        <f t="shared" si="9"/>
        <v>325.85000000000002</v>
      </c>
      <c r="CL6" s="20" t="str">
        <f>IF(CL7="","",IF(CL7="-","【-】","【"&amp;SUBSTITUTE(TEXT(CL7,"#,##0.00"),"-","△")&amp;"】"))</f>
        <v>【286.33】</v>
      </c>
      <c r="CM6" s="21">
        <f>IF(CM7="",NA(),CM7)</f>
        <v>40.93</v>
      </c>
      <c r="CN6" s="21">
        <f t="shared" ref="CN6:CV6" si="10">IF(CN7="",NA(),CN7)</f>
        <v>39.21</v>
      </c>
      <c r="CO6" s="21">
        <f t="shared" si="10"/>
        <v>37.82</v>
      </c>
      <c r="CP6" s="21">
        <f t="shared" si="10"/>
        <v>37.82</v>
      </c>
      <c r="CQ6" s="21">
        <f t="shared" si="10"/>
        <v>35.229999999999997</v>
      </c>
      <c r="CR6" s="21">
        <f t="shared" si="10"/>
        <v>54.83</v>
      </c>
      <c r="CS6" s="21">
        <f t="shared" si="10"/>
        <v>66.53</v>
      </c>
      <c r="CT6" s="21">
        <f t="shared" si="10"/>
        <v>52.35</v>
      </c>
      <c r="CU6" s="21">
        <f t="shared" si="10"/>
        <v>46.25</v>
      </c>
      <c r="CV6" s="21">
        <f t="shared" si="10"/>
        <v>45.32</v>
      </c>
      <c r="CW6" s="20" t="str">
        <f>IF(CW7="","",IF(CW7="-","【-】","【"&amp;SUBSTITUTE(TEXT(CW7,"#,##0.00"),"-","△")&amp;"】"))</f>
        <v>【49.92】</v>
      </c>
      <c r="CX6" s="21">
        <f>IF(CX7="",NA(),CX7)</f>
        <v>78.53</v>
      </c>
      <c r="CY6" s="21">
        <f t="shared" ref="CY6:DG6" si="11">IF(CY7="",NA(),CY7)</f>
        <v>81.28</v>
      </c>
      <c r="CZ6" s="21">
        <f t="shared" si="11"/>
        <v>81.53</v>
      </c>
      <c r="DA6" s="21">
        <f t="shared" si="11"/>
        <v>79.349999999999994</v>
      </c>
      <c r="DB6" s="21">
        <f t="shared" si="11"/>
        <v>79.58</v>
      </c>
      <c r="DC6" s="21">
        <f t="shared" si="11"/>
        <v>84.7</v>
      </c>
      <c r="DD6" s="21">
        <f t="shared" si="11"/>
        <v>84.67</v>
      </c>
      <c r="DE6" s="21">
        <f t="shared" si="11"/>
        <v>84.39</v>
      </c>
      <c r="DF6" s="21">
        <f t="shared" si="11"/>
        <v>83.96</v>
      </c>
      <c r="DG6" s="21">
        <f t="shared" si="11"/>
        <v>83.54</v>
      </c>
      <c r="DH6" s="20" t="str">
        <f>IF(DH7="","",IF(DH7="-","【-】","【"&amp;SUBSTITUTE(TEXT(DH7,"#,##0.00"),"-","△")&amp;"】"))</f>
        <v>【87.80】</v>
      </c>
      <c r="DI6" s="21">
        <f>IF(DI7="",NA(),DI7)</f>
        <v>3.36</v>
      </c>
      <c r="DJ6" s="21">
        <f t="shared" ref="DJ6:DR6" si="12">IF(DJ7="",NA(),DJ7)</f>
        <v>6.73</v>
      </c>
      <c r="DK6" s="21">
        <f t="shared" si="12"/>
        <v>10.09</v>
      </c>
      <c r="DL6" s="21">
        <f t="shared" si="12"/>
        <v>13.2</v>
      </c>
      <c r="DM6" s="21">
        <f t="shared" si="12"/>
        <v>15.8</v>
      </c>
      <c r="DN6" s="21">
        <f t="shared" si="12"/>
        <v>20.34</v>
      </c>
      <c r="DO6" s="21">
        <f t="shared" si="12"/>
        <v>21.85</v>
      </c>
      <c r="DP6" s="21">
        <f t="shared" si="12"/>
        <v>25.19</v>
      </c>
      <c r="DQ6" s="21">
        <f t="shared" si="12"/>
        <v>25.46</v>
      </c>
      <c r="DR6" s="21">
        <f t="shared" si="12"/>
        <v>24.53</v>
      </c>
      <c r="DS6" s="20" t="str">
        <f>IF(DS7="","",IF(DS7="-","【-】","【"&amp;SUBSTITUTE(TEXT(DS7,"#,##0.00"),"-","△")&amp;"】"))</f>
        <v>【28.46】</v>
      </c>
      <c r="DT6" s="20">
        <f>IF(DT7="",NA(),DT7)</f>
        <v>0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0">
        <f t="shared" si="13"/>
        <v>0</v>
      </c>
      <c r="DZ6" s="20">
        <f t="shared" si="13"/>
        <v>0</v>
      </c>
      <c r="EA6" s="20">
        <f t="shared" si="13"/>
        <v>0</v>
      </c>
      <c r="EB6" s="21">
        <f t="shared" si="13"/>
        <v>0.19</v>
      </c>
      <c r="EC6" s="20">
        <f t="shared" si="13"/>
        <v>0</v>
      </c>
      <c r="ED6" s="20" t="str">
        <f>IF(ED7="","",IF(ED7="-","【-】","【"&amp;SUBSTITUTE(TEXT(ED7,"#,##0.00"),"-","△")&amp;"】"))</f>
        <v>【0.03】</v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0.25</v>
      </c>
      <c r="EK6" s="21">
        <f t="shared" si="14"/>
        <v>0.05</v>
      </c>
      <c r="EL6" s="21">
        <f t="shared" si="14"/>
        <v>0.03</v>
      </c>
      <c r="EM6" s="21">
        <f t="shared" si="14"/>
        <v>0.03</v>
      </c>
      <c r="EN6" s="21">
        <f t="shared" si="14"/>
        <v>0.03</v>
      </c>
      <c r="EO6" s="20" t="str">
        <f>IF(EO7="","",IF(EO7="-","【-】","【"&amp;SUBSTITUTE(TEXT(EO7,"#,##0.00"),"-","△")&amp;"】"))</f>
        <v>【0.02】</v>
      </c>
    </row>
    <row r="7" spans="1:148" s="22" customFormat="1" x14ac:dyDescent="0.2">
      <c r="A7" s="14"/>
      <c r="B7" s="23">
        <v>2024</v>
      </c>
      <c r="C7" s="23">
        <v>336815</v>
      </c>
      <c r="D7" s="23">
        <v>46</v>
      </c>
      <c r="E7" s="23">
        <v>17</v>
      </c>
      <c r="F7" s="23">
        <v>5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77.62</v>
      </c>
      <c r="P7" s="24">
        <v>8.57</v>
      </c>
      <c r="Q7" s="24">
        <v>100</v>
      </c>
      <c r="R7" s="24">
        <v>3850</v>
      </c>
      <c r="S7" s="24">
        <v>10195</v>
      </c>
      <c r="T7" s="24">
        <v>268.77999999999997</v>
      </c>
      <c r="U7" s="24">
        <v>37.93</v>
      </c>
      <c r="V7" s="24">
        <v>862</v>
      </c>
      <c r="W7" s="24">
        <v>0.54</v>
      </c>
      <c r="X7" s="24">
        <v>1596.3</v>
      </c>
      <c r="Y7" s="24">
        <v>131.56</v>
      </c>
      <c r="Z7" s="24">
        <v>102.9</v>
      </c>
      <c r="AA7" s="24">
        <v>108.08</v>
      </c>
      <c r="AB7" s="24">
        <v>99.95</v>
      </c>
      <c r="AC7" s="24">
        <v>100.16</v>
      </c>
      <c r="AD7" s="24">
        <v>106.37</v>
      </c>
      <c r="AE7" s="24">
        <v>106.07</v>
      </c>
      <c r="AF7" s="24">
        <v>105.5</v>
      </c>
      <c r="AG7" s="24">
        <v>106.35</v>
      </c>
      <c r="AH7" s="24">
        <v>106.62</v>
      </c>
      <c r="AI7" s="24">
        <v>104.3</v>
      </c>
      <c r="AJ7" s="24">
        <v>0</v>
      </c>
      <c r="AK7" s="24">
        <v>0</v>
      </c>
      <c r="AL7" s="24">
        <v>0</v>
      </c>
      <c r="AM7" s="24">
        <v>0.3</v>
      </c>
      <c r="AN7" s="24">
        <v>0</v>
      </c>
      <c r="AO7" s="24">
        <v>139.02000000000001</v>
      </c>
      <c r="AP7" s="24">
        <v>132.04</v>
      </c>
      <c r="AQ7" s="24">
        <v>145.43</v>
      </c>
      <c r="AR7" s="24">
        <v>129.88999999999999</v>
      </c>
      <c r="AS7" s="24">
        <v>107.99</v>
      </c>
      <c r="AT7" s="24">
        <v>102.74</v>
      </c>
      <c r="AU7" s="24">
        <v>20.57</v>
      </c>
      <c r="AV7" s="24">
        <v>26.64</v>
      </c>
      <c r="AW7" s="24">
        <v>43.58</v>
      </c>
      <c r="AX7" s="24">
        <v>45.88</v>
      </c>
      <c r="AY7" s="24">
        <v>62.6</v>
      </c>
      <c r="AZ7" s="24">
        <v>29.13</v>
      </c>
      <c r="BA7" s="24">
        <v>35.69</v>
      </c>
      <c r="BB7" s="24">
        <v>38.4</v>
      </c>
      <c r="BC7" s="24">
        <v>44.04</v>
      </c>
      <c r="BD7" s="24">
        <v>58.25</v>
      </c>
      <c r="BE7" s="24">
        <v>47.19</v>
      </c>
      <c r="BF7" s="24">
        <v>2759.88</v>
      </c>
      <c r="BG7" s="24">
        <v>0</v>
      </c>
      <c r="BH7" s="24">
        <v>0</v>
      </c>
      <c r="BI7" s="24">
        <v>0</v>
      </c>
      <c r="BJ7" s="24">
        <v>0</v>
      </c>
      <c r="BK7" s="24">
        <v>867.83</v>
      </c>
      <c r="BL7" s="24">
        <v>791.76</v>
      </c>
      <c r="BM7" s="24">
        <v>900.82</v>
      </c>
      <c r="BN7" s="24">
        <v>839.21</v>
      </c>
      <c r="BO7" s="24">
        <v>791.46</v>
      </c>
      <c r="BP7" s="24">
        <v>798.1</v>
      </c>
      <c r="BQ7" s="24">
        <v>23.88</v>
      </c>
      <c r="BR7" s="24">
        <v>29.92</v>
      </c>
      <c r="BS7" s="24">
        <v>30.62</v>
      </c>
      <c r="BT7" s="24">
        <v>32.4</v>
      </c>
      <c r="BU7" s="24">
        <v>34.700000000000003</v>
      </c>
      <c r="BV7" s="24">
        <v>57.08</v>
      </c>
      <c r="BW7" s="24">
        <v>56.26</v>
      </c>
      <c r="BX7" s="24">
        <v>52.94</v>
      </c>
      <c r="BY7" s="24">
        <v>52.05</v>
      </c>
      <c r="BZ7" s="24">
        <v>47.96</v>
      </c>
      <c r="CA7" s="24">
        <v>54.51</v>
      </c>
      <c r="CB7" s="24">
        <v>847.55</v>
      </c>
      <c r="CC7" s="24">
        <v>707.86</v>
      </c>
      <c r="CD7" s="24">
        <v>730.37</v>
      </c>
      <c r="CE7" s="24">
        <v>684.34</v>
      </c>
      <c r="CF7" s="24">
        <v>651.51</v>
      </c>
      <c r="CG7" s="24">
        <v>274.99</v>
      </c>
      <c r="CH7" s="24">
        <v>282.08999999999997</v>
      </c>
      <c r="CI7" s="24">
        <v>303.27999999999997</v>
      </c>
      <c r="CJ7" s="24">
        <v>301.86</v>
      </c>
      <c r="CK7" s="24">
        <v>325.85000000000002</v>
      </c>
      <c r="CL7" s="24">
        <v>286.33</v>
      </c>
      <c r="CM7" s="24">
        <v>40.93</v>
      </c>
      <c r="CN7" s="24">
        <v>39.21</v>
      </c>
      <c r="CO7" s="24">
        <v>37.82</v>
      </c>
      <c r="CP7" s="24">
        <v>37.82</v>
      </c>
      <c r="CQ7" s="24">
        <v>35.229999999999997</v>
      </c>
      <c r="CR7" s="24">
        <v>54.83</v>
      </c>
      <c r="CS7" s="24">
        <v>66.53</v>
      </c>
      <c r="CT7" s="24">
        <v>52.35</v>
      </c>
      <c r="CU7" s="24">
        <v>46.25</v>
      </c>
      <c r="CV7" s="24">
        <v>45.32</v>
      </c>
      <c r="CW7" s="24">
        <v>49.92</v>
      </c>
      <c r="CX7" s="24">
        <v>78.53</v>
      </c>
      <c r="CY7" s="24">
        <v>81.28</v>
      </c>
      <c r="CZ7" s="24">
        <v>81.53</v>
      </c>
      <c r="DA7" s="24">
        <v>79.349999999999994</v>
      </c>
      <c r="DB7" s="24">
        <v>79.58</v>
      </c>
      <c r="DC7" s="24">
        <v>84.7</v>
      </c>
      <c r="DD7" s="24">
        <v>84.67</v>
      </c>
      <c r="DE7" s="24">
        <v>84.39</v>
      </c>
      <c r="DF7" s="24">
        <v>83.96</v>
      </c>
      <c r="DG7" s="24">
        <v>83.54</v>
      </c>
      <c r="DH7" s="24">
        <v>87.8</v>
      </c>
      <c r="DI7" s="24">
        <v>3.36</v>
      </c>
      <c r="DJ7" s="24">
        <v>6.73</v>
      </c>
      <c r="DK7" s="24">
        <v>10.09</v>
      </c>
      <c r="DL7" s="24">
        <v>13.2</v>
      </c>
      <c r="DM7" s="24">
        <v>15.8</v>
      </c>
      <c r="DN7" s="24">
        <v>20.34</v>
      </c>
      <c r="DO7" s="24">
        <v>21.85</v>
      </c>
      <c r="DP7" s="24">
        <v>25.19</v>
      </c>
      <c r="DQ7" s="24">
        <v>25.46</v>
      </c>
      <c r="DR7" s="24">
        <v>24.53</v>
      </c>
      <c r="DS7" s="24">
        <v>28.46</v>
      </c>
      <c r="DT7" s="24">
        <v>0</v>
      </c>
      <c r="DU7" s="24">
        <v>0</v>
      </c>
      <c r="DV7" s="24">
        <v>0</v>
      </c>
      <c r="DW7" s="24">
        <v>0</v>
      </c>
      <c r="DX7" s="24">
        <v>0</v>
      </c>
      <c r="DY7" s="24">
        <v>0</v>
      </c>
      <c r="DZ7" s="24">
        <v>0</v>
      </c>
      <c r="EA7" s="24">
        <v>0</v>
      </c>
      <c r="EB7" s="24">
        <v>0.19</v>
      </c>
      <c r="EC7" s="24">
        <v>0</v>
      </c>
      <c r="ED7" s="24">
        <v>0.03</v>
      </c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0.25</v>
      </c>
      <c r="EK7" s="24">
        <v>0.05</v>
      </c>
      <c r="EL7" s="24">
        <v>0.03</v>
      </c>
      <c r="EM7" s="24">
        <v>0.03</v>
      </c>
      <c r="EN7" s="24">
        <v>0.03</v>
      </c>
      <c r="EO7" s="24">
        <v>0.02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111</v>
      </c>
      <c r="D13" t="s">
        <v>111</v>
      </c>
      <c r="E13" t="s">
        <v>111</v>
      </c>
      <c r="F13" t="s">
        <v>110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KC3712</cp:lastModifiedBy>
  <dcterms:created xsi:type="dcterms:W3CDTF">2025-12-23T06:22:41Z</dcterms:created>
  <dcterms:modified xsi:type="dcterms:W3CDTF">2026-01-27T06:06:53Z</dcterms:modified>
  <cp:category/>
</cp:coreProperties>
</file>