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N:\【Z901】各種調査等(経営戦略、分析等)\2.公営企業に係る「経営比較分析表」の策定及び公表について\20260126【0203〆岡山県市町村課】公営企業に係る経営比較分析表（令和６年度決算）の 分析等について\総務課提出\"/>
    </mc:Choice>
  </mc:AlternateContent>
  <xr:revisionPtr revIDLastSave="0" documentId="13_ncr:1_{9C986BFA-B91F-4402-973E-D42C79CD6B81}" xr6:coauthVersionLast="47" xr6:coauthVersionMax="47" xr10:uidLastSave="{00000000-0000-0000-0000-000000000000}"/>
  <workbookProtection workbookAlgorithmName="SHA-512" workbookHashValue="PCANltX94qDNKmvrlJlabj9qUunG7ik5X2wdTLlzJDz50RwIogsmDp/rgRBgf1Pvhf/8xnuNHWlv8U6NvcCNlg==" workbookSaltValue="vvXNP3w3XjW1OCegLkaoew==" workbookSpinCount="100000" lockStructure="1"/>
  <bookViews>
    <workbookView xWindow="-108" yWindow="-108" windowWidth="23256" windowHeight="1257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G85" i="4"/>
  <c r="E85" i="4"/>
  <c r="BB10" i="4"/>
  <c r="AT10" i="4"/>
  <c r="P10" i="4"/>
  <c r="AT8" i="4"/>
  <c r="W8" i="4"/>
  <c r="P8" i="4"/>
</calcChain>
</file>

<file path=xl/sharedStrings.xml><?xml version="1.0" encoding="utf-8"?>
<sst xmlns="http://schemas.openxmlformats.org/spreadsheetml/2006/main" count="231" uniqueCount="117">
  <si>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</si>
  <si>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</si>
  <si>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</si>
  <si>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</si>
  <si>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</si>
  <si>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</si>
  <si>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</si>
  <si>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</si>
  <si>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</si>
  <si>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</si>
  <si>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</si>
  <si>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</si>
  <si>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</si>
  <si>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</si>
  <si>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</si>
  <si>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</si>
  <si>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</si>
  <si>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</si>
  <si>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</si>
  <si>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</si>
  <si>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</si>
  <si>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</si>
  <si>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</si>
  <si>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</si>
  <si>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</si>
  <si>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</si>
  <si>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</si>
  <si>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</si>
  <si>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</si>
  <si>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</si>
  <si>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</si>
  <si>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</si>
  <si>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</si>
  <si>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</si>
  <si>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</si>
  <si>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</si>
  <si>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</si>
  <si>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</si>
  <si>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</si>
  <si>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</si>
  <si>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</si>
  <si>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</si>
  <si>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</si>
  <si>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</si>
  <si>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</si>
  <si>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</si>
  <si>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</si>
  <si>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</si>
  <si>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</si>
  <si>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</si>
  <si>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</si>
  <si>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</si>
  <si>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</si>
  <si>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</si>
  <si>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</si>
  <si>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</si>
  <si>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</si>
  <si>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</si>
  <si>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</si>
  <si>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</si>
  <si>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</si>
  <si>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</si>
  <si>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</si>
  <si>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</si>
  <si>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</si>
  <si>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</si>
  <si>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</si>
  <si>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</si>
  <si>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</si>
  <si>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</si>
  <si>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</si>
  <si>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</si>
  <si>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</si>
  <si>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</si>
  <si>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</si>
  <si>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</si>
  <si>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</si>
  <si>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</si>
  <si>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</si>
  <si>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</si>
  <si>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</si>
  <si>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</si>
  <si>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</si>
  <si>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</si>
  <si>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</si>
  <si>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</si>
  <si>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</si>
  <si>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</si>
  <si>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</si>
  <si>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</si>
  <si>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</si>
  <si>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</si>
  <si>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</si>
  <si>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</si>
  <si>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</si>
  <si>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</si>
  <si>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岡山県　吉備中央町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</si>
  <si>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</si>
  <si>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</si>
  <si>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</si>
  <si>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</si>
  <si>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</si>
  <si>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</si>
  <si>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</si>
  <si>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</si>
  <si>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</si>
  <si>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</si>
  <si>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</si>
  <si>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</si>
  <si>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</si>
  <si>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</si>
  <si>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</si>
  <si>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</si>
  <si>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</si>
  <si>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昭和６２年４月に供用開始以降３０年以上経過し、各施設において老朽化しており、特に浄化センター・各ポンプ場の老朽化が進んでいることから、浄化センター・各ポンプ場の長寿命化対策を実施している。また管渠については、腐食の疑わしい箇所の修繕を平成２４・平成２５年度において実施しており、今後においても腐食等の調査を行い随時修繕を実施する。</t>
    <phoneticPr fontId="4"/>
  </si>
  <si>
    <t>　老朽化した施設の長寿命化対策を計画的に実施するとともに、さらなる経費節減により経営の健全化を図り効率のよい汚水処理に努める。</t>
    <phoneticPr fontId="4"/>
  </si>
  <si>
    <t>・本事業は令和２年度から地方公営企業法を適用しており、令和元年度が打切り決算となったことから①経常収支比率が１００%を超える要因となっている。また、累積欠損金がないことから②累積欠損金比率は０であり、今後も現状で維持する見込みである。⑥汚水処理原価が類似団体・全国平均値を上回っている要因については、更新工事に伴う建設改良費の増によるものと考える。③流動比率は平均値を上回っているが、繰入金により割合を調整する必要がある。④企業債残高対事業規模比率は０となっているが、今後更新事業により一時的に増加上向になる。⑤経費回収率はほぼ横ばいだが、平均値を下回っている。汚水処理経費に対する使用料収入の不足分を一般会計繰入金で賄っている状況である。R6は更新工事に伴う建設改良費の増による減少と考える⑦施設利用率は類似団体と比較して極端に低くなっている要因は、吉備高原都市内における宅地分譲・企業誘致の低調化によるものである。徐々に販売も進んでいることから施設利用率も緩やかではあるが上昇するものと考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</si>
</sst>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5CE-4CDA-8495-C258275D86B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c:v>
                </c:pt>
                <c:pt idx="2">
                  <c:v>7.0000000000000007E-2</c:v>
                </c:pt>
                <c:pt idx="3">
                  <c:v>0.06</c:v>
                </c:pt>
                <c:pt idx="4">
                  <c:v>7.0000000000000007E-2</c:v>
                </c:pt>
              </c:numCache>
            </c:numRef>
          </c:val>
          <c:smooth val="0"/>
          <c:extLst>
            <c:ext xmlns:c16="http://schemas.microsoft.com/office/drawing/2014/chart" uri="{C3380CC4-5D6E-409C-BE32-E72D297353CC}">
              <c16:uniqueId val="{00000001-D5CE-4CDA-8495-C258275D86B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24.08</c:v>
                </c:pt>
                <c:pt idx="1">
                  <c:v>23.56</c:v>
                </c:pt>
                <c:pt idx="2">
                  <c:v>23.89</c:v>
                </c:pt>
                <c:pt idx="3">
                  <c:v>25.53</c:v>
                </c:pt>
                <c:pt idx="4">
                  <c:v>26.72</c:v>
                </c:pt>
              </c:numCache>
            </c:numRef>
          </c:val>
          <c:extLst>
            <c:ext xmlns:c16="http://schemas.microsoft.com/office/drawing/2014/chart" uri="{C3380CC4-5D6E-409C-BE32-E72D297353CC}">
              <c16:uniqueId val="{00000000-F9B5-41EA-B1BD-712B4D09CC4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55.84</c:v>
                </c:pt>
                <c:pt idx="1">
                  <c:v>55.78</c:v>
                </c:pt>
                <c:pt idx="2">
                  <c:v>54.86</c:v>
                </c:pt>
                <c:pt idx="3">
                  <c:v>55.04</c:v>
                </c:pt>
                <c:pt idx="4">
                  <c:v>53.26</c:v>
                </c:pt>
              </c:numCache>
            </c:numRef>
          </c:val>
          <c:smooth val="0"/>
          <c:extLst>
            <c:ext xmlns:c16="http://schemas.microsoft.com/office/drawing/2014/chart" uri="{C3380CC4-5D6E-409C-BE32-E72D297353CC}">
              <c16:uniqueId val="{00000001-F9B5-41EA-B1BD-712B4D09CC4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59A-4F6C-873E-AE6B56B539A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92.34</c:v>
                </c:pt>
                <c:pt idx="1">
                  <c:v>91.78</c:v>
                </c:pt>
                <c:pt idx="2">
                  <c:v>91.37</c:v>
                </c:pt>
                <c:pt idx="3">
                  <c:v>91.92</c:v>
                </c:pt>
                <c:pt idx="4">
                  <c:v>91.12</c:v>
                </c:pt>
              </c:numCache>
            </c:numRef>
          </c:val>
          <c:smooth val="0"/>
          <c:extLst>
            <c:ext xmlns:c16="http://schemas.microsoft.com/office/drawing/2014/chart" uri="{C3380CC4-5D6E-409C-BE32-E72D297353CC}">
              <c16:uniqueId val="{00000001-659A-4F6C-873E-AE6B56B539A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108.14</c:v>
                </c:pt>
                <c:pt idx="1">
                  <c:v>107.98</c:v>
                </c:pt>
                <c:pt idx="2">
                  <c:v>110.11</c:v>
                </c:pt>
                <c:pt idx="3">
                  <c:v>108.27</c:v>
                </c:pt>
                <c:pt idx="4">
                  <c:v>105.25</c:v>
                </c:pt>
              </c:numCache>
            </c:numRef>
          </c:val>
          <c:extLst>
            <c:ext xmlns:c16="http://schemas.microsoft.com/office/drawing/2014/chart" uri="{C3380CC4-5D6E-409C-BE32-E72D297353CC}">
              <c16:uniqueId val="{00000000-10EE-4A3E-AB10-00555A980DA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105.41</c:v>
                </c:pt>
                <c:pt idx="1">
                  <c:v>104.64</c:v>
                </c:pt>
                <c:pt idx="2">
                  <c:v>105.35</c:v>
                </c:pt>
                <c:pt idx="3">
                  <c:v>106.8</c:v>
                </c:pt>
                <c:pt idx="4">
                  <c:v>104.65</c:v>
                </c:pt>
              </c:numCache>
            </c:numRef>
          </c:val>
          <c:smooth val="0"/>
          <c:extLst>
            <c:ext xmlns:c16="http://schemas.microsoft.com/office/drawing/2014/chart" uri="{C3380CC4-5D6E-409C-BE32-E72D297353CC}">
              <c16:uniqueId val="{00000001-10EE-4A3E-AB10-00555A980DA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3.96</c:v>
                </c:pt>
                <c:pt idx="1">
                  <c:v>7.87</c:v>
                </c:pt>
                <c:pt idx="2">
                  <c:v>11.77</c:v>
                </c:pt>
                <c:pt idx="3">
                  <c:v>14.91</c:v>
                </c:pt>
                <c:pt idx="4">
                  <c:v>13.67</c:v>
                </c:pt>
              </c:numCache>
            </c:numRef>
          </c:val>
          <c:extLst>
            <c:ext xmlns:c16="http://schemas.microsoft.com/office/drawing/2014/chart" uri="{C3380CC4-5D6E-409C-BE32-E72D297353CC}">
              <c16:uniqueId val="{00000000-F5C0-451B-9DFA-435B3E34C136}"/>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25.37</c:v>
                </c:pt>
                <c:pt idx="1">
                  <c:v>26.89</c:v>
                </c:pt>
                <c:pt idx="2">
                  <c:v>29.42</c:v>
                </c:pt>
                <c:pt idx="3">
                  <c:v>31.14</c:v>
                </c:pt>
                <c:pt idx="4">
                  <c:v>33.11</c:v>
                </c:pt>
              </c:numCache>
            </c:numRef>
          </c:val>
          <c:smooth val="0"/>
          <c:extLst>
            <c:ext xmlns:c16="http://schemas.microsoft.com/office/drawing/2014/chart" uri="{C3380CC4-5D6E-409C-BE32-E72D297353CC}">
              <c16:uniqueId val="{00000001-F5C0-451B-9DFA-435B3E34C136}"/>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CE-4347-A97C-761A4CED010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0.54</c:v>
                </c:pt>
                <c:pt idx="1">
                  <c:v>0.75</c:v>
                </c:pt>
                <c:pt idx="2">
                  <c:v>0.74</c:v>
                </c:pt>
                <c:pt idx="3">
                  <c:v>0.76</c:v>
                </c:pt>
                <c:pt idx="4">
                  <c:v>0.94</c:v>
                </c:pt>
              </c:numCache>
            </c:numRef>
          </c:val>
          <c:smooth val="0"/>
          <c:extLst>
            <c:ext xmlns:c16="http://schemas.microsoft.com/office/drawing/2014/chart" uri="{C3380CC4-5D6E-409C-BE32-E72D297353CC}">
              <c16:uniqueId val="{00000001-72CE-4347-A97C-761A4CED010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4E-4D06-83EC-3B3B3B6AB12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25.86</c:v>
                </c:pt>
                <c:pt idx="1">
                  <c:v>25.76</c:v>
                </c:pt>
                <c:pt idx="2">
                  <c:v>26.07</c:v>
                </c:pt>
                <c:pt idx="3">
                  <c:v>26.89</c:v>
                </c:pt>
                <c:pt idx="4">
                  <c:v>23.18</c:v>
                </c:pt>
              </c:numCache>
            </c:numRef>
          </c:val>
          <c:smooth val="0"/>
          <c:extLst>
            <c:ext xmlns:c16="http://schemas.microsoft.com/office/drawing/2014/chart" uri="{C3380CC4-5D6E-409C-BE32-E72D297353CC}">
              <c16:uniqueId val="{00000001-274E-4D06-83EC-3B3B3B6AB12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115.43</c:v>
                </c:pt>
                <c:pt idx="1">
                  <c:v>118.63</c:v>
                </c:pt>
                <c:pt idx="2">
                  <c:v>261.74</c:v>
                </c:pt>
                <c:pt idx="3">
                  <c:v>121.3</c:v>
                </c:pt>
                <c:pt idx="4">
                  <c:v>202.8</c:v>
                </c:pt>
              </c:numCache>
            </c:numRef>
          </c:val>
          <c:extLst>
            <c:ext xmlns:c16="http://schemas.microsoft.com/office/drawing/2014/chart" uri="{C3380CC4-5D6E-409C-BE32-E72D297353CC}">
              <c16:uniqueId val="{00000000-9F2D-4DC2-82CE-4DD57072D95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58.23</c:v>
                </c:pt>
                <c:pt idx="1">
                  <c:v>65.56</c:v>
                </c:pt>
                <c:pt idx="2">
                  <c:v>65.87</c:v>
                </c:pt>
                <c:pt idx="3">
                  <c:v>77.260000000000005</c:v>
                </c:pt>
                <c:pt idx="4">
                  <c:v>80.010000000000005</c:v>
                </c:pt>
              </c:numCache>
            </c:numRef>
          </c:val>
          <c:smooth val="0"/>
          <c:extLst>
            <c:ext xmlns:c16="http://schemas.microsoft.com/office/drawing/2014/chart" uri="{C3380CC4-5D6E-409C-BE32-E72D297353CC}">
              <c16:uniqueId val="{00000001-9F2D-4DC2-82CE-4DD57072D95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quot;-&quot;">
                  <c:v>137.84</c:v>
                </c:pt>
                <c:pt idx="1">
                  <c:v>0</c:v>
                </c:pt>
                <c:pt idx="2">
                  <c:v>0</c:v>
                </c:pt>
                <c:pt idx="3">
                  <c:v>0</c:v>
                </c:pt>
                <c:pt idx="4">
                  <c:v>0</c:v>
                </c:pt>
              </c:numCache>
            </c:numRef>
          </c:val>
          <c:extLst>
            <c:ext xmlns:c16="http://schemas.microsoft.com/office/drawing/2014/chart" uri="{C3380CC4-5D6E-409C-BE32-E72D297353CC}">
              <c16:uniqueId val="{00000000-FB41-436B-894A-83AEDF46E44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812.92</c:v>
                </c:pt>
                <c:pt idx="1">
                  <c:v>765.48</c:v>
                </c:pt>
                <c:pt idx="2">
                  <c:v>742.08</c:v>
                </c:pt>
                <c:pt idx="3">
                  <c:v>730.84</c:v>
                </c:pt>
                <c:pt idx="4">
                  <c:v>706.45</c:v>
                </c:pt>
              </c:numCache>
            </c:numRef>
          </c:val>
          <c:smooth val="0"/>
          <c:extLst>
            <c:ext xmlns:c16="http://schemas.microsoft.com/office/drawing/2014/chart" uri="{C3380CC4-5D6E-409C-BE32-E72D297353CC}">
              <c16:uniqueId val="{00000001-FB41-436B-894A-83AEDF46E44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76.28</c:v>
                </c:pt>
                <c:pt idx="1">
                  <c:v>74.59</c:v>
                </c:pt>
                <c:pt idx="2">
                  <c:v>83.86</c:v>
                </c:pt>
                <c:pt idx="3">
                  <c:v>67.02</c:v>
                </c:pt>
                <c:pt idx="4">
                  <c:v>53.9</c:v>
                </c:pt>
              </c:numCache>
            </c:numRef>
          </c:val>
          <c:extLst>
            <c:ext xmlns:c16="http://schemas.microsoft.com/office/drawing/2014/chart" uri="{C3380CC4-5D6E-409C-BE32-E72D297353CC}">
              <c16:uniqueId val="{00000000-5E49-4055-8F05-D52B9DAD981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85.4</c:v>
                </c:pt>
                <c:pt idx="1">
                  <c:v>87.8</c:v>
                </c:pt>
                <c:pt idx="2">
                  <c:v>86.51</c:v>
                </c:pt>
                <c:pt idx="3">
                  <c:v>89.17</c:v>
                </c:pt>
                <c:pt idx="4">
                  <c:v>85.67</c:v>
                </c:pt>
              </c:numCache>
            </c:numRef>
          </c:val>
          <c:smooth val="0"/>
          <c:extLst>
            <c:ext xmlns:c16="http://schemas.microsoft.com/office/drawing/2014/chart" uri="{C3380CC4-5D6E-409C-BE32-E72D297353CC}">
              <c16:uniqueId val="{00000001-5E49-4055-8F05-D52B9DAD981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215.51</c:v>
                </c:pt>
                <c:pt idx="1">
                  <c:v>220.15</c:v>
                </c:pt>
                <c:pt idx="2">
                  <c:v>195.18</c:v>
                </c:pt>
                <c:pt idx="3">
                  <c:v>243.94</c:v>
                </c:pt>
                <c:pt idx="4">
                  <c:v>303.87</c:v>
                </c:pt>
              </c:numCache>
            </c:numRef>
          </c:val>
          <c:extLst>
            <c:ext xmlns:c16="http://schemas.microsoft.com/office/drawing/2014/chart" uri="{C3380CC4-5D6E-409C-BE32-E72D297353CC}">
              <c16:uniqueId val="{00000000-3295-4112-B3BA-8BC0529205D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188.57</c:v>
                </c:pt>
                <c:pt idx="1">
                  <c:v>187.69</c:v>
                </c:pt>
                <c:pt idx="2">
                  <c:v>188.24</c:v>
                </c:pt>
                <c:pt idx="3">
                  <c:v>184.85</c:v>
                </c:pt>
                <c:pt idx="4">
                  <c:v>194.78</c:v>
                </c:pt>
              </c:numCache>
            </c:numRef>
          </c:val>
          <c:smooth val="0"/>
          <c:extLst>
            <c:ext xmlns:c16="http://schemas.microsoft.com/office/drawing/2014/chart" uri="{C3380CC4-5D6E-409C-BE32-E72D297353CC}">
              <c16:uniqueId val="{00000001-3295-4112-B3BA-8BC0529205D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V7" zoomScaleNormal="100" workbookViewId="0">
      <selection activeCell="B14" sqref="B14:BJ1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岡山県　吉備中央町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Cd1</v>
      </c>
      <c r="X8" s="65"/>
      <c r="Y8" s="65"/>
      <c r="Z8" s="65"/>
      <c r="AA8" s="65"/>
      <c r="AB8" s="65"/>
      <c r="AC8" s="65"/>
      <c r="AD8" s="66" t="str">
        <f>データ!$M$6</f>
        <v>非設置</v>
      </c>
      <c r="AE8" s="66"/>
      <c r="AF8" s="66"/>
      <c r="AG8" s="66"/>
      <c r="AH8" s="66"/>
      <c r="AI8" s="66"/>
      <c r="AJ8" s="66"/>
      <c r="AK8" s="3"/>
      <c r="AL8" s="54">
        <f>データ!S6</f>
        <v>10195</v>
      </c>
      <c r="AM8" s="54"/>
      <c r="AN8" s="54"/>
      <c r="AO8" s="54"/>
      <c r="AP8" s="54"/>
      <c r="AQ8" s="54"/>
      <c r="AR8" s="54"/>
      <c r="AS8" s="54"/>
      <c r="AT8" s="53">
        <f>データ!T6</f>
        <v>268.77999999999997</v>
      </c>
      <c r="AU8" s="53"/>
      <c r="AV8" s="53"/>
      <c r="AW8" s="53"/>
      <c r="AX8" s="53"/>
      <c r="AY8" s="53"/>
      <c r="AZ8" s="53"/>
      <c r="BA8" s="53"/>
      <c r="BB8" s="53">
        <f>データ!U6</f>
        <v>37.93</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76.92</v>
      </c>
      <c r="J10" s="53"/>
      <c r="K10" s="53"/>
      <c r="L10" s="53"/>
      <c r="M10" s="53"/>
      <c r="N10" s="53"/>
      <c r="O10" s="53"/>
      <c r="P10" s="53">
        <f>データ!P6</f>
        <v>17.47</v>
      </c>
      <c r="Q10" s="53"/>
      <c r="R10" s="53"/>
      <c r="S10" s="53"/>
      <c r="T10" s="53"/>
      <c r="U10" s="53"/>
      <c r="V10" s="53"/>
      <c r="W10" s="53">
        <f>データ!Q6</f>
        <v>100</v>
      </c>
      <c r="X10" s="53"/>
      <c r="Y10" s="53"/>
      <c r="Z10" s="53"/>
      <c r="AA10" s="53"/>
      <c r="AB10" s="53"/>
      <c r="AC10" s="53"/>
      <c r="AD10" s="54">
        <f>データ!R6</f>
        <v>2816</v>
      </c>
      <c r="AE10" s="54"/>
      <c r="AF10" s="54"/>
      <c r="AG10" s="54"/>
      <c r="AH10" s="54"/>
      <c r="AI10" s="54"/>
      <c r="AJ10" s="54"/>
      <c r="AK10" s="2"/>
      <c r="AL10" s="54">
        <f>データ!V6</f>
        <v>1758</v>
      </c>
      <c r="AM10" s="54"/>
      <c r="AN10" s="54"/>
      <c r="AO10" s="54"/>
      <c r="AP10" s="54"/>
      <c r="AQ10" s="54"/>
      <c r="AR10" s="54"/>
      <c r="AS10" s="54"/>
      <c r="AT10" s="53">
        <f>データ!W6</f>
        <v>2.2200000000000002</v>
      </c>
      <c r="AU10" s="53"/>
      <c r="AV10" s="53"/>
      <c r="AW10" s="53"/>
      <c r="AX10" s="53"/>
      <c r="AY10" s="53"/>
      <c r="AZ10" s="53"/>
      <c r="BA10" s="53"/>
      <c r="BB10" s="53">
        <f>データ!X6</f>
        <v>791.89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116</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GyaXTI27VoFka+vEStRERESj4hgrkLaD4TWK6gMzEqo3MIczvHeL3nBbIteGiuD4gPQeOc+yN4aJz1Twiw81zg==" saltValue="S9/niFS5Tkzlv6slsv1TI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336815</v>
      </c>
      <c r="D6" s="19">
        <f t="shared" si="3"/>
        <v>46</v>
      </c>
      <c r="E6" s="19">
        <f t="shared" si="3"/>
        <v>17</v>
      </c>
      <c r="F6" s="19">
        <f t="shared" si="3"/>
        <v>1</v>
      </c>
      <c r="G6" s="19">
        <f t="shared" si="3"/>
        <v>0</v>
      </c>
      <c r="H6" s="19" t="str">
        <f t="shared" si="3"/>
        <v>岡山県　吉備中央町</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76.92</v>
      </c>
      <c r="P6" s="20">
        <f t="shared" si="3"/>
        <v>17.47</v>
      </c>
      <c r="Q6" s="20">
        <f t="shared" si="3"/>
        <v>100</v>
      </c>
      <c r="R6" s="20">
        <f t="shared" si="3"/>
        <v>2816</v>
      </c>
      <c r="S6" s="20">
        <f t="shared" si="3"/>
        <v>10195</v>
      </c>
      <c r="T6" s="20">
        <f t="shared" si="3"/>
        <v>268.77999999999997</v>
      </c>
      <c r="U6" s="20">
        <f t="shared" si="3"/>
        <v>37.93</v>
      </c>
      <c r="V6" s="20">
        <f t="shared" si="3"/>
        <v>1758</v>
      </c>
      <c r="W6" s="20">
        <f t="shared" si="3"/>
        <v>2.2200000000000002</v>
      </c>
      <c r="X6" s="20">
        <f t="shared" si="3"/>
        <v>791.89</v>
      </c>
      <c r="Y6" s="21">
        <f>IF(Y7="",NA(),Y7)</f>
        <v>108.14</v>
      </c>
      <c r="Z6" s="21">
        <f t="shared" ref="Z6:AH6" si="4">IF(Z7="",NA(),Z7)</f>
        <v>107.98</v>
      </c>
      <c r="AA6" s="21">
        <f t="shared" si="4"/>
        <v>110.11</v>
      </c>
      <c r="AB6" s="21">
        <f t="shared" si="4"/>
        <v>108.27</v>
      </c>
      <c r="AC6" s="21">
        <f t="shared" si="4"/>
        <v>105.25</v>
      </c>
      <c r="AD6" s="21">
        <f t="shared" si="4"/>
        <v>105.41</v>
      </c>
      <c r="AE6" s="21">
        <f t="shared" si="4"/>
        <v>104.64</v>
      </c>
      <c r="AF6" s="21">
        <f t="shared" si="4"/>
        <v>105.35</v>
      </c>
      <c r="AG6" s="21">
        <f t="shared" si="4"/>
        <v>106.8</v>
      </c>
      <c r="AH6" s="21">
        <f t="shared" si="4"/>
        <v>104.65</v>
      </c>
      <c r="AI6" s="20" t="str">
        <f>IF(AI7="","",IF(AI7="-","【-】","【"&amp;SUBSTITUTE(TEXT(AI7,"#,##0.00"),"-","△")&amp;"】"))</f>
        <v>【105.36】</v>
      </c>
      <c r="AJ6" s="20">
        <f>IF(AJ7="",NA(),AJ7)</f>
        <v>0</v>
      </c>
      <c r="AK6" s="20">
        <f t="shared" ref="AK6:AS6" si="5">IF(AK7="",NA(),AK7)</f>
        <v>0</v>
      </c>
      <c r="AL6" s="20">
        <f t="shared" si="5"/>
        <v>0</v>
      </c>
      <c r="AM6" s="20">
        <f t="shared" si="5"/>
        <v>0</v>
      </c>
      <c r="AN6" s="20">
        <f t="shared" si="5"/>
        <v>0</v>
      </c>
      <c r="AO6" s="21">
        <f t="shared" si="5"/>
        <v>25.86</v>
      </c>
      <c r="AP6" s="21">
        <f t="shared" si="5"/>
        <v>25.76</v>
      </c>
      <c r="AQ6" s="21">
        <f t="shared" si="5"/>
        <v>26.07</v>
      </c>
      <c r="AR6" s="21">
        <f t="shared" si="5"/>
        <v>26.89</v>
      </c>
      <c r="AS6" s="21">
        <f t="shared" si="5"/>
        <v>23.18</v>
      </c>
      <c r="AT6" s="20" t="str">
        <f>IF(AT7="","",IF(AT7="-","【-】","【"&amp;SUBSTITUTE(TEXT(AT7,"#,##0.00"),"-","△")&amp;"】"))</f>
        <v>【3.12】</v>
      </c>
      <c r="AU6" s="21">
        <f>IF(AU7="",NA(),AU7)</f>
        <v>115.43</v>
      </c>
      <c r="AV6" s="21">
        <f t="shared" ref="AV6:BD6" si="6">IF(AV7="",NA(),AV7)</f>
        <v>118.63</v>
      </c>
      <c r="AW6" s="21">
        <f t="shared" si="6"/>
        <v>261.74</v>
      </c>
      <c r="AX6" s="21">
        <f t="shared" si="6"/>
        <v>121.3</v>
      </c>
      <c r="AY6" s="21">
        <f t="shared" si="6"/>
        <v>202.8</v>
      </c>
      <c r="AZ6" s="21">
        <f t="shared" si="6"/>
        <v>58.23</v>
      </c>
      <c r="BA6" s="21">
        <f t="shared" si="6"/>
        <v>65.56</v>
      </c>
      <c r="BB6" s="21">
        <f t="shared" si="6"/>
        <v>65.87</v>
      </c>
      <c r="BC6" s="21">
        <f t="shared" si="6"/>
        <v>77.260000000000005</v>
      </c>
      <c r="BD6" s="21">
        <f t="shared" si="6"/>
        <v>80.010000000000005</v>
      </c>
      <c r="BE6" s="20" t="str">
        <f>IF(BE7="","",IF(BE7="-","【-】","【"&amp;SUBSTITUTE(TEXT(BE7,"#,##0.00"),"-","△")&amp;"】"))</f>
        <v>【82.75】</v>
      </c>
      <c r="BF6" s="21">
        <f>IF(BF7="",NA(),BF7)</f>
        <v>137.84</v>
      </c>
      <c r="BG6" s="20">
        <f t="shared" ref="BG6:BO6" si="7">IF(BG7="",NA(),BG7)</f>
        <v>0</v>
      </c>
      <c r="BH6" s="20">
        <f t="shared" si="7"/>
        <v>0</v>
      </c>
      <c r="BI6" s="20">
        <f t="shared" si="7"/>
        <v>0</v>
      </c>
      <c r="BJ6" s="20">
        <f t="shared" si="7"/>
        <v>0</v>
      </c>
      <c r="BK6" s="21">
        <f t="shared" si="7"/>
        <v>812.92</v>
      </c>
      <c r="BL6" s="21">
        <f t="shared" si="7"/>
        <v>765.48</v>
      </c>
      <c r="BM6" s="21">
        <f t="shared" si="7"/>
        <v>742.08</v>
      </c>
      <c r="BN6" s="21">
        <f t="shared" si="7"/>
        <v>730.84</v>
      </c>
      <c r="BO6" s="21">
        <f t="shared" si="7"/>
        <v>706.45</v>
      </c>
      <c r="BP6" s="20" t="str">
        <f>IF(BP7="","",IF(BP7="-","【-】","【"&amp;SUBSTITUTE(TEXT(BP7,"#,##0.00"),"-","△")&amp;"】"))</f>
        <v>【602.56】</v>
      </c>
      <c r="BQ6" s="21">
        <f>IF(BQ7="",NA(),BQ7)</f>
        <v>76.28</v>
      </c>
      <c r="BR6" s="21">
        <f t="shared" ref="BR6:BZ6" si="8">IF(BR7="",NA(),BR7)</f>
        <v>74.59</v>
      </c>
      <c r="BS6" s="21">
        <f t="shared" si="8"/>
        <v>83.86</v>
      </c>
      <c r="BT6" s="21">
        <f t="shared" si="8"/>
        <v>67.02</v>
      </c>
      <c r="BU6" s="21">
        <f t="shared" si="8"/>
        <v>53.9</v>
      </c>
      <c r="BV6" s="21">
        <f t="shared" si="8"/>
        <v>85.4</v>
      </c>
      <c r="BW6" s="21">
        <f t="shared" si="8"/>
        <v>87.8</v>
      </c>
      <c r="BX6" s="21">
        <f t="shared" si="8"/>
        <v>86.51</v>
      </c>
      <c r="BY6" s="21">
        <f t="shared" si="8"/>
        <v>89.17</v>
      </c>
      <c r="BZ6" s="21">
        <f t="shared" si="8"/>
        <v>85.67</v>
      </c>
      <c r="CA6" s="20" t="str">
        <f>IF(CA7="","",IF(CA7="-","【-】","【"&amp;SUBSTITUTE(TEXT(CA7,"#,##0.00"),"-","△")&amp;"】"))</f>
        <v>【97.94】</v>
      </c>
      <c r="CB6" s="21">
        <f>IF(CB7="",NA(),CB7)</f>
        <v>215.51</v>
      </c>
      <c r="CC6" s="21">
        <f t="shared" ref="CC6:CK6" si="9">IF(CC7="",NA(),CC7)</f>
        <v>220.15</v>
      </c>
      <c r="CD6" s="21">
        <f t="shared" si="9"/>
        <v>195.18</v>
      </c>
      <c r="CE6" s="21">
        <f t="shared" si="9"/>
        <v>243.94</v>
      </c>
      <c r="CF6" s="21">
        <f t="shared" si="9"/>
        <v>303.87</v>
      </c>
      <c r="CG6" s="21">
        <f t="shared" si="9"/>
        <v>188.57</v>
      </c>
      <c r="CH6" s="21">
        <f t="shared" si="9"/>
        <v>187.69</v>
      </c>
      <c r="CI6" s="21">
        <f t="shared" si="9"/>
        <v>188.24</v>
      </c>
      <c r="CJ6" s="21">
        <f t="shared" si="9"/>
        <v>184.85</v>
      </c>
      <c r="CK6" s="21">
        <f t="shared" si="9"/>
        <v>194.78</v>
      </c>
      <c r="CL6" s="20" t="str">
        <f>IF(CL7="","",IF(CL7="-","【-】","【"&amp;SUBSTITUTE(TEXT(CL7,"#,##0.00"),"-","△")&amp;"】"))</f>
        <v>【140.98】</v>
      </c>
      <c r="CM6" s="21">
        <f>IF(CM7="",NA(),CM7)</f>
        <v>24.08</v>
      </c>
      <c r="CN6" s="21">
        <f t="shared" ref="CN6:CV6" si="10">IF(CN7="",NA(),CN7)</f>
        <v>23.56</v>
      </c>
      <c r="CO6" s="21">
        <f t="shared" si="10"/>
        <v>23.89</v>
      </c>
      <c r="CP6" s="21">
        <f t="shared" si="10"/>
        <v>25.53</v>
      </c>
      <c r="CQ6" s="21">
        <f t="shared" si="10"/>
        <v>26.72</v>
      </c>
      <c r="CR6" s="21">
        <f t="shared" si="10"/>
        <v>55.84</v>
      </c>
      <c r="CS6" s="21">
        <f t="shared" si="10"/>
        <v>55.78</v>
      </c>
      <c r="CT6" s="21">
        <f t="shared" si="10"/>
        <v>54.86</v>
      </c>
      <c r="CU6" s="21">
        <f t="shared" si="10"/>
        <v>55.04</v>
      </c>
      <c r="CV6" s="21">
        <f t="shared" si="10"/>
        <v>53.26</v>
      </c>
      <c r="CW6" s="20" t="str">
        <f>IF(CW7="","",IF(CW7="-","【-】","【"&amp;SUBSTITUTE(TEXT(CW7,"#,##0.00"),"-","△")&amp;"】"))</f>
        <v>【60.13】</v>
      </c>
      <c r="CX6" s="21">
        <f>IF(CX7="",NA(),CX7)</f>
        <v>100</v>
      </c>
      <c r="CY6" s="21">
        <f t="shared" ref="CY6:DG6" si="11">IF(CY7="",NA(),CY7)</f>
        <v>100</v>
      </c>
      <c r="CZ6" s="21">
        <f t="shared" si="11"/>
        <v>100</v>
      </c>
      <c r="DA6" s="21">
        <f t="shared" si="11"/>
        <v>100</v>
      </c>
      <c r="DB6" s="21">
        <f t="shared" si="11"/>
        <v>100</v>
      </c>
      <c r="DC6" s="21">
        <f t="shared" si="11"/>
        <v>92.34</v>
      </c>
      <c r="DD6" s="21">
        <f t="shared" si="11"/>
        <v>91.78</v>
      </c>
      <c r="DE6" s="21">
        <f t="shared" si="11"/>
        <v>91.37</v>
      </c>
      <c r="DF6" s="21">
        <f t="shared" si="11"/>
        <v>91.92</v>
      </c>
      <c r="DG6" s="21">
        <f t="shared" si="11"/>
        <v>91.12</v>
      </c>
      <c r="DH6" s="20" t="str">
        <f>IF(DH7="","",IF(DH7="-","【-】","【"&amp;SUBSTITUTE(TEXT(DH7,"#,##0.00"),"-","△")&amp;"】"))</f>
        <v>【96.00】</v>
      </c>
      <c r="DI6" s="21">
        <f>IF(DI7="",NA(),DI7)</f>
        <v>3.96</v>
      </c>
      <c r="DJ6" s="21">
        <f t="shared" ref="DJ6:DR6" si="12">IF(DJ7="",NA(),DJ7)</f>
        <v>7.87</v>
      </c>
      <c r="DK6" s="21">
        <f t="shared" si="12"/>
        <v>11.77</v>
      </c>
      <c r="DL6" s="21">
        <f t="shared" si="12"/>
        <v>14.91</v>
      </c>
      <c r="DM6" s="21">
        <f t="shared" si="12"/>
        <v>13.67</v>
      </c>
      <c r="DN6" s="21">
        <f t="shared" si="12"/>
        <v>25.37</v>
      </c>
      <c r="DO6" s="21">
        <f t="shared" si="12"/>
        <v>26.89</v>
      </c>
      <c r="DP6" s="21">
        <f t="shared" si="12"/>
        <v>29.42</v>
      </c>
      <c r="DQ6" s="21">
        <f t="shared" si="12"/>
        <v>31.14</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1">
        <f t="shared" si="13"/>
        <v>0.54</v>
      </c>
      <c r="DZ6" s="21">
        <f t="shared" si="13"/>
        <v>0.75</v>
      </c>
      <c r="EA6" s="21">
        <f t="shared" si="13"/>
        <v>0.74</v>
      </c>
      <c r="EB6" s="21">
        <f t="shared" si="13"/>
        <v>0.76</v>
      </c>
      <c r="EC6" s="21">
        <f t="shared" si="13"/>
        <v>0.94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v>
      </c>
      <c r="EL6" s="21">
        <f t="shared" si="14"/>
        <v>7.0000000000000007E-2</v>
      </c>
      <c r="EM6" s="21">
        <f t="shared" si="14"/>
        <v>0.06</v>
      </c>
      <c r="EN6" s="21">
        <f t="shared" si="14"/>
        <v>7.0000000000000007E-2</v>
      </c>
      <c r="EO6" s="20" t="str">
        <f>IF(EO7="","",IF(EO7="-","【-】","【"&amp;SUBSTITUTE(TEXT(EO7,"#,##0.00"),"-","△")&amp;"】"))</f>
        <v>【0.19】</v>
      </c>
    </row>
    <row r="7" spans="1:148" s="22" customFormat="1" x14ac:dyDescent="0.2">
      <c r="A7" s="14"/>
      <c r="B7" s="23">
        <v>2024</v>
      </c>
      <c r="C7" s="23">
        <v>336815</v>
      </c>
      <c r="D7" s="23">
        <v>46</v>
      </c>
      <c r="E7" s="23">
        <v>17</v>
      </c>
      <c r="F7" s="23">
        <v>1</v>
      </c>
      <c r="G7" s="23">
        <v>0</v>
      </c>
      <c r="H7" s="23" t="s">
        <v>96</v>
      </c>
      <c r="I7" s="23" t="s">
        <v>97</v>
      </c>
      <c r="J7" s="23" t="s">
        <v>98</v>
      </c>
      <c r="K7" s="23" t="s">
        <v>99</v>
      </c>
      <c r="L7" s="23" t="s">
        <v>100</v>
      </c>
      <c r="M7" s="23" t="s">
        <v>101</v>
      </c>
      <c r="N7" s="24" t="s">
        <v>102</v>
      </c>
      <c r="O7" s="24">
        <v>76.92</v>
      </c>
      <c r="P7" s="24">
        <v>17.47</v>
      </c>
      <c r="Q7" s="24">
        <v>100</v>
      </c>
      <c r="R7" s="24">
        <v>2816</v>
      </c>
      <c r="S7" s="24">
        <v>10195</v>
      </c>
      <c r="T7" s="24">
        <v>268.77999999999997</v>
      </c>
      <c r="U7" s="24">
        <v>37.93</v>
      </c>
      <c r="V7" s="24">
        <v>1758</v>
      </c>
      <c r="W7" s="24">
        <v>2.2200000000000002</v>
      </c>
      <c r="X7" s="24">
        <v>791.89</v>
      </c>
      <c r="Y7" s="24">
        <v>108.14</v>
      </c>
      <c r="Z7" s="24">
        <v>107.98</v>
      </c>
      <c r="AA7" s="24">
        <v>110.11</v>
      </c>
      <c r="AB7" s="24">
        <v>108.27</v>
      </c>
      <c r="AC7" s="24">
        <v>105.25</v>
      </c>
      <c r="AD7" s="24">
        <v>105.41</v>
      </c>
      <c r="AE7" s="24">
        <v>104.64</v>
      </c>
      <c r="AF7" s="24">
        <v>105.35</v>
      </c>
      <c r="AG7" s="24">
        <v>106.8</v>
      </c>
      <c r="AH7" s="24">
        <v>104.65</v>
      </c>
      <c r="AI7" s="24">
        <v>105.36</v>
      </c>
      <c r="AJ7" s="24">
        <v>0</v>
      </c>
      <c r="AK7" s="24">
        <v>0</v>
      </c>
      <c r="AL7" s="24">
        <v>0</v>
      </c>
      <c r="AM7" s="24">
        <v>0</v>
      </c>
      <c r="AN7" s="24">
        <v>0</v>
      </c>
      <c r="AO7" s="24">
        <v>25.86</v>
      </c>
      <c r="AP7" s="24">
        <v>25.76</v>
      </c>
      <c r="AQ7" s="24">
        <v>26.07</v>
      </c>
      <c r="AR7" s="24">
        <v>26.89</v>
      </c>
      <c r="AS7" s="24">
        <v>23.18</v>
      </c>
      <c r="AT7" s="24">
        <v>3.12</v>
      </c>
      <c r="AU7" s="24">
        <v>115.43</v>
      </c>
      <c r="AV7" s="24">
        <v>118.63</v>
      </c>
      <c r="AW7" s="24">
        <v>261.74</v>
      </c>
      <c r="AX7" s="24">
        <v>121.3</v>
      </c>
      <c r="AY7" s="24">
        <v>202.8</v>
      </c>
      <c r="AZ7" s="24">
        <v>58.23</v>
      </c>
      <c r="BA7" s="24">
        <v>65.56</v>
      </c>
      <c r="BB7" s="24">
        <v>65.87</v>
      </c>
      <c r="BC7" s="24">
        <v>77.260000000000005</v>
      </c>
      <c r="BD7" s="24">
        <v>80.010000000000005</v>
      </c>
      <c r="BE7" s="24">
        <v>82.75</v>
      </c>
      <c r="BF7" s="24">
        <v>137.84</v>
      </c>
      <c r="BG7" s="24">
        <v>0</v>
      </c>
      <c r="BH7" s="24">
        <v>0</v>
      </c>
      <c r="BI7" s="24">
        <v>0</v>
      </c>
      <c r="BJ7" s="24">
        <v>0</v>
      </c>
      <c r="BK7" s="24">
        <v>812.92</v>
      </c>
      <c r="BL7" s="24">
        <v>765.48</v>
      </c>
      <c r="BM7" s="24">
        <v>742.08</v>
      </c>
      <c r="BN7" s="24">
        <v>730.84</v>
      </c>
      <c r="BO7" s="24">
        <v>706.45</v>
      </c>
      <c r="BP7" s="24">
        <v>602.55999999999995</v>
      </c>
      <c r="BQ7" s="24">
        <v>76.28</v>
      </c>
      <c r="BR7" s="24">
        <v>74.59</v>
      </c>
      <c r="BS7" s="24">
        <v>83.86</v>
      </c>
      <c r="BT7" s="24">
        <v>67.02</v>
      </c>
      <c r="BU7" s="24">
        <v>53.9</v>
      </c>
      <c r="BV7" s="24">
        <v>85.4</v>
      </c>
      <c r="BW7" s="24">
        <v>87.8</v>
      </c>
      <c r="BX7" s="24">
        <v>86.51</v>
      </c>
      <c r="BY7" s="24">
        <v>89.17</v>
      </c>
      <c r="BZ7" s="24">
        <v>85.67</v>
      </c>
      <c r="CA7" s="24">
        <v>97.94</v>
      </c>
      <c r="CB7" s="24">
        <v>215.51</v>
      </c>
      <c r="CC7" s="24">
        <v>220.15</v>
      </c>
      <c r="CD7" s="24">
        <v>195.18</v>
      </c>
      <c r="CE7" s="24">
        <v>243.94</v>
      </c>
      <c r="CF7" s="24">
        <v>303.87</v>
      </c>
      <c r="CG7" s="24">
        <v>188.57</v>
      </c>
      <c r="CH7" s="24">
        <v>187.69</v>
      </c>
      <c r="CI7" s="24">
        <v>188.24</v>
      </c>
      <c r="CJ7" s="24">
        <v>184.85</v>
      </c>
      <c r="CK7" s="24">
        <v>194.78</v>
      </c>
      <c r="CL7" s="24">
        <v>140.97999999999999</v>
      </c>
      <c r="CM7" s="24">
        <v>24.08</v>
      </c>
      <c r="CN7" s="24">
        <v>23.56</v>
      </c>
      <c r="CO7" s="24">
        <v>23.89</v>
      </c>
      <c r="CP7" s="24">
        <v>25.53</v>
      </c>
      <c r="CQ7" s="24">
        <v>26.72</v>
      </c>
      <c r="CR7" s="24">
        <v>55.84</v>
      </c>
      <c r="CS7" s="24">
        <v>55.78</v>
      </c>
      <c r="CT7" s="24">
        <v>54.86</v>
      </c>
      <c r="CU7" s="24">
        <v>55.04</v>
      </c>
      <c r="CV7" s="24">
        <v>53.26</v>
      </c>
      <c r="CW7" s="24">
        <v>60.13</v>
      </c>
      <c r="CX7" s="24">
        <v>100</v>
      </c>
      <c r="CY7" s="24">
        <v>100</v>
      </c>
      <c r="CZ7" s="24">
        <v>100</v>
      </c>
      <c r="DA7" s="24">
        <v>100</v>
      </c>
      <c r="DB7" s="24">
        <v>100</v>
      </c>
      <c r="DC7" s="24">
        <v>92.34</v>
      </c>
      <c r="DD7" s="24">
        <v>91.78</v>
      </c>
      <c r="DE7" s="24">
        <v>91.37</v>
      </c>
      <c r="DF7" s="24">
        <v>91.92</v>
      </c>
      <c r="DG7" s="24">
        <v>91.12</v>
      </c>
      <c r="DH7" s="24">
        <v>96</v>
      </c>
      <c r="DI7" s="24">
        <v>3.96</v>
      </c>
      <c r="DJ7" s="24">
        <v>7.87</v>
      </c>
      <c r="DK7" s="24">
        <v>11.77</v>
      </c>
      <c r="DL7" s="24">
        <v>14.91</v>
      </c>
      <c r="DM7" s="24">
        <v>13.67</v>
      </c>
      <c r="DN7" s="24">
        <v>25.37</v>
      </c>
      <c r="DO7" s="24">
        <v>26.89</v>
      </c>
      <c r="DP7" s="24">
        <v>29.42</v>
      </c>
      <c r="DQ7" s="24">
        <v>31.14</v>
      </c>
      <c r="DR7" s="24">
        <v>33.11</v>
      </c>
      <c r="DS7" s="24">
        <v>42.2</v>
      </c>
      <c r="DT7" s="24">
        <v>0</v>
      </c>
      <c r="DU7" s="24">
        <v>0</v>
      </c>
      <c r="DV7" s="24">
        <v>0</v>
      </c>
      <c r="DW7" s="24">
        <v>0</v>
      </c>
      <c r="DX7" s="24">
        <v>0</v>
      </c>
      <c r="DY7" s="24">
        <v>0.54</v>
      </c>
      <c r="DZ7" s="24">
        <v>0.75</v>
      </c>
      <c r="EA7" s="24">
        <v>0.74</v>
      </c>
      <c r="EB7" s="24">
        <v>0.76</v>
      </c>
      <c r="EC7" s="24">
        <v>0.94</v>
      </c>
      <c r="ED7" s="24">
        <v>9.4600000000000009</v>
      </c>
      <c r="EE7" s="24">
        <v>0</v>
      </c>
      <c r="EF7" s="24">
        <v>0</v>
      </c>
      <c r="EG7" s="24">
        <v>0</v>
      </c>
      <c r="EH7" s="24">
        <v>0</v>
      </c>
      <c r="EI7" s="24">
        <v>0</v>
      </c>
      <c r="EJ7" s="24">
        <v>0.09</v>
      </c>
      <c r="EK7" s="24">
        <v>0.1</v>
      </c>
      <c r="EL7" s="24">
        <v>7.0000000000000007E-2</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112</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KC3712</cp:lastModifiedBy>
  <dcterms:created xsi:type="dcterms:W3CDTF">2025-12-23T06:04:30Z</dcterms:created>
  <dcterms:modified xsi:type="dcterms:W3CDTF">2026-01-27T05:53:14Z</dcterms:modified>
  <cp:category/>
</cp:coreProperties>
</file>