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nas30\Temp\総務課＿髙橋様\"/>
    </mc:Choice>
  </mc:AlternateContent>
  <xr:revisionPtr revIDLastSave="0" documentId="13_ncr:1_{64C98021-A664-41D4-8BC4-685D33ADBD30}" xr6:coauthVersionLast="47" xr6:coauthVersionMax="47" xr10:uidLastSave="{00000000-0000-0000-0000-000000000000}"/>
  <workbookProtection workbookAlgorithmName="SHA-512" workbookHashValue="ALXy7FLXomfIHwoRyBFlz+d1K2EhACAT70YCzay/CsJ02HgnoL6KQf8egR7u/vox1PO7mJdRr94etwibTEp4Aw==" workbookSaltValue="iw2jbAnqWfvcw5Udjk8SDg==" workbookSpinCount="100000" lockStructure="1"/>
  <bookViews>
    <workbookView xWindow="-108" yWindow="-108" windowWidth="23256" windowHeight="12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<sst xmlns="http://schemas.openxmlformats.org/spreadsheetml/2006/main" count="228" uniqueCount="113">
  <si>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</si>
  <si>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</si>
  <si>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</si>
  <si>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</si>
  <si>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</si>
  <si>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</si>
  <si>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</si>
  <si>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</si>
  <si>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</si>
  <si>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</si>
  <si>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</si>
  <si>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</si>
  <si>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</si>
  <si>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</si>
  <si>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</si>
  <si>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</si>
  <si>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</si>
  <si>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</si>
  <si>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</si>
  <si>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</si>
  <si>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</si>
  <si>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</si>
  <si>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</si>
  <si>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</si>
  <si>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</si>
  <si>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</si>
  <si>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</si>
  <si>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</si>
  <si>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</si>
  <si>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</si>
  <si>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</si>
  <si>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</si>
  <si>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</si>
  <si>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</si>
  <si>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</si>
  <si>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</si>
  <si>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</si>
  <si>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</si>
  <si>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</si>
  <si>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</si>
  <si>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</si>
  <si>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</si>
  <si>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</si>
  <si>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</si>
  <si>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</si>
  <si>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</si>
  <si>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</si>
  <si>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</si>
  <si>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</si>
  <si>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</si>
  <si>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</si>
  <si>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</si>
  <si>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</si>
  <si>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</si>
  <si>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</si>
  <si>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</si>
  <si>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</si>
  <si>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</si>
  <si>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</si>
  <si>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</si>
  <si>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</si>
  <si>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</si>
  <si>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</si>
  <si>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</si>
  <si>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</si>
  <si>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</si>
  <si>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</si>
  <si>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</si>
  <si>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</si>
  <si>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</si>
  <si>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</si>
  <si>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</si>
  <si>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</si>
  <si>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</si>
  <si>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</si>
  <si>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</si>
  <si>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</si>
  <si>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</si>
  <si>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</si>
  <si>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</si>
  <si>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</si>
  <si>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</si>
  <si>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</si>
  <si>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</si>
  <si>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</si>
  <si>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</si>
  <si>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</si>
  <si>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</si>
  <si>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</si>
  <si>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</si>
  <si>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</si>
  <si>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</si>
  <si>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</si>
  <si>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吉備中央町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</si>
  <si>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</si>
  <si>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</si>
  <si>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</si>
  <si>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</si>
  <si>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</si>
  <si>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</si>
  <si>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</si>
  <si>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</si>
  <si>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</si>
  <si>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</si>
  <si>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</si>
  <si>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</si>
  <si>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</si>
  <si>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</si>
  <si>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</si>
  <si>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</si>
  <si>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１　経常収支比率は、100％を上回っていることから、健全な経営状態にあると言える。
２　累積欠損金比率は、0％であることから、健全な財務状況にあると言える。
３　流動比率は、若干低下したが、それでも高い水準を維持しており、財務の健全性が高い状態にあると言える。
４　企業債残高対給水収益比率は、継続的に低下してきており、これにより、財務負担が軽減され健全性が向上していると言える。
５　料金回収率は、類似団体平均値を大きく下回っており、適正な料金設定の模索が必要であると言える。
６　給水原価は、当自治体が高原地帯にあり充分な水源確保が難しく、下流域にある広域水道企業団より浄水をポンプアップにより受水している為、原価が高い傾向にあると言える。
７　施設利用率は、50％前後で推移していることから、効率的な運用が求められていると言える。
８　有収率は、減少傾向にあることから、漏水調査や、管路更新等による向上に努めたい。</t>
    <rPh sb="64" eb="66">
      <t>ケンゼン</t>
    </rPh>
    <rPh sb="67" eb="69">
      <t>ザイム</t>
    </rPh>
    <rPh sb="69" eb="71">
      <t>ジョウキョウ</t>
    </rPh>
    <rPh sb="75" eb="76">
      <t>イ</t>
    </rPh>
    <rPh sb="89" eb="93">
      <t>ジャッカンテイカ</t>
    </rPh>
    <rPh sb="101" eb="102">
      <t>タカ</t>
    </rPh>
    <rPh sb="103" eb="105">
      <t>スイジュン</t>
    </rPh>
    <rPh sb="106" eb="108">
      <t>イジ</t>
    </rPh>
    <rPh sb="113" eb="115">
      <t>ザイム</t>
    </rPh>
    <rPh sb="116" eb="119">
      <t>ケンゼンセイ</t>
    </rPh>
    <rPh sb="120" eb="121">
      <t>タカ</t>
    </rPh>
    <rPh sb="122" eb="124">
      <t>ジョウタイ</t>
    </rPh>
    <rPh sb="128" eb="129">
      <t>イ</t>
    </rPh>
    <rPh sb="150" eb="153">
      <t>ケイゾクテキ</t>
    </rPh>
    <rPh sb="154" eb="156">
      <t>テイカ</t>
    </rPh>
    <rPh sb="169" eb="173">
      <t>ザイムフタン</t>
    </rPh>
    <rPh sb="174" eb="176">
      <t>ケイゲン</t>
    </rPh>
    <rPh sb="178" eb="181">
      <t>ケンゼンセイ</t>
    </rPh>
    <rPh sb="182" eb="184">
      <t>コウジョウ</t>
    </rPh>
    <rPh sb="189" eb="190">
      <t>イ</t>
    </rPh>
    <rPh sb="212" eb="213">
      <t>オオ</t>
    </rPh>
    <rPh sb="239" eb="240">
      <t>イ</t>
    </rPh>
    <rPh sb="283" eb="287">
      <t>コウイキスイドウ</t>
    </rPh>
    <rPh sb="323" eb="324">
      <t>イ</t>
    </rPh>
    <rPh sb="341" eb="343">
      <t>ゼンゴ</t>
    </rPh>
    <rPh sb="344" eb="346">
      <t>スイイ</t>
    </rPh>
    <rPh sb="355" eb="358">
      <t>コウリツテキ</t>
    </rPh>
    <rPh sb="359" eb="361">
      <t>ウンヨウ</t>
    </rPh>
    <rPh sb="362" eb="363">
      <t>モト</t>
    </rPh>
    <rPh sb="370" eb="371">
      <t>イ</t>
    </rPh>
    <rPh sb="383" eb="387">
      <t>ゲンショウケイコウ</t>
    </rPh>
    <phoneticPr fontId="4"/>
  </si>
  <si>
    <t>表面上の経営自体は概ね健全で、ある程度の現金ストックもあるが、地形的に受水費が高く、今後施設及び管路の法定耐用年数が迫ってきていることを考慮すると、必ずしも経営体力が高いとは言い切れず、その脆弱性が見え隠れしている。漏水調査による有収率の改善、施設管路の計画的な更新、料金改定も含めた経営基盤の安定に努力して行く必要があると考えています。</t>
    <rPh sb="129" eb="130">
      <t>テキ</t>
    </rPh>
    <rPh sb="131" eb="133">
      <t>コウシン</t>
    </rPh>
    <rPh sb="139" eb="140">
      <t>フク</t>
    </rPh>
    <rPh sb="162" eb="163">
      <t>カンガ</t>
    </rPh>
    <phoneticPr fontId="4"/>
  </si>
  <si>
    <t>有形固定資産減価償却率は、74.66％に達し、老朽化が著しい状況であり、今後も継続的に上昇することが予想されることから、将来の安定したサービス提供のために、計画的な設備更新を実施していくことが必要であると言える。</t>
    <rPh sb="20" eb="21">
      <t>タッ</t>
    </rPh>
    <rPh sb="23" eb="26">
      <t>ロウキュウカ</t>
    </rPh>
    <rPh sb="27" eb="28">
      <t>イチジル</t>
    </rPh>
    <rPh sb="30" eb="32">
      <t>ジョウキョウ</t>
    </rPh>
    <rPh sb="36" eb="38">
      <t>コンゴ</t>
    </rPh>
    <rPh sb="39" eb="42">
      <t>ケイゾクテキ</t>
    </rPh>
    <rPh sb="43" eb="45">
      <t>ジョウショウ</t>
    </rPh>
    <rPh sb="50" eb="52">
      <t>ヨソウ</t>
    </rPh>
    <rPh sb="60" eb="62">
      <t>ショウライ</t>
    </rPh>
    <rPh sb="63" eb="65">
      <t>アンテイ</t>
    </rPh>
    <rPh sb="71" eb="73">
      <t>テイキョウ</t>
    </rPh>
    <rPh sb="78" eb="81">
      <t>ケイカクテキ</t>
    </rPh>
    <rPh sb="82" eb="86">
      <t>セツビコウシン</t>
    </rPh>
    <rPh sb="87" eb="89">
      <t>ジッシ</t>
    </rPh>
    <rPh sb="96" eb="98">
      <t>ヒツヨウ</t>
    </rPh>
    <rPh sb="102" eb="103">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</si>
</sst>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0.13</c:v>
                </c:pt>
                <c:pt idx="1">
                  <c:v>0.09</c:v>
                </c:pt>
                <c:pt idx="2">
                  <c:v>7.0000000000000007E-2</c:v>
                </c:pt>
                <c:pt idx="3" formatCode="#,##0.00;&quot;△&quot;#,##0.00">
                  <c:v>0</c:v>
                </c:pt>
                <c:pt idx="4" formatCode="#,##0.00;&quot;△&quot;#,##0.00">
                  <c:v>0</c:v>
                </c:pt>
              </c:numCache>
            </c:numRef>
          </c:val>
          <c:extLst>
            <c:ext xmlns:c16="http://schemas.microsoft.com/office/drawing/2014/chart" uri="{C3380CC4-5D6E-409C-BE32-E72D297353CC}">
              <c16:uniqueId val="{00000000-E7E0-4DF1-A877-5ABCE44C8D3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0.56000000000000005</c:v>
                </c:pt>
              </c:numCache>
            </c:numRef>
          </c:val>
          <c:smooth val="0"/>
          <c:extLst>
            <c:ext xmlns:c16="http://schemas.microsoft.com/office/drawing/2014/chart" uri="{C3380CC4-5D6E-409C-BE32-E72D297353CC}">
              <c16:uniqueId val="{00000001-E7E0-4DF1-A877-5ABCE44C8D3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49.53</c:v>
                </c:pt>
                <c:pt idx="1">
                  <c:v>49.71</c:v>
                </c:pt>
                <c:pt idx="2">
                  <c:v>50.56</c:v>
                </c:pt>
                <c:pt idx="3">
                  <c:v>50.67</c:v>
                </c:pt>
                <c:pt idx="4">
                  <c:v>50.38</c:v>
                </c:pt>
              </c:numCache>
            </c:numRef>
          </c:val>
          <c:extLst>
            <c:ext xmlns:c16="http://schemas.microsoft.com/office/drawing/2014/chart" uri="{C3380CC4-5D6E-409C-BE32-E72D297353CC}">
              <c16:uniqueId val="{00000000-8656-4A5D-A999-BF058B1407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49.76</c:v>
                </c:pt>
              </c:numCache>
            </c:numRef>
          </c:val>
          <c:smooth val="0"/>
          <c:extLst>
            <c:ext xmlns:c16="http://schemas.microsoft.com/office/drawing/2014/chart" uri="{C3380CC4-5D6E-409C-BE32-E72D297353CC}">
              <c16:uniqueId val="{00000001-8656-4A5D-A999-BF058B1407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85.99</c:v>
                </c:pt>
                <c:pt idx="1">
                  <c:v>84.41</c:v>
                </c:pt>
                <c:pt idx="2">
                  <c:v>84.85</c:v>
                </c:pt>
                <c:pt idx="3">
                  <c:v>82.55</c:v>
                </c:pt>
                <c:pt idx="4">
                  <c:v>82.07</c:v>
                </c:pt>
              </c:numCache>
            </c:numRef>
          </c:val>
          <c:extLst>
            <c:ext xmlns:c16="http://schemas.microsoft.com/office/drawing/2014/chart" uri="{C3380CC4-5D6E-409C-BE32-E72D297353CC}">
              <c16:uniqueId val="{00000000-7AB1-49A2-8E3F-F6724A778B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76.64</c:v>
                </c:pt>
              </c:numCache>
            </c:numRef>
          </c:val>
          <c:smooth val="0"/>
          <c:extLst>
            <c:ext xmlns:c16="http://schemas.microsoft.com/office/drawing/2014/chart" uri="{C3380CC4-5D6E-409C-BE32-E72D297353CC}">
              <c16:uniqueId val="{00000001-7AB1-49A2-8E3F-F6724A778B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118.53</c:v>
                </c:pt>
                <c:pt idx="1">
                  <c:v>109.74</c:v>
                </c:pt>
                <c:pt idx="2">
                  <c:v>100.09</c:v>
                </c:pt>
                <c:pt idx="3">
                  <c:v>100.16</c:v>
                </c:pt>
                <c:pt idx="4">
                  <c:v>129.35</c:v>
                </c:pt>
              </c:numCache>
            </c:numRef>
          </c:val>
          <c:extLst>
            <c:ext xmlns:c16="http://schemas.microsoft.com/office/drawing/2014/chart" uri="{C3380CC4-5D6E-409C-BE32-E72D297353CC}">
              <c16:uniqueId val="{00000000-DC7A-4A0F-BB0B-2536D776FE3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106.46</c:v>
                </c:pt>
              </c:numCache>
            </c:numRef>
          </c:val>
          <c:smooth val="0"/>
          <c:extLst>
            <c:ext xmlns:c16="http://schemas.microsoft.com/office/drawing/2014/chart" uri="{C3380CC4-5D6E-409C-BE32-E72D297353CC}">
              <c16:uniqueId val="{00000001-DC7A-4A0F-BB0B-2536D776FE3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69.209999999999994</c:v>
                </c:pt>
                <c:pt idx="1">
                  <c:v>70.7</c:v>
                </c:pt>
                <c:pt idx="2">
                  <c:v>72.14</c:v>
                </c:pt>
                <c:pt idx="3">
                  <c:v>73.59</c:v>
                </c:pt>
                <c:pt idx="4">
                  <c:v>74.66</c:v>
                </c:pt>
              </c:numCache>
            </c:numRef>
          </c:val>
          <c:extLst>
            <c:ext xmlns:c16="http://schemas.microsoft.com/office/drawing/2014/chart" uri="{C3380CC4-5D6E-409C-BE32-E72D297353CC}">
              <c16:uniqueId val="{00000000-30E2-4A71-BF33-285CA35D7B5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51.38</c:v>
                </c:pt>
              </c:numCache>
            </c:numRef>
          </c:val>
          <c:smooth val="0"/>
          <c:extLst>
            <c:ext xmlns:c16="http://schemas.microsoft.com/office/drawing/2014/chart" uri="{C3380CC4-5D6E-409C-BE32-E72D297353CC}">
              <c16:uniqueId val="{00000001-30E2-4A71-BF33-285CA35D7B5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formatCode="#,##0.00;&quot;△&quot;#,##0.00;&quot;-&quot;">
                  <c:v>7.47</c:v>
                </c:pt>
                <c:pt idx="4" formatCode="#,##0.00;&quot;△&quot;#,##0.00;&quot;-&quot;">
                  <c:v>11.32</c:v>
                </c:pt>
              </c:numCache>
            </c:numRef>
          </c:val>
          <c:extLst>
            <c:ext xmlns:c16="http://schemas.microsoft.com/office/drawing/2014/chart" uri="{C3380CC4-5D6E-409C-BE32-E72D297353CC}">
              <c16:uniqueId val="{00000000-2433-43EF-8383-08FDCC896F9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21.6</c:v>
                </c:pt>
              </c:numCache>
            </c:numRef>
          </c:val>
          <c:smooth val="0"/>
          <c:extLst>
            <c:ext xmlns:c16="http://schemas.microsoft.com/office/drawing/2014/chart" uri="{C3380CC4-5D6E-409C-BE32-E72D297353CC}">
              <c16:uniqueId val="{00000001-2433-43EF-8383-08FDCC896F9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3A-4EF4-8648-A11BF7DCFE8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27.85</c:v>
                </c:pt>
              </c:numCache>
            </c:numRef>
          </c:val>
          <c:smooth val="0"/>
          <c:extLst>
            <c:ext xmlns:c16="http://schemas.microsoft.com/office/drawing/2014/chart" uri="{C3380CC4-5D6E-409C-BE32-E72D297353CC}">
              <c16:uniqueId val="{00000001-043A-4EF4-8648-A11BF7DCFE8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330.93</c:v>
                </c:pt>
                <c:pt idx="1">
                  <c:v>428.91</c:v>
                </c:pt>
                <c:pt idx="2">
                  <c:v>2208</c:v>
                </c:pt>
                <c:pt idx="3">
                  <c:v>445.01</c:v>
                </c:pt>
                <c:pt idx="4">
                  <c:v>410.45</c:v>
                </c:pt>
              </c:numCache>
            </c:numRef>
          </c:val>
          <c:extLst>
            <c:ext xmlns:c16="http://schemas.microsoft.com/office/drawing/2014/chart" uri="{C3380CC4-5D6E-409C-BE32-E72D297353CC}">
              <c16:uniqueId val="{00000000-5A47-41C8-9CCE-E315283B496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311.12</c:v>
                </c:pt>
              </c:numCache>
            </c:numRef>
          </c:val>
          <c:smooth val="0"/>
          <c:extLst>
            <c:ext xmlns:c16="http://schemas.microsoft.com/office/drawing/2014/chart" uri="{C3380CC4-5D6E-409C-BE32-E72D297353CC}">
              <c16:uniqueId val="{00000001-5A47-41C8-9CCE-E315283B496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444.24</c:v>
                </c:pt>
                <c:pt idx="1">
                  <c:v>398.93</c:v>
                </c:pt>
                <c:pt idx="2">
                  <c:v>347.25</c:v>
                </c:pt>
                <c:pt idx="3">
                  <c:v>301.98</c:v>
                </c:pt>
                <c:pt idx="4">
                  <c:v>267.7</c:v>
                </c:pt>
              </c:numCache>
            </c:numRef>
          </c:val>
          <c:extLst>
            <c:ext xmlns:c16="http://schemas.microsoft.com/office/drawing/2014/chart" uri="{C3380CC4-5D6E-409C-BE32-E72D297353CC}">
              <c16:uniqueId val="{00000000-F6CB-4A16-B60A-55A4D146E1D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515.14</c:v>
                </c:pt>
              </c:numCache>
            </c:numRef>
          </c:val>
          <c:smooth val="0"/>
          <c:extLst>
            <c:ext xmlns:c16="http://schemas.microsoft.com/office/drawing/2014/chart" uri="{C3380CC4-5D6E-409C-BE32-E72D297353CC}">
              <c16:uniqueId val="{00000001-F6CB-4A16-B60A-55A4D146E1D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60.84</c:v>
                </c:pt>
                <c:pt idx="1">
                  <c:v>62.71</c:v>
                </c:pt>
                <c:pt idx="2">
                  <c:v>59.47</c:v>
                </c:pt>
                <c:pt idx="3">
                  <c:v>60</c:v>
                </c:pt>
                <c:pt idx="4">
                  <c:v>54</c:v>
                </c:pt>
              </c:numCache>
            </c:numRef>
          </c:val>
          <c:extLst>
            <c:ext xmlns:c16="http://schemas.microsoft.com/office/drawing/2014/chart" uri="{C3380CC4-5D6E-409C-BE32-E72D297353CC}">
              <c16:uniqueId val="{00000000-9BD6-403C-9A99-D27018DF45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84.16</c:v>
                </c:pt>
              </c:numCache>
            </c:numRef>
          </c:val>
          <c:smooth val="0"/>
          <c:extLst>
            <c:ext xmlns:c16="http://schemas.microsoft.com/office/drawing/2014/chart" uri="{C3380CC4-5D6E-409C-BE32-E72D297353CC}">
              <c16:uniqueId val="{00000001-9BD6-403C-9A99-D27018DF45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400.46</c:v>
                </c:pt>
                <c:pt idx="1">
                  <c:v>390.17</c:v>
                </c:pt>
                <c:pt idx="2">
                  <c:v>404.29</c:v>
                </c:pt>
                <c:pt idx="3">
                  <c:v>406.91</c:v>
                </c:pt>
                <c:pt idx="4">
                  <c:v>440.8</c:v>
                </c:pt>
              </c:numCache>
            </c:numRef>
          </c:val>
          <c:extLst>
            <c:ext xmlns:c16="http://schemas.microsoft.com/office/drawing/2014/chart" uri="{C3380CC4-5D6E-409C-BE32-E72D297353CC}">
              <c16:uniqueId val="{00000000-E9D9-4C5D-95E1-14A2068E9BB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230.21</c:v>
                </c:pt>
              </c:numCache>
            </c:numRef>
          </c:val>
          <c:smooth val="0"/>
          <c:extLst>
            <c:ext xmlns:c16="http://schemas.microsoft.com/office/drawing/2014/chart" uri="{C3380CC4-5D6E-409C-BE32-E72D297353CC}">
              <c16:uniqueId val="{00000001-E9D9-4C5D-95E1-14A2068E9BB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1" zoomScale="80" zoomScaleNormal="80" workbookViewId="0">
      <selection activeCell="CA47" sqref="CA4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岡山県　吉備中央町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A8</v>
      </c>
      <c r="X8" s="74"/>
      <c r="Y8" s="74"/>
      <c r="Z8" s="74"/>
      <c r="AA8" s="74"/>
      <c r="AB8" s="74"/>
      <c r="AC8" s="74"/>
      <c r="AD8" s="74" t="str">
        <f>データ!$M$6</f>
        <v>非設置</v>
      </c>
      <c r="AE8" s="74"/>
      <c r="AF8" s="74"/>
      <c r="AG8" s="74"/>
      <c r="AH8" s="74"/>
      <c r="AI8" s="74"/>
      <c r="AJ8" s="74"/>
      <c r="AK8" s="2"/>
      <c r="AL8" s="65">
        <f>データ!$R$6</f>
        <v>10347</v>
      </c>
      <c r="AM8" s="65"/>
      <c r="AN8" s="65"/>
      <c r="AO8" s="65"/>
      <c r="AP8" s="65"/>
      <c r="AQ8" s="65"/>
      <c r="AR8" s="65"/>
      <c r="AS8" s="65"/>
      <c r="AT8" s="36">
        <f>データ!$S$6</f>
        <v>268.77999999999997</v>
      </c>
      <c r="AU8" s="37"/>
      <c r="AV8" s="37"/>
      <c r="AW8" s="37"/>
      <c r="AX8" s="37"/>
      <c r="AY8" s="37"/>
      <c r="AZ8" s="37"/>
      <c r="BA8" s="37"/>
      <c r="BB8" s="54">
        <f>データ!$T$6</f>
        <v>38.5</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85.25</v>
      </c>
      <c r="J10" s="37"/>
      <c r="K10" s="37"/>
      <c r="L10" s="37"/>
      <c r="M10" s="37"/>
      <c r="N10" s="37"/>
      <c r="O10" s="64"/>
      <c r="P10" s="54">
        <f>データ!$P$6</f>
        <v>97.34</v>
      </c>
      <c r="Q10" s="54"/>
      <c r="R10" s="54"/>
      <c r="S10" s="54"/>
      <c r="T10" s="54"/>
      <c r="U10" s="54"/>
      <c r="V10" s="54"/>
      <c r="W10" s="65">
        <f>データ!$Q$6</f>
        <v>4246</v>
      </c>
      <c r="X10" s="65"/>
      <c r="Y10" s="65"/>
      <c r="Z10" s="65"/>
      <c r="AA10" s="65"/>
      <c r="AB10" s="65"/>
      <c r="AC10" s="65"/>
      <c r="AD10" s="2"/>
      <c r="AE10" s="2"/>
      <c r="AF10" s="2"/>
      <c r="AG10" s="2"/>
      <c r="AH10" s="2"/>
      <c r="AI10" s="2"/>
      <c r="AJ10" s="2"/>
      <c r="AK10" s="2"/>
      <c r="AL10" s="65">
        <f>データ!$U$6</f>
        <v>9986</v>
      </c>
      <c r="AM10" s="65"/>
      <c r="AN10" s="65"/>
      <c r="AO10" s="65"/>
      <c r="AP10" s="65"/>
      <c r="AQ10" s="65"/>
      <c r="AR10" s="65"/>
      <c r="AS10" s="65"/>
      <c r="AT10" s="36">
        <f>データ!$V$6</f>
        <v>264</v>
      </c>
      <c r="AU10" s="37"/>
      <c r="AV10" s="37"/>
      <c r="AW10" s="37"/>
      <c r="AX10" s="37"/>
      <c r="AY10" s="37"/>
      <c r="AZ10" s="37"/>
      <c r="BA10" s="37"/>
      <c r="BB10" s="54">
        <f>データ!$W$6</f>
        <v>37.83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8xpLgXJgOWd2xeslBhGi8Ty3unPCx/HtWlILaboeR+VTAg9YkI/CrV33LvM8w/ls4i+gCasrNyZvB8TDVh3fA==" saltValue="gd97Yzcad15JdpX9r3mik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336815</v>
      </c>
      <c r="D6" s="20">
        <f t="shared" si="3"/>
        <v>46</v>
      </c>
      <c r="E6" s="20">
        <f t="shared" si="3"/>
        <v>1</v>
      </c>
      <c r="F6" s="20">
        <f t="shared" si="3"/>
        <v>0</v>
      </c>
      <c r="G6" s="20">
        <f t="shared" si="3"/>
        <v>1</v>
      </c>
      <c r="H6" s="20" t="str">
        <f t="shared" si="3"/>
        <v>岡山県　吉備中央町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85.25</v>
      </c>
      <c r="P6" s="21">
        <f t="shared" si="3"/>
        <v>97.34</v>
      </c>
      <c r="Q6" s="21">
        <f t="shared" si="3"/>
        <v>4246</v>
      </c>
      <c r="R6" s="21">
        <f t="shared" si="3"/>
        <v>10347</v>
      </c>
      <c r="S6" s="21">
        <f t="shared" si="3"/>
        <v>268.77999999999997</v>
      </c>
      <c r="T6" s="21">
        <f t="shared" si="3"/>
        <v>38.5</v>
      </c>
      <c r="U6" s="21">
        <f t="shared" si="3"/>
        <v>9986</v>
      </c>
      <c r="V6" s="21">
        <f t="shared" si="3"/>
        <v>264</v>
      </c>
      <c r="W6" s="21">
        <f t="shared" si="3"/>
        <v>37.83</v>
      </c>
      <c r="X6" s="22">
        <f>IF(X7="",NA(),X7)</f>
        <v>118.53</v>
      </c>
      <c r="Y6" s="22">
        <f t="shared" ref="Y6:AG6" si="4">IF(Y7="",NA(),Y7)</f>
        <v>109.74</v>
      </c>
      <c r="Z6" s="22">
        <f t="shared" si="4"/>
        <v>100.09</v>
      </c>
      <c r="AA6" s="22">
        <f t="shared" si="4"/>
        <v>100.16</v>
      </c>
      <c r="AB6" s="22">
        <f t="shared" si="4"/>
        <v>129.35</v>
      </c>
      <c r="AC6" s="22">
        <f t="shared" si="4"/>
        <v>108.46</v>
      </c>
      <c r="AD6" s="22">
        <f t="shared" si="4"/>
        <v>109.02</v>
      </c>
      <c r="AE6" s="22">
        <f t="shared" si="4"/>
        <v>107.81</v>
      </c>
      <c r="AF6" s="22">
        <f t="shared" si="4"/>
        <v>107.21</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27.85</v>
      </c>
      <c r="AS6" s="21" t="str">
        <f>IF(AS7="","",IF(AS7="-","【-】","【"&amp;SUBSTITUTE(TEXT(AS7,"#,##0.00"),"-","△")&amp;"】"))</f>
        <v>【1.50】</v>
      </c>
      <c r="AT6" s="22">
        <f>IF(AT7="",NA(),AT7)</f>
        <v>330.93</v>
      </c>
      <c r="AU6" s="22">
        <f t="shared" ref="AU6:BC6" si="6">IF(AU7="",NA(),AU7)</f>
        <v>428.91</v>
      </c>
      <c r="AV6" s="22">
        <f t="shared" si="6"/>
        <v>2208</v>
      </c>
      <c r="AW6" s="22">
        <f t="shared" si="6"/>
        <v>445.01</v>
      </c>
      <c r="AX6" s="22">
        <f t="shared" si="6"/>
        <v>410.45</v>
      </c>
      <c r="AY6" s="22">
        <f t="shared" si="6"/>
        <v>362.93</v>
      </c>
      <c r="AZ6" s="22">
        <f t="shared" si="6"/>
        <v>371.81</v>
      </c>
      <c r="BA6" s="22">
        <f t="shared" si="6"/>
        <v>384.23</v>
      </c>
      <c r="BB6" s="22">
        <f t="shared" si="6"/>
        <v>364.3</v>
      </c>
      <c r="BC6" s="22">
        <f t="shared" si="6"/>
        <v>311.12</v>
      </c>
      <c r="BD6" s="21" t="str">
        <f>IF(BD7="","",IF(BD7="-","【-】","【"&amp;SUBSTITUTE(TEXT(BD7,"#,##0.00"),"-","△")&amp;"】"))</f>
        <v>【243.36】</v>
      </c>
      <c r="BE6" s="22">
        <f>IF(BE7="",NA(),BE7)</f>
        <v>444.24</v>
      </c>
      <c r="BF6" s="22">
        <f t="shared" ref="BF6:BN6" si="7">IF(BF7="",NA(),BF7)</f>
        <v>398.93</v>
      </c>
      <c r="BG6" s="22">
        <f t="shared" si="7"/>
        <v>347.25</v>
      </c>
      <c r="BH6" s="22">
        <f t="shared" si="7"/>
        <v>301.98</v>
      </c>
      <c r="BI6" s="22">
        <f t="shared" si="7"/>
        <v>267.7</v>
      </c>
      <c r="BJ6" s="22">
        <f t="shared" si="7"/>
        <v>439.05</v>
      </c>
      <c r="BK6" s="22">
        <f t="shared" si="7"/>
        <v>465.85</v>
      </c>
      <c r="BL6" s="22">
        <f t="shared" si="7"/>
        <v>439.43</v>
      </c>
      <c r="BM6" s="22">
        <f t="shared" si="7"/>
        <v>438.41</v>
      </c>
      <c r="BN6" s="22">
        <f t="shared" si="7"/>
        <v>515.14</v>
      </c>
      <c r="BO6" s="21" t="str">
        <f>IF(BO7="","",IF(BO7="-","【-】","【"&amp;SUBSTITUTE(TEXT(BO7,"#,##0.00"),"-","△")&amp;"】"))</f>
        <v>【265.93】</v>
      </c>
      <c r="BP6" s="22">
        <f>IF(BP7="",NA(),BP7)</f>
        <v>60.84</v>
      </c>
      <c r="BQ6" s="22">
        <f t="shared" ref="BQ6:BY6" si="8">IF(BQ7="",NA(),BQ7)</f>
        <v>62.71</v>
      </c>
      <c r="BR6" s="22">
        <f t="shared" si="8"/>
        <v>59.47</v>
      </c>
      <c r="BS6" s="22">
        <f t="shared" si="8"/>
        <v>60</v>
      </c>
      <c r="BT6" s="22">
        <f t="shared" si="8"/>
        <v>54</v>
      </c>
      <c r="BU6" s="22">
        <f t="shared" si="8"/>
        <v>95.26</v>
      </c>
      <c r="BV6" s="22">
        <f t="shared" si="8"/>
        <v>92.39</v>
      </c>
      <c r="BW6" s="22">
        <f t="shared" si="8"/>
        <v>94.41</v>
      </c>
      <c r="BX6" s="22">
        <f t="shared" si="8"/>
        <v>90.96</v>
      </c>
      <c r="BY6" s="22">
        <f t="shared" si="8"/>
        <v>84.16</v>
      </c>
      <c r="BZ6" s="21" t="str">
        <f>IF(BZ7="","",IF(BZ7="-","【-】","【"&amp;SUBSTITUTE(TEXT(BZ7,"#,##0.00"),"-","△")&amp;"】"))</f>
        <v>【97.82】</v>
      </c>
      <c r="CA6" s="22">
        <f>IF(CA7="",NA(),CA7)</f>
        <v>400.46</v>
      </c>
      <c r="CB6" s="22">
        <f t="shared" ref="CB6:CJ6" si="9">IF(CB7="",NA(),CB7)</f>
        <v>390.17</v>
      </c>
      <c r="CC6" s="22">
        <f t="shared" si="9"/>
        <v>404.29</v>
      </c>
      <c r="CD6" s="22">
        <f t="shared" si="9"/>
        <v>406.91</v>
      </c>
      <c r="CE6" s="22">
        <f t="shared" si="9"/>
        <v>440.8</v>
      </c>
      <c r="CF6" s="22">
        <f t="shared" si="9"/>
        <v>192.82</v>
      </c>
      <c r="CG6" s="22">
        <f t="shared" si="9"/>
        <v>192.98</v>
      </c>
      <c r="CH6" s="22">
        <f t="shared" si="9"/>
        <v>192.13</v>
      </c>
      <c r="CI6" s="22">
        <f t="shared" si="9"/>
        <v>197.04</v>
      </c>
      <c r="CJ6" s="22">
        <f t="shared" si="9"/>
        <v>230.21</v>
      </c>
      <c r="CK6" s="21" t="str">
        <f>IF(CK7="","",IF(CK7="-","【-】","【"&amp;SUBSTITUTE(TEXT(CK7,"#,##0.00"),"-","△")&amp;"】"))</f>
        <v>【177.56】</v>
      </c>
      <c r="CL6" s="22">
        <f>IF(CL7="",NA(),CL7)</f>
        <v>49.53</v>
      </c>
      <c r="CM6" s="22">
        <f t="shared" ref="CM6:CU6" si="10">IF(CM7="",NA(),CM7)</f>
        <v>49.71</v>
      </c>
      <c r="CN6" s="22">
        <f t="shared" si="10"/>
        <v>50.56</v>
      </c>
      <c r="CO6" s="22">
        <f t="shared" si="10"/>
        <v>50.67</v>
      </c>
      <c r="CP6" s="22">
        <f t="shared" si="10"/>
        <v>50.38</v>
      </c>
      <c r="CQ6" s="22">
        <f t="shared" si="10"/>
        <v>54.05</v>
      </c>
      <c r="CR6" s="22">
        <f t="shared" si="10"/>
        <v>54.43</v>
      </c>
      <c r="CS6" s="22">
        <f t="shared" si="10"/>
        <v>53.87</v>
      </c>
      <c r="CT6" s="22">
        <f t="shared" si="10"/>
        <v>54.49</v>
      </c>
      <c r="CU6" s="22">
        <f t="shared" si="10"/>
        <v>49.76</v>
      </c>
      <c r="CV6" s="21" t="str">
        <f>IF(CV7="","",IF(CV7="-","【-】","【"&amp;SUBSTITUTE(TEXT(CV7,"#,##0.00"),"-","△")&amp;"】"))</f>
        <v>【59.81】</v>
      </c>
      <c r="CW6" s="22">
        <f>IF(CW7="",NA(),CW7)</f>
        <v>85.99</v>
      </c>
      <c r="CX6" s="22">
        <f t="shared" ref="CX6:DF6" si="11">IF(CX7="",NA(),CX7)</f>
        <v>84.41</v>
      </c>
      <c r="CY6" s="22">
        <f t="shared" si="11"/>
        <v>84.85</v>
      </c>
      <c r="CZ6" s="22">
        <f t="shared" si="11"/>
        <v>82.55</v>
      </c>
      <c r="DA6" s="22">
        <f t="shared" si="11"/>
        <v>82.07</v>
      </c>
      <c r="DB6" s="22">
        <f t="shared" si="11"/>
        <v>80.510000000000005</v>
      </c>
      <c r="DC6" s="22">
        <f t="shared" si="11"/>
        <v>79.44</v>
      </c>
      <c r="DD6" s="22">
        <f t="shared" si="11"/>
        <v>79.489999999999995</v>
      </c>
      <c r="DE6" s="22">
        <f t="shared" si="11"/>
        <v>78.8</v>
      </c>
      <c r="DF6" s="22">
        <f t="shared" si="11"/>
        <v>76.64</v>
      </c>
      <c r="DG6" s="21" t="str">
        <f>IF(DG7="","",IF(DG7="-","【-】","【"&amp;SUBSTITUTE(TEXT(DG7,"#,##0.00"),"-","△")&amp;"】"))</f>
        <v>【89.42】</v>
      </c>
      <c r="DH6" s="22">
        <f>IF(DH7="",NA(),DH7)</f>
        <v>69.209999999999994</v>
      </c>
      <c r="DI6" s="22">
        <f t="shared" ref="DI6:DQ6" si="12">IF(DI7="",NA(),DI7)</f>
        <v>70.7</v>
      </c>
      <c r="DJ6" s="22">
        <f t="shared" si="12"/>
        <v>72.14</v>
      </c>
      <c r="DK6" s="22">
        <f t="shared" si="12"/>
        <v>73.59</v>
      </c>
      <c r="DL6" s="22">
        <f t="shared" si="12"/>
        <v>74.66</v>
      </c>
      <c r="DM6" s="22">
        <f t="shared" si="12"/>
        <v>49.12</v>
      </c>
      <c r="DN6" s="22">
        <f t="shared" si="12"/>
        <v>49.39</v>
      </c>
      <c r="DO6" s="22">
        <f t="shared" si="12"/>
        <v>50.75</v>
      </c>
      <c r="DP6" s="22">
        <f t="shared" si="12"/>
        <v>51.72</v>
      </c>
      <c r="DQ6" s="22">
        <f t="shared" si="12"/>
        <v>51.38</v>
      </c>
      <c r="DR6" s="21" t="str">
        <f>IF(DR7="","",IF(DR7="-","【-】","【"&amp;SUBSTITUTE(TEXT(DR7,"#,##0.00"),"-","△")&amp;"】"))</f>
        <v>【52.02】</v>
      </c>
      <c r="DS6" s="21">
        <f>IF(DS7="",NA(),DS7)</f>
        <v>0</v>
      </c>
      <c r="DT6" s="21">
        <f t="shared" ref="DT6:EB6" si="13">IF(DT7="",NA(),DT7)</f>
        <v>0</v>
      </c>
      <c r="DU6" s="21">
        <f t="shared" si="13"/>
        <v>0</v>
      </c>
      <c r="DV6" s="22">
        <f t="shared" si="13"/>
        <v>7.47</v>
      </c>
      <c r="DW6" s="22">
        <f t="shared" si="13"/>
        <v>11.32</v>
      </c>
      <c r="DX6" s="22">
        <f t="shared" si="13"/>
        <v>16.760000000000002</v>
      </c>
      <c r="DY6" s="22">
        <f t="shared" si="13"/>
        <v>18.57</v>
      </c>
      <c r="DZ6" s="22">
        <f t="shared" si="13"/>
        <v>21.14</v>
      </c>
      <c r="EA6" s="22">
        <f t="shared" si="13"/>
        <v>22.12</v>
      </c>
      <c r="EB6" s="22">
        <f t="shared" si="13"/>
        <v>21.6</v>
      </c>
      <c r="EC6" s="21" t="str">
        <f>IF(EC7="","",IF(EC7="-","【-】","【"&amp;SUBSTITUTE(TEXT(EC7,"#,##0.00"),"-","△")&amp;"】"))</f>
        <v>【25.37】</v>
      </c>
      <c r="ED6" s="22">
        <f>IF(ED7="",NA(),ED7)</f>
        <v>0.13</v>
      </c>
      <c r="EE6" s="22">
        <f t="shared" ref="EE6:EM6" si="14">IF(EE7="",NA(),EE7)</f>
        <v>0.09</v>
      </c>
      <c r="EF6" s="22">
        <f t="shared" si="14"/>
        <v>7.0000000000000007E-2</v>
      </c>
      <c r="EG6" s="21">
        <f t="shared" si="14"/>
        <v>0</v>
      </c>
      <c r="EH6" s="21">
        <f t="shared" si="14"/>
        <v>0</v>
      </c>
      <c r="EI6" s="22">
        <f t="shared" si="14"/>
        <v>0.42</v>
      </c>
      <c r="EJ6" s="22">
        <f t="shared" si="14"/>
        <v>0.44</v>
      </c>
      <c r="EK6" s="22">
        <f t="shared" si="14"/>
        <v>0.5</v>
      </c>
      <c r="EL6" s="22">
        <f t="shared" si="14"/>
        <v>0.4</v>
      </c>
      <c r="EM6" s="22">
        <f t="shared" si="14"/>
        <v>0.56000000000000005</v>
      </c>
      <c r="EN6" s="21" t="str">
        <f>IF(EN7="","",IF(EN7="-","【-】","【"&amp;SUBSTITUTE(TEXT(EN7,"#,##0.00"),"-","△")&amp;"】"))</f>
        <v>【0.62】</v>
      </c>
    </row>
    <row r="7" spans="1:144" s="23" customFormat="1" x14ac:dyDescent="0.2">
      <c r="A7" s="15"/>
      <c r="B7" s="24">
        <v>2023</v>
      </c>
      <c r="C7" s="24">
        <v>336815</v>
      </c>
      <c r="D7" s="24">
        <v>46</v>
      </c>
      <c r="E7" s="24">
        <v>1</v>
      </c>
      <c r="F7" s="24">
        <v>0</v>
      </c>
      <c r="G7" s="24">
        <v>1</v>
      </c>
      <c r="H7" s="24" t="s">
        <v>93</v>
      </c>
      <c r="I7" s="24" t="s">
        <v>94</v>
      </c>
      <c r="J7" s="24" t="s">
        <v>95</v>
      </c>
      <c r="K7" s="24" t="s">
        <v>96</v>
      </c>
      <c r="L7" s="24" t="s">
        <v>97</v>
      </c>
      <c r="M7" s="24" t="s">
        <v>98</v>
      </c>
      <c r="N7" s="25" t="s">
        <v>99</v>
      </c>
      <c r="O7" s="25">
        <v>85.25</v>
      </c>
      <c r="P7" s="25">
        <v>97.34</v>
      </c>
      <c r="Q7" s="25">
        <v>4246</v>
      </c>
      <c r="R7" s="25">
        <v>10347</v>
      </c>
      <c r="S7" s="25">
        <v>268.77999999999997</v>
      </c>
      <c r="T7" s="25">
        <v>38.5</v>
      </c>
      <c r="U7" s="25">
        <v>9986</v>
      </c>
      <c r="V7" s="25">
        <v>264</v>
      </c>
      <c r="W7" s="25">
        <v>37.83</v>
      </c>
      <c r="X7" s="25">
        <v>118.53</v>
      </c>
      <c r="Y7" s="25">
        <v>109.74</v>
      </c>
      <c r="Z7" s="25">
        <v>100.09</v>
      </c>
      <c r="AA7" s="25">
        <v>100.16</v>
      </c>
      <c r="AB7" s="25">
        <v>129.35</v>
      </c>
      <c r="AC7" s="25">
        <v>108.46</v>
      </c>
      <c r="AD7" s="25">
        <v>109.02</v>
      </c>
      <c r="AE7" s="25">
        <v>107.81</v>
      </c>
      <c r="AF7" s="25">
        <v>107.21</v>
      </c>
      <c r="AG7" s="25">
        <v>106.46</v>
      </c>
      <c r="AH7" s="25">
        <v>108.24</v>
      </c>
      <c r="AI7" s="25">
        <v>0</v>
      </c>
      <c r="AJ7" s="25">
        <v>0</v>
      </c>
      <c r="AK7" s="25">
        <v>0</v>
      </c>
      <c r="AL7" s="25">
        <v>0</v>
      </c>
      <c r="AM7" s="25">
        <v>0</v>
      </c>
      <c r="AN7" s="25">
        <v>11.94</v>
      </c>
      <c r="AO7" s="25">
        <v>11</v>
      </c>
      <c r="AP7" s="25">
        <v>8.86</v>
      </c>
      <c r="AQ7" s="25">
        <v>7.65</v>
      </c>
      <c r="AR7" s="25">
        <v>27.85</v>
      </c>
      <c r="AS7" s="25">
        <v>1.5</v>
      </c>
      <c r="AT7" s="25">
        <v>330.93</v>
      </c>
      <c r="AU7" s="25">
        <v>428.91</v>
      </c>
      <c r="AV7" s="25">
        <v>2208</v>
      </c>
      <c r="AW7" s="25">
        <v>445.01</v>
      </c>
      <c r="AX7" s="25">
        <v>410.45</v>
      </c>
      <c r="AY7" s="25">
        <v>362.93</v>
      </c>
      <c r="AZ7" s="25">
        <v>371.81</v>
      </c>
      <c r="BA7" s="25">
        <v>384.23</v>
      </c>
      <c r="BB7" s="25">
        <v>364.3</v>
      </c>
      <c r="BC7" s="25">
        <v>311.12</v>
      </c>
      <c r="BD7" s="25">
        <v>243.36</v>
      </c>
      <c r="BE7" s="25">
        <v>444.24</v>
      </c>
      <c r="BF7" s="25">
        <v>398.93</v>
      </c>
      <c r="BG7" s="25">
        <v>347.25</v>
      </c>
      <c r="BH7" s="25">
        <v>301.98</v>
      </c>
      <c r="BI7" s="25">
        <v>267.7</v>
      </c>
      <c r="BJ7" s="25">
        <v>439.05</v>
      </c>
      <c r="BK7" s="25">
        <v>465.85</v>
      </c>
      <c r="BL7" s="25">
        <v>439.43</v>
      </c>
      <c r="BM7" s="25">
        <v>438.41</v>
      </c>
      <c r="BN7" s="25">
        <v>515.14</v>
      </c>
      <c r="BO7" s="25">
        <v>265.93</v>
      </c>
      <c r="BP7" s="25">
        <v>60.84</v>
      </c>
      <c r="BQ7" s="25">
        <v>62.71</v>
      </c>
      <c r="BR7" s="25">
        <v>59.47</v>
      </c>
      <c r="BS7" s="25">
        <v>60</v>
      </c>
      <c r="BT7" s="25">
        <v>54</v>
      </c>
      <c r="BU7" s="25">
        <v>95.26</v>
      </c>
      <c r="BV7" s="25">
        <v>92.39</v>
      </c>
      <c r="BW7" s="25">
        <v>94.41</v>
      </c>
      <c r="BX7" s="25">
        <v>90.96</v>
      </c>
      <c r="BY7" s="25">
        <v>84.16</v>
      </c>
      <c r="BZ7" s="25">
        <v>97.82</v>
      </c>
      <c r="CA7" s="25">
        <v>400.46</v>
      </c>
      <c r="CB7" s="25">
        <v>390.17</v>
      </c>
      <c r="CC7" s="25">
        <v>404.29</v>
      </c>
      <c r="CD7" s="25">
        <v>406.91</v>
      </c>
      <c r="CE7" s="25">
        <v>440.8</v>
      </c>
      <c r="CF7" s="25">
        <v>192.82</v>
      </c>
      <c r="CG7" s="25">
        <v>192.98</v>
      </c>
      <c r="CH7" s="25">
        <v>192.13</v>
      </c>
      <c r="CI7" s="25">
        <v>197.04</v>
      </c>
      <c r="CJ7" s="25">
        <v>230.21</v>
      </c>
      <c r="CK7" s="25">
        <v>177.56</v>
      </c>
      <c r="CL7" s="25">
        <v>49.53</v>
      </c>
      <c r="CM7" s="25">
        <v>49.71</v>
      </c>
      <c r="CN7" s="25">
        <v>50.56</v>
      </c>
      <c r="CO7" s="25">
        <v>50.67</v>
      </c>
      <c r="CP7" s="25">
        <v>50.38</v>
      </c>
      <c r="CQ7" s="25">
        <v>54.05</v>
      </c>
      <c r="CR7" s="25">
        <v>54.43</v>
      </c>
      <c r="CS7" s="25">
        <v>53.87</v>
      </c>
      <c r="CT7" s="25">
        <v>54.49</v>
      </c>
      <c r="CU7" s="25">
        <v>49.76</v>
      </c>
      <c r="CV7" s="25">
        <v>59.81</v>
      </c>
      <c r="CW7" s="25">
        <v>85.99</v>
      </c>
      <c r="CX7" s="25">
        <v>84.41</v>
      </c>
      <c r="CY7" s="25">
        <v>84.85</v>
      </c>
      <c r="CZ7" s="25">
        <v>82.55</v>
      </c>
      <c r="DA7" s="25">
        <v>82.07</v>
      </c>
      <c r="DB7" s="25">
        <v>80.510000000000005</v>
      </c>
      <c r="DC7" s="25">
        <v>79.44</v>
      </c>
      <c r="DD7" s="25">
        <v>79.489999999999995</v>
      </c>
      <c r="DE7" s="25">
        <v>78.8</v>
      </c>
      <c r="DF7" s="25">
        <v>76.64</v>
      </c>
      <c r="DG7" s="25">
        <v>89.42</v>
      </c>
      <c r="DH7" s="25">
        <v>69.209999999999994</v>
      </c>
      <c r="DI7" s="25">
        <v>70.7</v>
      </c>
      <c r="DJ7" s="25">
        <v>72.14</v>
      </c>
      <c r="DK7" s="25">
        <v>73.59</v>
      </c>
      <c r="DL7" s="25">
        <v>74.66</v>
      </c>
      <c r="DM7" s="25">
        <v>49.12</v>
      </c>
      <c r="DN7" s="25">
        <v>49.39</v>
      </c>
      <c r="DO7" s="25">
        <v>50.75</v>
      </c>
      <c r="DP7" s="25">
        <v>51.72</v>
      </c>
      <c r="DQ7" s="25">
        <v>51.38</v>
      </c>
      <c r="DR7" s="25">
        <v>52.02</v>
      </c>
      <c r="DS7" s="25">
        <v>0</v>
      </c>
      <c r="DT7" s="25">
        <v>0</v>
      </c>
      <c r="DU7" s="25">
        <v>0</v>
      </c>
      <c r="DV7" s="25">
        <v>7.47</v>
      </c>
      <c r="DW7" s="25">
        <v>11.32</v>
      </c>
      <c r="DX7" s="25">
        <v>16.760000000000002</v>
      </c>
      <c r="DY7" s="25">
        <v>18.57</v>
      </c>
      <c r="DZ7" s="25">
        <v>21.14</v>
      </c>
      <c r="EA7" s="25">
        <v>22.12</v>
      </c>
      <c r="EB7" s="25">
        <v>21.6</v>
      </c>
      <c r="EC7" s="25">
        <v>25.37</v>
      </c>
      <c r="ED7" s="25">
        <v>0.13</v>
      </c>
      <c r="EE7" s="25">
        <v>0.09</v>
      </c>
      <c r="EF7" s="25">
        <v>7.0000000000000007E-2</v>
      </c>
      <c r="EG7" s="25">
        <v>0</v>
      </c>
      <c r="EH7" s="25">
        <v>0</v>
      </c>
      <c r="EI7" s="25">
        <v>0.42</v>
      </c>
      <c r="EJ7" s="25">
        <v>0.44</v>
      </c>
      <c r="EK7" s="25">
        <v>0.5</v>
      </c>
      <c r="EL7" s="25">
        <v>0.4</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KC3591</cp:lastModifiedBy>
  <cp:lastPrinted>2025-01-31T00:38:53Z</cp:lastPrinted>
  <dcterms:created xsi:type="dcterms:W3CDTF">2025-01-24T06:53:31Z</dcterms:created>
  <dcterms:modified xsi:type="dcterms:W3CDTF">2025-01-31T00:38:54Z</dcterms:modified>
  <cp:category/>
</cp:coreProperties>
</file>