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N:\【C002】庶務_財政調査\★財政状況資料集\令和05年度\051006〆【106〆】令和３年度財政状況資料集の作成について（2回目・地方公会計関係）\③アップロード\"/>
    </mc:Choice>
  </mc:AlternateContent>
  <xr:revisionPtr revIDLastSave="0" documentId="13_ncr:1_{303553F6-7CCF-4216-9EB7-415F5FD24D87}" xr6:coauthVersionLast="47" xr6:coauthVersionMax="47" xr10:uidLastSave="{00000000-0000-0000-0000-000000000000}"/>
  <bookViews>
    <workbookView xWindow="-120" yWindow="-120" windowWidth="24240" windowHeight="13140" firstSheet="13"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AM34" i="10" l="1"/>
  <c r="AM35" i="10" l="1"/>
  <c r="BE34" i="10"/>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<sst xmlns="http://schemas.openxmlformats.org/spreadsheetml/2006/main" count="1101" uniqueCount="605">
  <si>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</si>
  <si>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</si>
  <si>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</si>
  <si>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</si>
  <si>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</si>
  <si>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</si>
  <si>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</si>
  <si>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</si>
  <si>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</si>
  <si>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</si>
  <si>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</si>
  <si>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</si>
  <si>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</si>
  <si>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</si>
  <si>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</si>
  <si>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</si>
  <si>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</si>
  <si>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</si>
  <si>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</si>
  <si>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</si>
  <si>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</si>
  <si>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</si>
  <si>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</si>
  <si>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</si>
  <si>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</si>
  <si>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</si>
  <si>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</si>
  <si>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</si>
  <si>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</si>
  <si>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</si>
  <si>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</si>
  <si>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</si>
  <si>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</si>
  <si>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</si>
  <si>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</si>
  <si>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</si>
  <si>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</si>
  <si>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</si>
  <si>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</si>
  <si>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</si>
  <si>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</si>
  <si>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</si>
  <si>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</si>
  <si>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</si>
  <si>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</si>
  <si>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</si>
  <si>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</si>
  <si>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</si>
  <si>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</si>
  <si>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</si>
  <si>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</si>
  <si>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</si>
  <si>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</si>
  <si>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</si>
  <si>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</si>
  <si>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</si>
  <si>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</si>
  <si>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</si>
  <si>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</si>
  <si>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</si>
  <si>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</si>
  <si>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</si>
  <si>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</si>
  <si>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</si>
  <si>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</si>
  <si>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</si>
  <si>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</si>
  <si>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</si>
  <si>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</si>
  <si>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</si>
  <si>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</si>
  <si>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</si>
  <si>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</si>
  <si>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</si>
  <si>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</si>
  <si>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</si>
  <si>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</si>
  <si>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</si>
  <si>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</si>
  <si>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</si>
  <si>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</si>
  <si>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</si>
  <si>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</si>
  <si>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</si>
  <si>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</si>
  <si>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</si>
  <si>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</si>
  <si>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</si>
  <si>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</si>
  <si>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</si>
  <si>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</si>
  <si>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</si>
  <si>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</si>
  <si>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</si>
  <si>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</si>
  <si>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</si>
  <si>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</si>
  <si>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</si>
  <si>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</si>
  <si>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</si>
  <si>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</si>
  <si>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</si>
  <si>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</si>
  <si>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</si>
  <si>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</si>
  <si>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</si>
  <si>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</si>
  <si>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</si>
  <si>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</si>
  <si>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</si>
  <si>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</si>
  <si>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</si>
  <si>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</si>
  <si>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</si>
  <si>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</si>
  <si>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</si>
  <si>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</si>
  <si>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</si>
  <si>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</si>
  <si>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</si>
  <si>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</si>
  <si>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</si>
  <si>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</si>
  <si>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</si>
  <si>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</si>
  <si>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</si>
  <si>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</si>
  <si>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</si>
  <si>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</si>
  <si>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</si>
  <si>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</si>
  <si>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</si>
  <si>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</si>
  <si>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</si>
  <si>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</si>
  <si>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</si>
  <si>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</si>
  <si>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</si>
  <si>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</si>
  <si>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</si>
  <si>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</si>
  <si>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</si>
  <si>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</si>
  <si>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</si>
  <si>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</si>
  <si>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</si>
  <si>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</si>
  <si>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</si>
  <si>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</si>
  <si>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</si>
  <si>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</si>
  <si>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</si>
  <si>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</si>
  <si>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</si>
  <si>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</si>
  <si>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</si>
  <si>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</si>
  <si>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</si>
  <si>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</si>
  <si>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</si>
  <si>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</si>
  <si>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</si>
  <si>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</si>
  <si>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</si>
  <si>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</si>
  <si>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</si>
  <si>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</si>
  <si>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</si>
  <si>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</si>
  <si>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</si>
  <si>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</si>
  <si>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</si>
  <si>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</si>
  <si>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</si>
  <si>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</si>
  <si>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</si>
  <si>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</si>
  <si>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</si>
  <si>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</si>
  <si>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</si>
  <si>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</si>
  <si>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</si>
  <si>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</si>
  <si>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</si>
  <si>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</si>
  <si>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</si>
  <si>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</si>
  <si>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</si>
  <si>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</si>
  <si>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</si>
  <si>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</si>
  <si>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</si>
  <si>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</si>
  <si>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</si>
  <si>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</si>
  <si>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</si>
  <si>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</si>
  <si>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</si>
  <si>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</si>
  <si>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</si>
  <si>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</si>
  <si>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</si>
  <si>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</si>
  <si>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</si>
  <si>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</si>
  <si>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</si>
  <si>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</si>
  <si>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</si>
  <si>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</si>
  <si>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</si>
  <si>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</si>
  <si>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</si>
  <si>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</si>
  <si>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岡山県吉備中央町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</si>
  <si>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</si>
  <si>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</si>
  <si>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</si>
  <si>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</si>
  <si>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</si>
  <si>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</si>
  <si>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</si>
  <si>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</si>
  <si>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</si>
  <si>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</si>
  <si>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</si>
  <si>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</si>
  <si>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</si>
  <si>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</si>
  <si>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</si>
  <si>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</si>
  <si>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</si>
  <si>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</si>
  <si>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</si>
  <si>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</si>
  <si>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</si>
  <si>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</si>
  <si>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</si>
  <si>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</si>
  <si>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</si>
  <si>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</si>
  <si>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</si>
  <si>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</si>
  <si>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</si>
  <si>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</si>
  <si>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</si>
  <si>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</si>
  <si>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</si>
  <si>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</si>
  <si>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</si>
  <si>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</si>
  <si>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</si>
  <si>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</si>
  <si>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</si>
  <si>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</si>
  <si>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</si>
  <si>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</si>
  <si>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</si>
  <si>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</si>
  <si>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</si>
  <si>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</si>
  <si>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</si>
  <si>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</si>
  <si>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</si>
  <si>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</si>
  <si>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</si>
  <si>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</si>
  <si>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</si>
  <si>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</si>
  <si>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</si>
  <si>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</si>
  <si>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</si>
  <si>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</si>
  <si>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</si>
  <si>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</si>
  <si>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</si>
  <si>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</si>
  <si>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</si>
  <si>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</si>
  <si>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</si>
  <si>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</si>
  <si>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</si>
  <si>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</si>
  <si>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</si>
  <si>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</si>
  <si>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</si>
  <si>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</si>
  <si>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</si>
  <si>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</si>
  <si>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</si>
  <si>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</si>
  <si>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</si>
  <si>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</si>
  <si>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</si>
  <si>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</si>
  <si>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</si>
  <si>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</si>
  <si>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</si>
  <si>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</si>
  <si>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</si>
  <si>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</si>
  <si>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</si>
  <si>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</si>
  <si>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</si>
  <si>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</si>
  <si>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</si>
  <si>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</si>
  <si>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</si>
  <si>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</si>
  <si>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</si>
  <si>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</si>
  <si>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</si>
  <si>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</si>
  <si>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</si>
  <si>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</si>
  <si>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</si>
  <si>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</si>
  <si>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</si>
  <si>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</si>
  <si>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</si>
  <si>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</si>
  <si>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</si>
  <si>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</si>
  <si>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</si>
  <si>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</si>
  <si>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</si>
  <si>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</si>
  <si>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</si>
  <si>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</si>
  <si>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</si>
  <si>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</si>
  <si>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</si>
  <si>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</si>
  <si>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</si>
  <si>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</si>
  <si>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</si>
  <si>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</si>
  <si>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</si>
  <si>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</si>
  <si>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</si>
  <si>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</si>
  <si>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</si>
  <si>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</si>
  <si>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</si>
  <si>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</si>
  <si>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</si>
  <si>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</si>
  <si>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</si>
  <si>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</si>
  <si>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</si>
  <si>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</si>
  <si>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</si>
  <si>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</si>
  <si>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</si>
  <si>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</si>
  <si>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</si>
  <si>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</si>
  <si>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</si>
  <si>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</si>
  <si>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</si>
  <si>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</si>
  <si>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</si>
  <si>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</si>
  <si>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</si>
  <si>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</si>
  <si>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</si>
  <si>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</si>
  <si>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</si>
  <si>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岡山県吉備中央町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</si>
  <si>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</si>
  <si>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</si>
  <si>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</si>
  <si>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</si>
  <si>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</si>
  <si>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</si>
  <si>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</si>
  <si>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</si>
  <si>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</si>
  <si>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</si>
  <si>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</si>
  <si>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</si>
  <si>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</si>
  <si>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</si>
  <si>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</si>
  <si>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</si>
  <si>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</si>
  <si>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</si>
  <si>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</si>
  <si>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</si>
  <si>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</si>
  <si>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</si>
  <si>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</si>
  <si>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</si>
  <si>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</si>
  <si>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</si>
  <si>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</si>
  <si>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</si>
  <si>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</si>
  <si>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</si>
  <si>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</si>
  <si>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</si>
  <si>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</si>
  <si>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</si>
  <si>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</si>
  <si>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</si>
  <si>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</si>
  <si>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</si>
  <si>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</si>
  <si>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</si>
  <si>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上水道事業会計</t>
    <phoneticPr fontId="5"/>
  </si>
  <si>
    <t>法適用企業</t>
    <phoneticPr fontId="5"/>
  </si>
  <si>
    <t>下水道事業会計</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</si>
  <si>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</si>
  <si>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</si>
  <si>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</si>
  <si>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</si>
  <si>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</si>
  <si>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</si>
  <si>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</si>
  <si>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</si>
  <si>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</si>
  <si>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</si>
  <si>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</si>
  <si>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</si>
  <si>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</si>
  <si>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</si>
  <si>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</si>
  <si>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</si>
  <si>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</si>
  <si>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</si>
  <si>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</si>
  <si>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</si>
  <si>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</si>
  <si>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</si>
  <si>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</si>
  <si>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</si>
  <si>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</si>
  <si>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</si>
  <si>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</si>
  <si>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</si>
  <si>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</si>
  <si>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</si>
  <si>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</si>
  <si>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</si>
  <si>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</si>
  <si>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</si>
  <si>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</si>
  <si>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</si>
  <si>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</si>
  <si>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</si>
  <si>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</si>
  <si>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</si>
  <si>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</si>
  <si>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</si>
  <si>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</si>
  <si>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</si>
  <si>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</si>
  <si>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</si>
  <si>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</si>
  <si>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</si>
  <si>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</si>
  <si>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</si>
  <si>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</si>
  <si>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</si>
  <si>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</si>
  <si>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</si>
  <si>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</si>
  <si>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</si>
  <si>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</si>
  <si>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</si>
  <si>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</si>
  <si>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</si>
  <si>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</si>
  <si>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</si>
  <si>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</si>
  <si>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</si>
  <si>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</si>
  <si>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</si>
  <si>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</si>
  <si>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</si>
  <si>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</si>
  <si>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</si>
  <si>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</si>
  <si>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</si>
  <si>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</si>
  <si>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</si>
  <si>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</si>
  <si>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</si>
  <si>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</si>
  <si>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</si>
  <si>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</si>
  <si>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</si>
  <si>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</si>
  <si>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</si>
  <si>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</si>
  <si>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</si>
  <si>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</si>
  <si>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</si>
  <si>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</si>
  <si>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</si>
  <si>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</si>
  <si>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</si>
  <si>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</si>
  <si>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</si>
  <si>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</si>
  <si>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</si>
  <si>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</si>
  <si>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</si>
  <si>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</si>
  <si>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</si>
  <si>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</si>
  <si>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</si>
  <si>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</si>
  <si>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</si>
  <si>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</si>
  <si>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</si>
  <si>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</si>
  <si>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</si>
  <si>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</si>
  <si>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</si>
  <si>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</si>
  <si>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</si>
  <si>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</si>
  <si>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</si>
  <si>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</si>
  <si>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</si>
  <si>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</si>
  <si>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</si>
  <si>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</si>
  <si>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</si>
  <si>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</si>
  <si>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</si>
  <si>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</si>
  <si>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</si>
  <si>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</si>
  <si>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</si>
  <si>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</si>
  <si>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</si>
  <si>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</si>
  <si>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</si>
  <si>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</si>
  <si>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</si>
  <si>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</si>
  <si>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</si>
  <si>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</si>
  <si>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</si>
  <si>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</si>
  <si>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</si>
  <si>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</si>
  <si>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</si>
  <si>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</si>
  <si>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</si>
  <si>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</si>
  <si>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</si>
  <si>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</si>
  <si>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</si>
  <si>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2.07</t>
  </si>
  <si>
    <t>▲ 4.86</t>
  </si>
  <si>
    <t>上水道事業会計</t>
  </si>
  <si>
    <t>一般会計</t>
  </si>
  <si>
    <t>介護保険特別会計（介護保険事業）</t>
  </si>
  <si>
    <t>下水道事業会計</t>
  </si>
  <si>
    <t>再生可能エネルギー事業特別会計</t>
  </si>
  <si>
    <t>国民健康保険特別会計</t>
  </si>
  <si>
    <t>住宅新築資金等貸付事業特別会計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</si>
  <si>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</si>
  <si>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</si>
  <si>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</si>
  <si>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</si>
  <si>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</si>
  <si>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</si>
  <si>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</si>
  <si>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</si>
  <si>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</si>
  <si>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旭川中部衛生施設組合</t>
  </si>
  <si>
    <t>高梁地域事務組合　一般会計</t>
  </si>
  <si>
    <t>岡山県広域水道企業団</t>
  </si>
  <si>
    <t>岡山県市町村総合事務組合　一般会計</t>
  </si>
  <si>
    <t>岡山県市町村総合事務組合　貸付金特別会計</t>
  </si>
  <si>
    <t>岡山県市町村総合事務組合　拠出金特別会計</t>
  </si>
  <si>
    <t>岡山県市町村総合事務組合　交通災害共済特別会計</t>
  </si>
  <si>
    <t>岡山県市町村税整理組合</t>
  </si>
  <si>
    <t>岡山県後期高齢者医療広域連合一般会計</t>
  </si>
  <si>
    <t>岡山県後期高齢者医療広域連合特別会計</t>
  </si>
  <si>
    <t>吉備中央農業公社</t>
  </si>
  <si>
    <t>加茂川ふるさと交流プラザ</t>
  </si>
  <si>
    <t>-</t>
    <phoneticPr fontId="2"/>
  </si>
  <si>
    <t>-</t>
    <phoneticPr fontId="2"/>
  </si>
  <si>
    <t>協働のまちづくり基金</t>
  </si>
  <si>
    <t>義務教育施設整備基金</t>
  </si>
  <si>
    <t>公共施設等維持管理基金</t>
    <rPh sb="0" eb="5">
      <t>コウキョウシセツトウ</t>
    </rPh>
    <rPh sb="5" eb="7">
      <t>イジ</t>
    </rPh>
    <rPh sb="7" eb="9">
      <t>カンリ</t>
    </rPh>
    <rPh sb="9" eb="11">
      <t>キキン</t>
    </rPh>
    <phoneticPr fontId="5"/>
  </si>
  <si>
    <t>災害対策基金</t>
  </si>
  <si>
    <t>子育て・定住応援基金</t>
    <rPh sb="0" eb="2">
      <t>コソダ</t>
    </rPh>
    <rPh sb="4" eb="6">
      <t>テイジュウ</t>
    </rPh>
    <rPh sb="6" eb="8">
      <t>オウエン</t>
    </rPh>
    <rPh sb="8" eb="10">
      <t>キキン</t>
    </rPh>
    <phoneticPr fontId="2"/>
  </si>
  <si>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</si>
  <si>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</si>
  <si>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</si>
  <si>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</si>
  <si>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</si>
  <si>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</si>
  <si>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</si>
  <si>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</si>
  <si>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</si>
  <si>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</si>
  <si>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</si>
  <si>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共施設の新設、更新を行わず、維持管理をしながら長期に使用することにより財政支出を抑えてきた経緯から、類似団体に比して将来負担比率は低くなっており、有形固定資産減価償却率は高くなっている。
　町営定住促進住宅の整備等により、有形固定資産減価償却率は今後下がることが予想される。</t>
    <phoneticPr fontId="5"/>
  </si>
  <si>
    <t>実質公債費率、将来負担比率ともに類似団体の平均を下回っている。
合併前後に必要な事業の財源を起債によって確保したため比率が高くなっていたが、その当時の起債を概ね償還したことや充当可能基金の増加により、実質公債費率、将来負担比率ともに減少傾向にある。
今後も起債の発行の抑制に努めていくこととしている。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</si>
</sst>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06BC273-8A51-43FA-9E92-05DF54CD006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36C1-44FD-8CCC-54F24667E2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63775</c:v>
                </c:pt>
                <c:pt idx="1">
                  <c:v>45916</c:v>
                </c:pt>
                <c:pt idx="2">
                  <c:v>103626</c:v>
                </c:pt>
                <c:pt idx="3">
                  <c:v>114574</c:v>
                </c:pt>
                <c:pt idx="4">
                  <c:v>111081</c:v>
                </c:pt>
              </c:numCache>
            </c:numRef>
          </c:val>
          <c:smooth val="0"/>
          <c:extLst>
            <c:ext xmlns:c16="http://schemas.microsoft.com/office/drawing/2014/chart" uri="{C3380CC4-5D6E-409C-BE32-E72D297353CC}">
              <c16:uniqueId val="{00000001-36C1-44FD-8CCC-54F24667E2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7.27</c:v>
                </c:pt>
                <c:pt idx="1">
                  <c:v>5.34</c:v>
                </c:pt>
                <c:pt idx="2">
                  <c:v>7.16</c:v>
                </c:pt>
                <c:pt idx="3">
                  <c:v>9.32</c:v>
                </c:pt>
                <c:pt idx="4">
                  <c:v>12.87</c:v>
                </c:pt>
              </c:numCache>
            </c:numRef>
          </c:val>
          <c:extLst>
            <c:ext xmlns:c16="http://schemas.microsoft.com/office/drawing/2014/chart" uri="{C3380CC4-5D6E-409C-BE32-E72D297353CC}">
              <c16:uniqueId val="{00000000-234A-4142-B156-0EAC810DA8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45.73</c:v>
                </c:pt>
                <c:pt idx="1">
                  <c:v>47.06</c:v>
                </c:pt>
                <c:pt idx="2">
                  <c:v>46.53</c:v>
                </c:pt>
                <c:pt idx="3">
                  <c:v>37.74</c:v>
                </c:pt>
                <c:pt idx="4">
                  <c:v>40.42</c:v>
                </c:pt>
              </c:numCache>
            </c:numRef>
          </c:val>
          <c:extLst>
            <c:ext xmlns:c16="http://schemas.microsoft.com/office/drawing/2014/chart" uri="{C3380CC4-5D6E-409C-BE32-E72D297353CC}">
              <c16:uniqueId val="{00000001-234A-4142-B156-0EAC810DA8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0.56999999999999995</c:v>
                </c:pt>
                <c:pt idx="1">
                  <c:v>-2.0699999999999998</c:v>
                </c:pt>
                <c:pt idx="2">
                  <c:v>0.71</c:v>
                </c:pt>
                <c:pt idx="3">
                  <c:v>-4.8600000000000003</c:v>
                </c:pt>
                <c:pt idx="4">
                  <c:v>8.6199999999999992</c:v>
                </c:pt>
              </c:numCache>
            </c:numRef>
          </c:val>
          <c:smooth val="0"/>
          <c:extLst>
            <c:ext xmlns:c16="http://schemas.microsoft.com/office/drawing/2014/chart" uri="{C3380CC4-5D6E-409C-BE32-E72D297353CC}">
              <c16:uniqueId val="{00000002-234A-4142-B156-0EAC810DA8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0.14000000000000001</c:v>
                </c:pt>
                <c:pt idx="4">
                  <c:v>#N/A</c:v>
                </c:pt>
                <c:pt idx="5">
                  <c:v>0.15</c:v>
                </c:pt>
                <c:pt idx="6">
                  <c:v>#N/A</c:v>
                </c:pt>
                <c:pt idx="7">
                  <c:v>0</c:v>
                </c:pt>
                <c:pt idx="8">
                  <c:v>#N/A</c:v>
                </c:pt>
                <c:pt idx="9">
                  <c:v>0</c:v>
                </c:pt>
              </c:numCache>
            </c:numRef>
          </c:val>
          <c:extLst>
            <c:ext xmlns:c16="http://schemas.microsoft.com/office/drawing/2014/chart" uri="{C3380CC4-5D6E-409C-BE32-E72D297353CC}">
              <c16:uniqueId val="{00000000-3BAA-4BA3-B0E2-AFCA1B25AF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AA-4BA3-B0E2-AFCA1B25AF1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AA-4BA3-B0E2-AFCA1B25AF12}"/>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AA-4BA3-B0E2-AFCA1B25AF1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0.35</c:v>
                </c:pt>
                <c:pt idx="2">
                  <c:v>#N/A</c:v>
                </c:pt>
                <c:pt idx="3">
                  <c:v>0.49</c:v>
                </c:pt>
                <c:pt idx="4">
                  <c:v>#N/A</c:v>
                </c:pt>
                <c:pt idx="5">
                  <c:v>0</c:v>
                </c:pt>
                <c:pt idx="6">
                  <c:v>#N/A</c:v>
                </c:pt>
                <c:pt idx="7">
                  <c:v>0</c:v>
                </c:pt>
                <c:pt idx="8">
                  <c:v>#N/A</c:v>
                </c:pt>
                <c:pt idx="9">
                  <c:v>0</c:v>
                </c:pt>
              </c:numCache>
            </c:numRef>
          </c:val>
          <c:extLst>
            <c:ext xmlns:c16="http://schemas.microsoft.com/office/drawing/2014/chart" uri="{C3380CC4-5D6E-409C-BE32-E72D297353CC}">
              <c16:uniqueId val="{00000004-3BAA-4BA3-B0E2-AFCA1B25AF12}"/>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0.06</c:v>
                </c:pt>
                <c:pt idx="6">
                  <c:v>#N/A</c:v>
                </c:pt>
                <c:pt idx="7">
                  <c:v>0</c:v>
                </c:pt>
                <c:pt idx="8">
                  <c:v>#N/A</c:v>
                </c:pt>
                <c:pt idx="9">
                  <c:v>0.06</c:v>
                </c:pt>
              </c:numCache>
            </c:numRef>
          </c:val>
          <c:extLst>
            <c:ext xmlns:c16="http://schemas.microsoft.com/office/drawing/2014/chart" uri="{C3380CC4-5D6E-409C-BE32-E72D297353CC}">
              <c16:uniqueId val="{00000005-3BAA-4BA3-B0E2-AFCA1B25AF1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0.28000000000000003</c:v>
                </c:pt>
                <c:pt idx="8">
                  <c:v>#N/A</c:v>
                </c:pt>
                <c:pt idx="9">
                  <c:v>0.25</c:v>
                </c:pt>
              </c:numCache>
            </c:numRef>
          </c:val>
          <c:extLst>
            <c:ext xmlns:c16="http://schemas.microsoft.com/office/drawing/2014/chart" uri="{C3380CC4-5D6E-409C-BE32-E72D297353CC}">
              <c16:uniqueId val="{00000006-3BAA-4BA3-B0E2-AFCA1B25AF12}"/>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0.53</c:v>
                </c:pt>
                <c:pt idx="2">
                  <c:v>#N/A</c:v>
                </c:pt>
                <c:pt idx="3">
                  <c:v>0.48</c:v>
                </c:pt>
                <c:pt idx="4">
                  <c:v>#N/A</c:v>
                </c:pt>
                <c:pt idx="5">
                  <c:v>7.0000000000000007E-2</c:v>
                </c:pt>
                <c:pt idx="6">
                  <c:v>#N/A</c:v>
                </c:pt>
                <c:pt idx="7">
                  <c:v>1.05</c:v>
                </c:pt>
                <c:pt idx="8">
                  <c:v>#N/A</c:v>
                </c:pt>
                <c:pt idx="9">
                  <c:v>1.48</c:v>
                </c:pt>
              </c:numCache>
            </c:numRef>
          </c:val>
          <c:extLst>
            <c:ext xmlns:c16="http://schemas.microsoft.com/office/drawing/2014/chart" uri="{C3380CC4-5D6E-409C-BE32-E72D297353CC}">
              <c16:uniqueId val="{00000007-3BAA-4BA3-B0E2-AFCA1B25AF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7.15</c:v>
                </c:pt>
                <c:pt idx="2">
                  <c:v>#N/A</c:v>
                </c:pt>
                <c:pt idx="3">
                  <c:v>5.26</c:v>
                </c:pt>
                <c:pt idx="4">
                  <c:v>#N/A</c:v>
                </c:pt>
                <c:pt idx="5">
                  <c:v>7.14</c:v>
                </c:pt>
                <c:pt idx="6">
                  <c:v>#N/A</c:v>
                </c:pt>
                <c:pt idx="7">
                  <c:v>9.31</c:v>
                </c:pt>
                <c:pt idx="8">
                  <c:v>#N/A</c:v>
                </c:pt>
                <c:pt idx="9">
                  <c:v>12.86</c:v>
                </c:pt>
              </c:numCache>
            </c:numRef>
          </c:val>
          <c:extLst>
            <c:ext xmlns:c16="http://schemas.microsoft.com/office/drawing/2014/chart" uri="{C3380CC4-5D6E-409C-BE32-E72D297353CC}">
              <c16:uniqueId val="{00000008-3BAA-4BA3-B0E2-AFCA1B25AF12}"/>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12.57</c:v>
                </c:pt>
                <c:pt idx="2">
                  <c:v>#N/A</c:v>
                </c:pt>
                <c:pt idx="3">
                  <c:v>14.42</c:v>
                </c:pt>
                <c:pt idx="4">
                  <c:v>#N/A</c:v>
                </c:pt>
                <c:pt idx="5">
                  <c:v>15.21</c:v>
                </c:pt>
                <c:pt idx="6">
                  <c:v>#N/A</c:v>
                </c:pt>
                <c:pt idx="7">
                  <c:v>15.7</c:v>
                </c:pt>
                <c:pt idx="8">
                  <c:v>#N/A</c:v>
                </c:pt>
                <c:pt idx="9">
                  <c:v>15.72</c:v>
                </c:pt>
              </c:numCache>
            </c:numRef>
          </c:val>
          <c:extLst>
            <c:ext xmlns:c16="http://schemas.microsoft.com/office/drawing/2014/chart" uri="{C3380CC4-5D6E-409C-BE32-E72D297353CC}">
              <c16:uniqueId val="{00000009-3BAA-4BA3-B0E2-AFCA1B25AF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1033</c:v>
                </c:pt>
                <c:pt idx="5">
                  <c:v>918</c:v>
                </c:pt>
                <c:pt idx="8">
                  <c:v>873</c:v>
                </c:pt>
                <c:pt idx="11">
                  <c:v>833</c:v>
                </c:pt>
                <c:pt idx="14">
                  <c:v>840</c:v>
                </c:pt>
              </c:numCache>
            </c:numRef>
          </c:val>
          <c:extLst>
            <c:ext xmlns:c16="http://schemas.microsoft.com/office/drawing/2014/chart" uri="{C3380CC4-5D6E-409C-BE32-E72D297353CC}">
              <c16:uniqueId val="{00000000-C510-4A17-8719-0023BDE1E8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10-4A17-8719-0023BDE1E8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15</c:v>
                </c:pt>
                <c:pt idx="6">
                  <c:v>16</c:v>
                </c:pt>
                <c:pt idx="9">
                  <c:v>14</c:v>
                </c:pt>
                <c:pt idx="12">
                  <c:v>14</c:v>
                </c:pt>
              </c:numCache>
            </c:numRef>
          </c:val>
          <c:extLst>
            <c:ext xmlns:c16="http://schemas.microsoft.com/office/drawing/2014/chart" uri="{C3380CC4-5D6E-409C-BE32-E72D297353CC}">
              <c16:uniqueId val="{00000002-C510-4A17-8719-0023BDE1E8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13</c:v>
                </c:pt>
                <c:pt idx="6">
                  <c:v>13</c:v>
                </c:pt>
                <c:pt idx="9">
                  <c:v>13</c:v>
                </c:pt>
                <c:pt idx="12">
                  <c:v>16</c:v>
                </c:pt>
              </c:numCache>
            </c:numRef>
          </c:val>
          <c:extLst>
            <c:ext xmlns:c16="http://schemas.microsoft.com/office/drawing/2014/chart" uri="{C3380CC4-5D6E-409C-BE32-E72D297353CC}">
              <c16:uniqueId val="{00000003-C510-4A17-8719-0023BDE1E8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282</c:v>
                </c:pt>
                <c:pt idx="3">
                  <c:v>253</c:v>
                </c:pt>
                <c:pt idx="6">
                  <c:v>233</c:v>
                </c:pt>
                <c:pt idx="9">
                  <c:v>211</c:v>
                </c:pt>
                <c:pt idx="12">
                  <c:v>235</c:v>
                </c:pt>
              </c:numCache>
            </c:numRef>
          </c:val>
          <c:extLst>
            <c:ext xmlns:c16="http://schemas.microsoft.com/office/drawing/2014/chart" uri="{C3380CC4-5D6E-409C-BE32-E72D297353CC}">
              <c16:uniqueId val="{00000004-C510-4A17-8719-0023BDE1E8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10-4A17-8719-0023BDE1E8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10-4A17-8719-0023BDE1E8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1176</c:v>
                </c:pt>
                <c:pt idx="3">
                  <c:v>1023</c:v>
                </c:pt>
                <c:pt idx="6">
                  <c:v>982</c:v>
                </c:pt>
                <c:pt idx="9">
                  <c:v>977</c:v>
                </c:pt>
                <c:pt idx="12">
                  <c:v>1022</c:v>
                </c:pt>
              </c:numCache>
            </c:numRef>
          </c:val>
          <c:extLst>
            <c:ext xmlns:c16="http://schemas.microsoft.com/office/drawing/2014/chart" uri="{C3380CC4-5D6E-409C-BE32-E72D297353CC}">
              <c16:uniqueId val="{00000007-C510-4A17-8719-0023BDE1E8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459</c:v>
                </c:pt>
                <c:pt idx="2">
                  <c:v>#N/A</c:v>
                </c:pt>
                <c:pt idx="3">
                  <c:v>#N/A</c:v>
                </c:pt>
                <c:pt idx="4">
                  <c:v>386</c:v>
                </c:pt>
                <c:pt idx="5">
                  <c:v>#N/A</c:v>
                </c:pt>
                <c:pt idx="6">
                  <c:v>#N/A</c:v>
                </c:pt>
                <c:pt idx="7">
                  <c:v>371</c:v>
                </c:pt>
                <c:pt idx="8">
                  <c:v>#N/A</c:v>
                </c:pt>
                <c:pt idx="9">
                  <c:v>#N/A</c:v>
                </c:pt>
                <c:pt idx="10">
                  <c:v>382</c:v>
                </c:pt>
                <c:pt idx="11">
                  <c:v>#N/A</c:v>
                </c:pt>
                <c:pt idx="12">
                  <c:v>#N/A</c:v>
                </c:pt>
                <c:pt idx="13">
                  <c:v>447</c:v>
                </c:pt>
                <c:pt idx="14">
                  <c:v>#N/A</c:v>
                </c:pt>
              </c:numCache>
            </c:numRef>
          </c:val>
          <c:smooth val="0"/>
          <c:extLst>
            <c:ext xmlns:c16="http://schemas.microsoft.com/office/drawing/2014/chart" uri="{C3380CC4-5D6E-409C-BE32-E72D297353CC}">
              <c16:uniqueId val="{00000008-C510-4A17-8719-0023BDE1E8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7584</c:v>
                </c:pt>
                <c:pt idx="5">
                  <c:v>7363</c:v>
                </c:pt>
                <c:pt idx="8">
                  <c:v>7239</c:v>
                </c:pt>
                <c:pt idx="11">
                  <c:v>6923</c:v>
                </c:pt>
                <c:pt idx="14">
                  <c:v>6929</c:v>
                </c:pt>
              </c:numCache>
            </c:numRef>
          </c:val>
          <c:extLst>
            <c:ext xmlns:c16="http://schemas.microsoft.com/office/drawing/2014/chart" uri="{C3380CC4-5D6E-409C-BE32-E72D297353CC}">
              <c16:uniqueId val="{00000000-754E-419C-8255-D81B4FB038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402</c:v>
                </c:pt>
                <c:pt idx="5">
                  <c:v>854</c:v>
                </c:pt>
                <c:pt idx="8">
                  <c:v>796</c:v>
                </c:pt>
                <c:pt idx="11">
                  <c:v>713</c:v>
                </c:pt>
                <c:pt idx="14">
                  <c:v>673</c:v>
                </c:pt>
              </c:numCache>
            </c:numRef>
          </c:val>
          <c:extLst>
            <c:ext xmlns:c16="http://schemas.microsoft.com/office/drawing/2014/chart" uri="{C3380CC4-5D6E-409C-BE32-E72D297353CC}">
              <c16:uniqueId val="{00000001-754E-419C-8255-D81B4FB038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3629</c:v>
                </c:pt>
                <c:pt idx="5">
                  <c:v>3683</c:v>
                </c:pt>
                <c:pt idx="8">
                  <c:v>3929</c:v>
                </c:pt>
                <c:pt idx="11">
                  <c:v>4138</c:v>
                </c:pt>
                <c:pt idx="14">
                  <c:v>4727</c:v>
                </c:pt>
              </c:numCache>
            </c:numRef>
          </c:val>
          <c:extLst>
            <c:ext xmlns:c16="http://schemas.microsoft.com/office/drawing/2014/chart" uri="{C3380CC4-5D6E-409C-BE32-E72D297353CC}">
              <c16:uniqueId val="{00000002-754E-419C-8255-D81B4FB038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4E-419C-8255-D81B4FB038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4E-419C-8255-D81B4FB038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4E-419C-8255-D81B4FB038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1159</c:v>
                </c:pt>
                <c:pt idx="3">
                  <c:v>1102</c:v>
                </c:pt>
                <c:pt idx="6">
                  <c:v>1108</c:v>
                </c:pt>
                <c:pt idx="9">
                  <c:v>1122</c:v>
                </c:pt>
                <c:pt idx="12">
                  <c:v>1104</c:v>
                </c:pt>
              </c:numCache>
            </c:numRef>
          </c:val>
          <c:extLst>
            <c:ext xmlns:c16="http://schemas.microsoft.com/office/drawing/2014/chart" uri="{C3380CC4-5D6E-409C-BE32-E72D297353CC}">
              <c16:uniqueId val="{00000006-754E-419C-8255-D81B4FB038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201</c:v>
                </c:pt>
                <c:pt idx="3">
                  <c:v>190</c:v>
                </c:pt>
                <c:pt idx="6">
                  <c:v>204</c:v>
                </c:pt>
                <c:pt idx="9">
                  <c:v>193</c:v>
                </c:pt>
                <c:pt idx="12">
                  <c:v>178</c:v>
                </c:pt>
              </c:numCache>
            </c:numRef>
          </c:val>
          <c:extLst>
            <c:ext xmlns:c16="http://schemas.microsoft.com/office/drawing/2014/chart" uri="{C3380CC4-5D6E-409C-BE32-E72D297353CC}">
              <c16:uniqueId val="{00000007-754E-419C-8255-D81B4FB038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2277</c:v>
                </c:pt>
                <c:pt idx="3">
                  <c:v>2208</c:v>
                </c:pt>
                <c:pt idx="6">
                  <c:v>1889</c:v>
                </c:pt>
                <c:pt idx="9">
                  <c:v>1613</c:v>
                </c:pt>
                <c:pt idx="12">
                  <c:v>1515</c:v>
                </c:pt>
              </c:numCache>
            </c:numRef>
          </c:val>
          <c:extLst>
            <c:ext xmlns:c16="http://schemas.microsoft.com/office/drawing/2014/chart" uri="{C3380CC4-5D6E-409C-BE32-E72D297353CC}">
              <c16:uniqueId val="{00000008-754E-419C-8255-D81B4FB038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216</c:v>
                </c:pt>
                <c:pt idx="3">
                  <c:v>187</c:v>
                </c:pt>
                <c:pt idx="6">
                  <c:v>450</c:v>
                </c:pt>
                <c:pt idx="9">
                  <c:v>415</c:v>
                </c:pt>
                <c:pt idx="12">
                  <c:v>462</c:v>
                </c:pt>
              </c:numCache>
            </c:numRef>
          </c:val>
          <c:extLst>
            <c:ext xmlns:c16="http://schemas.microsoft.com/office/drawing/2014/chart" uri="{C3380CC4-5D6E-409C-BE32-E72D297353CC}">
              <c16:uniqueId val="{00000009-754E-419C-8255-D81B4FB038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9631</c:v>
                </c:pt>
                <c:pt idx="3">
                  <c:v>9186</c:v>
                </c:pt>
                <c:pt idx="6">
                  <c:v>9161</c:v>
                </c:pt>
                <c:pt idx="9">
                  <c:v>9054</c:v>
                </c:pt>
                <c:pt idx="12">
                  <c:v>8809</c:v>
                </c:pt>
              </c:numCache>
            </c:numRef>
          </c:val>
          <c:extLst>
            <c:ext xmlns:c16="http://schemas.microsoft.com/office/drawing/2014/chart" uri="{C3380CC4-5D6E-409C-BE32-E72D297353CC}">
              <c16:uniqueId val="{0000000A-754E-419C-8255-D81B4FB038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1869</c:v>
                </c:pt>
                <c:pt idx="2">
                  <c:v>#N/A</c:v>
                </c:pt>
                <c:pt idx="3">
                  <c:v>#N/A</c:v>
                </c:pt>
                <c:pt idx="4">
                  <c:v>974</c:v>
                </c:pt>
                <c:pt idx="5">
                  <c:v>#N/A</c:v>
                </c:pt>
                <c:pt idx="6">
                  <c:v>#N/A</c:v>
                </c:pt>
                <c:pt idx="7">
                  <c:v>847</c:v>
                </c:pt>
                <c:pt idx="8">
                  <c:v>#N/A</c:v>
                </c:pt>
                <c:pt idx="9">
                  <c:v>#N/A</c:v>
                </c:pt>
                <c:pt idx="10">
                  <c:v>622</c:v>
                </c:pt>
                <c:pt idx="11">
                  <c:v>#N/A</c:v>
                </c:pt>
                <c:pt idx="12">
                  <c:v>#N/A</c:v>
                </c:pt>
                <c:pt idx="13">
                  <c:v>0</c:v>
                </c:pt>
                <c:pt idx="14">
                  <c:v>#N/A</c:v>
                </c:pt>
              </c:numCache>
            </c:numRef>
          </c:val>
          <c:smooth val="0"/>
          <c:extLst>
            <c:ext xmlns:c16="http://schemas.microsoft.com/office/drawing/2014/chart" uri="{C3380CC4-5D6E-409C-BE32-E72D297353CC}">
              <c16:uniqueId val="{0000000B-754E-419C-8255-D81B4FB038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2492</c:v>
                </c:pt>
                <c:pt idx="1">
                  <c:v>2091</c:v>
                </c:pt>
                <c:pt idx="2">
                  <c:v>2359</c:v>
                </c:pt>
              </c:numCache>
            </c:numRef>
          </c:val>
          <c:extLst>
            <c:ext xmlns:c16="http://schemas.microsoft.com/office/drawing/2014/chart" uri="{C3380CC4-5D6E-409C-BE32-E72D297353CC}">
              <c16:uniqueId val="{00000000-4AA8-4405-AB87-135EF2239D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4AA8-4405-AB87-135EF2239D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1352</c:v>
                </c:pt>
                <c:pt idx="1">
                  <c:v>1820</c:v>
                </c:pt>
                <c:pt idx="2">
                  <c:v>2084</c:v>
                </c:pt>
              </c:numCache>
            </c:numRef>
          </c:val>
          <c:extLst>
            <c:ext xmlns:c16="http://schemas.microsoft.com/office/drawing/2014/chart" uri="{C3380CC4-5D6E-409C-BE32-E72D297353CC}">
              <c16:uniqueId val="{00000002-4AA8-4405-AB87-135EF2239D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{1020D5A4-19BE-468F-B1FD-AA067D5D6F29}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38D-4136-BD42-AAB647A578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{45EE58BF-5C99-497A-A201-DA4144C59B54}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8D-4136-BD42-AAB647A578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{711E0ECF-8DDC-447A-ADE7-9A86FA8A2C8A}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8D-4136-BD42-AAB647A578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{C5182852-9C70-4AA0-91D1-392184D7FA87}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8D-4136-BD42-AAB647A578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{CDC3FE6B-E696-4A8C-A285-6F3522F0441F}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8D-4136-BD42-AAB647A578D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{C8F0FEE0-5C4B-45A9-B98D-CC5A0843D893}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38D-4136-BD42-AAB647A578D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{41353F1D-65C6-4BFC-83CD-AB4B9D9B99F6}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38D-4136-BD42-AAB647A578D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{20534905-A76A-45C7-837B-F7F143C6E630}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38D-4136-BD42-AAB647A578D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{1147B8D6-F7ED-4F5D-9068-26C705FDB38C}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38D-4136-BD42-AAB647A578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62.7</c:v>
                </c:pt>
                <c:pt idx="16">
                  <c:v>64.599999999999994</c:v>
                </c:pt>
                <c:pt idx="24">
                  <c:v>66.599999999999994</c:v>
                </c:pt>
                <c:pt idx="32">
                  <c:v>68.599999999999994</c:v>
                </c:pt>
              </c:numCache>
            </c:numRef>
          </c:xVal>
          <c:yVal>
            <c:numRef>
              <c:f>公会計指標分析・財政指標組合せ分析表!$BP$51:$DC$51</c:f>
              <c:numCache>
                <c:formatCode>#,##0.0;"▲ "#,##0.0</c:formatCode>
                <c:ptCount val="40"/>
                <c:pt idx="0">
                  <c:v>40.4</c:v>
                </c:pt>
                <c:pt idx="8">
                  <c:v>21.2</c:v>
                </c:pt>
                <c:pt idx="16">
                  <c:v>18.600000000000001</c:v>
                </c:pt>
                <c:pt idx="24">
                  <c:v>13</c:v>
                </c:pt>
              </c:numCache>
            </c:numRef>
          </c:yVal>
          <c:smooth val="0"/>
          <c:extLst>
            <c:ext xmlns:c16="http://schemas.microsoft.com/office/drawing/2014/chart" uri="{C3380CC4-5D6E-409C-BE32-E72D297353CC}">
              <c16:uniqueId val="{00000009-038D-4136-BD42-AAB647A578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853786647476834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{6544DBC6-43FC-4DD5-82A0-9A74632C682F}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38D-4136-BD42-AAB647A578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{A67A1E34-CF16-4E6E-8B42-FFCCCF23D455}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8D-4136-BD42-AAB647A578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{C26FC3B2-4FBD-4300-B705-190860A5B736}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8D-4136-BD42-AAB647A578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{FA7F1ED9-D90C-44CE-BAB9-107AF5B38166}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8D-4136-BD42-AAB647A578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{9433F15E-CFE8-4787-87B0-4BF055F47723}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8D-4136-BD42-AAB647A578D9}"/>
                </c:ext>
              </c:extLst>
            </c:dLbl>
            <c:dLbl>
              <c:idx val="8"/>
              <c:layout>
                <c:manualLayout>
                  <c:x val="-4.043661429166776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{478A3560-7EE6-45D9-AA0F-1F658828AFF7}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38D-4136-BD42-AAB647A578D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{A67F081E-935F-48FD-A60C-63517F94DD79}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38D-4136-BD42-AAB647A578D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{7140D178-152B-4684-8ECF-322DC81799E7}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38D-4136-BD42-AAB647A578D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{C31DD78E-B136-463F-A2C2-23B1245AA69C}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38D-4136-BD42-AAB647A578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038D-4136-BD42-AAB647A578D9}"/>
            </c:ext>
          </c:extLst>
        </c:ser>
        <c:dLbls>
          <c:showLegendKey val="0"/>
          <c:showVal val="1"/>
          <c:showCatName val="0"/>
          <c:showSerName val="0"/>
          <c:showPercent val="0"/>
          <c:showBubbleSize val="0"/>
        </c:dLbls>
        <c:axId val="46179840"/>
        <c:axId val="46181760"/>
      </c:scatterChart>
      <c:valAx>
        <c:axId val="46179840"/>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{0DBAC289-490E-4BC8-A3A7-507A371DA637}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04-476A-BD79-EFB5BF5FEB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{9A83CA96-BEE7-4EB4-9210-0CD01C0320D0}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04-476A-BD79-EFB5BF5FEB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{DD0431B0-C528-48A4-B9EC-AC582AD6C463}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04-476A-BD79-EFB5BF5FEB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{49A58C0C-EF59-4BC5-B804-D7D09D293F4B}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04-476A-BD79-EFB5BF5FEB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{EDAC6EA7-9C3B-4490-9E13-445028EC5B77}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04-476A-BD79-EFB5BF5FEBE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{B6BD1901-7554-4B41-8EFB-290EC31953D5}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04-476A-BD79-EFB5BF5FEBE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{2C371120-2CF8-4576-BF29-140FAE388288}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04-476A-BD79-EFB5BF5FEBE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{D73D79E9-831C-48A6-AFBE-BBEABEADFB1E}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04-476A-BD79-EFB5BF5FEBE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{ECDE88CE-5802-45B3-B986-70A596572B27}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04-476A-BD79-EFB5BF5FEB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9.6999999999999993</c:v>
                </c:pt>
                <c:pt idx="16">
                  <c:v>8.8000000000000007</c:v>
                </c:pt>
                <c:pt idx="24">
                  <c:v>8.1</c:v>
                </c:pt>
                <c:pt idx="32">
                  <c:v>8.3000000000000007</c:v>
                </c:pt>
              </c:numCache>
            </c:numRef>
          </c:xVal>
          <c:yVal>
            <c:numRef>
              <c:f>公会計指標分析・財政指標組合せ分析表!$BP$73:$DC$73</c:f>
              <c:numCache>
                <c:formatCode>#,##0.0;"▲ "#,##0.0</c:formatCode>
                <c:ptCount val="40"/>
                <c:pt idx="0">
                  <c:v>40.4</c:v>
                </c:pt>
                <c:pt idx="8">
                  <c:v>21.2</c:v>
                </c:pt>
                <c:pt idx="16">
                  <c:v>18.600000000000001</c:v>
                </c:pt>
                <c:pt idx="24">
                  <c:v>13</c:v>
                </c:pt>
              </c:numCache>
            </c:numRef>
          </c:yVal>
          <c:smooth val="0"/>
          <c:extLst>
            <c:ext xmlns:c16="http://schemas.microsoft.com/office/drawing/2014/chart" uri="{C3380CC4-5D6E-409C-BE32-E72D297353CC}">
              <c16:uniqueId val="{00000009-3804-476A-BD79-EFB5BF5FEB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221573018087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{FCC950B7-AFDF-49C5-A7C5-8D08A56BDACD}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04-476A-BD79-EFB5BF5FEB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{5CC632A1-7995-4A14-BCD1-AF1A309BAB0D}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04-476A-BD79-EFB5BF5FEB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{C7C11962-708C-4E65-91C5-003800E7B265}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04-476A-BD79-EFB5BF5FEB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{D39F4261-F285-4A3D-9D37-583B8C016A7B}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04-476A-BD79-EFB5BF5FEB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{F19F91AD-373D-4DE3-AFA5-2F5335BD75BC}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04-476A-BD79-EFB5BF5FEBE0}"/>
                </c:ext>
              </c:extLst>
            </c:dLbl>
            <c:dLbl>
              <c:idx val="8"/>
              <c:layout>
                <c:manualLayout>
                  <c:x val="0"/>
                  <c:y val="8.5322215730180076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{EB163F7D-8064-4637-BFB6-697388ACF84C}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04-476A-BD79-EFB5BF5FEBE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{2CD48346-E112-4D75-BF56-C39E9ACF999E}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04-476A-BD79-EFB5BF5FEBE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{0FF1A304-9D85-4C0A-A26B-AF81A1A9FD2C}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04-476A-BD79-EFB5BF5FEBE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{54B6A697-C181-4E8E-B158-9F626E42E6F1}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04-476A-BD79-EFB5BF5FE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3804-476A-BD79-EFB5BF5FEBE0}"/>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合併前後に大きな事業が集中していたことに起因する起債の償還が終了し、地方債の新規発行が少なく推移しているため、実質公債費比率は、少しづつ下がってい</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認定こども園整備工事や町道改良工事等で借り入れた過疎対策事業債の元金償還が始まったこと</a:t>
          </a:r>
          <a:r>
            <a:rPr kumimoji="1" lang="ja-JP" altLang="en-US" sz="1100">
              <a:solidFill>
                <a:schemeClr val="dk1"/>
              </a:solidFill>
              <a:effectLst/>
              <a:latin typeface="+mn-lt"/>
              <a:ea typeface="+mn-ea"/>
              <a:cs typeface="+mn-cs"/>
            </a:rPr>
            <a:t>などのより、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上昇している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公債費などの義務的経費の削減を中心とする財政の健全化に努める。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地方債の現在高に基づく支出予定額や公営企業債等繰入見込額等も年々減少していることから、将来負担比率（分子）も減少しており、今後もこの傾向は続くものと考えられる。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引き続き新規の地方債発行の抑制を中心に財政の健全化に努める。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基金全体では、前年から</a:t>
          </a:r>
          <a:r>
            <a:rPr kumimoji="1" lang="en-US" altLang="ja-JP" sz="1100">
              <a:solidFill>
                <a:schemeClr val="dk1"/>
              </a:solidFill>
              <a:effectLst/>
              <a:latin typeface="+mn-lt"/>
              <a:ea typeface="+mn-ea"/>
              <a:cs typeface="+mn-cs"/>
            </a:rPr>
            <a:t>532</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4,446</a:t>
          </a:r>
          <a:r>
            <a:rPr kumimoji="1" lang="ja-JP" altLang="ja-JP" sz="1100">
              <a:solidFill>
                <a:schemeClr val="dk1"/>
              </a:solidFill>
              <a:effectLst/>
              <a:latin typeface="+mn-lt"/>
              <a:ea typeface="+mn-ea"/>
              <a:cs typeface="+mn-cs"/>
            </a:rPr>
            <a:t>百万円となっている。</a:t>
          </a:r>
          <a:endParaRPr lang="ja-JP" altLang="ja-JP">
            <a:effectLst/>
          </a:endParaRPr>
        </a:p>
        <a:p>
          <a:r>
            <a:rPr kumimoji="1" lang="ja-JP" altLang="ja-JP" sz="1100">
              <a:solidFill>
                <a:schemeClr val="dk1"/>
              </a:solidFill>
              <a:effectLst/>
              <a:latin typeface="+mn-lt"/>
              <a:ea typeface="+mn-ea"/>
              <a:cs typeface="+mn-cs"/>
            </a:rPr>
            <a:t>主な増額要因としては、財政調整基金の取り崩しを行わなかったことと、ふるさと納税寄附金による協働のまちづくり基金の積立金の増額や災害対策基金及び公共施設等維持管理基金の積立てを行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今後、小学校・保育園等の再編整備に向けた投資的経費の増額が見込まれることから、財源確保のための基金の取り崩しが増えていくことが想定される。</a:t>
          </a:r>
          <a:endParaRPr lang="ja-JP" altLang="ja-JP">
            <a:effectLst/>
          </a:endParaRPr>
        </a:p>
        <a:p>
          <a:r>
            <a:rPr kumimoji="1" lang="ja-JP" altLang="ja-JP" sz="1100">
              <a:solidFill>
                <a:schemeClr val="dk1"/>
              </a:solidFill>
              <a:effectLst/>
              <a:latin typeface="+mn-lt"/>
              <a:ea typeface="+mn-ea"/>
              <a:cs typeface="+mn-cs"/>
            </a:rPr>
            <a:t>健全な財政運営を行えるよう、設置目的に応じた基金の積立や管理を計画的に行っていくよう努める。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協働のまちづくり基金：</a:t>
          </a:r>
          <a:r>
            <a:rPr lang="ja-JP" altLang="ja-JP" sz="1100">
              <a:solidFill>
                <a:schemeClr val="dk1"/>
              </a:solidFill>
              <a:effectLst/>
              <a:latin typeface="+mn-lt"/>
              <a:ea typeface="+mn-ea"/>
              <a:cs typeface="+mn-cs"/>
            </a:rPr>
            <a:t>寄附者から収受した寄附金を適正に管理し、米作り農家応援事業、</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世紀の理想郷ふるさとづくり事業、町内に主たる事務所を置く特定非営利活動法人を支援する事業に充てるもの。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lang="ja-JP" altLang="ja-JP" sz="1100">
              <a:solidFill>
                <a:schemeClr val="dk1"/>
              </a:solidFill>
              <a:effectLst/>
              <a:latin typeface="+mn-lt"/>
              <a:ea typeface="+mn-ea"/>
              <a:cs typeface="+mn-cs"/>
            </a:rPr>
            <a:t>小中学校の統合等適正配置事業の実施に必要な経費の財源とするもの。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公共施設等維持管理基金：公共施設等の適切な機能の維持管理等に必要な財源を確保するもの。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a:t>
          </a:r>
          <a:r>
            <a:rPr lang="ja-JP" altLang="ja-JP" sz="1100">
              <a:solidFill>
                <a:schemeClr val="dk1"/>
              </a:solidFill>
              <a:effectLst/>
              <a:latin typeface="+mn-lt"/>
              <a:ea typeface="+mn-ea"/>
              <a:cs typeface="+mn-cs"/>
            </a:rPr>
            <a:t>各種災害に伴う復旧事業等に係る経費に充てるもの。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子育て・定住応援基金：子育て環境の充実及び若者の定住促進に関する施策の推進に必要な経費の財源とするもの。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協働のまちづくり基金：ふるさと納税の寄附金により、</a:t>
          </a:r>
          <a:r>
            <a:rPr kumimoji="1" lang="en-US" altLang="ja-JP" sz="1100">
              <a:solidFill>
                <a:schemeClr val="dk1"/>
              </a:solidFill>
              <a:effectLst/>
              <a:latin typeface="+mn-lt"/>
              <a:ea typeface="+mn-ea"/>
              <a:cs typeface="+mn-cs"/>
            </a:rPr>
            <a:t>192</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年度中に積立ても取り崩しも行っていないため増減なし。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子育て・定住応援基金：子育て支援・定住促進施策に充当する額が抑えられたため、</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協働のまちづくり基金：米作り農家応援事業等の農業施策に活用を行っていく。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義務教育施設整備基金：小学校の統合等に向けた整備費の財源として活用していく。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公共施設等維持管理基金：公共施設等の適切な機能の維持管理等に向けて、必要となる財源を引き続き確保していく予定である。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災害対策基金：災害時に備えるため、積立を計画的に行っていく予定である。</a:t>
          </a:r>
          <a:endParaRPr lang="ja-JP" altLang="ja-JP" sz="1400">
            <a:effectLst/>
          </a:endParaRPr>
        </a:p>
        <a:p>
          <a:r>
            <a:rPr kumimoji="1" lang="ja-JP" altLang="ja-JP" sz="1100">
              <a:solidFill>
                <a:schemeClr val="dk1"/>
              </a:solidFill>
              <a:effectLst/>
              <a:latin typeface="+mn-lt"/>
              <a:ea typeface="+mn-ea"/>
              <a:cs typeface="+mn-cs"/>
            </a:rPr>
            <a:t>子育て・定住応援基金：子育て支援・定住促進施策</a:t>
          </a:r>
          <a:r>
            <a:rPr kumimoji="1" lang="ja-JP" altLang="en-US" sz="1100">
              <a:solidFill>
                <a:schemeClr val="dk1"/>
              </a:solidFill>
              <a:effectLst/>
              <a:latin typeface="+mn-lt"/>
              <a:ea typeface="+mn-ea"/>
              <a:cs typeface="+mn-cs"/>
            </a:rPr>
            <a:t>の貴重な財源として、引き続き活用していく</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財政調整基金は、前年度から</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2,359</a:t>
          </a:r>
          <a:r>
            <a:rPr kumimoji="1" lang="ja-JP" altLang="ja-JP" sz="1100">
              <a:solidFill>
                <a:schemeClr val="dk1"/>
              </a:solidFill>
              <a:effectLst/>
              <a:latin typeface="+mn-lt"/>
              <a:ea typeface="+mn-ea"/>
              <a:cs typeface="+mn-cs"/>
            </a:rPr>
            <a:t>百万円となっている。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3年度は</a:t>
          </a:r>
          <a:r>
            <a:rPr kumimoji="1" lang="ja-JP" altLang="ja-JP" sz="1100">
              <a:solidFill>
                <a:schemeClr val="dk1"/>
              </a:solidFill>
              <a:effectLst/>
              <a:latin typeface="+mn-lt"/>
              <a:ea typeface="+mn-ea"/>
              <a:cs typeface="+mn-cs"/>
            </a:rPr>
            <a:t>、積立</a:t>
          </a:r>
          <a:r>
            <a:rPr kumimoji="1" lang="en-US" altLang="ja-JP" sz="1100">
              <a:solidFill>
                <a:schemeClr val="dk1"/>
              </a:solidFill>
              <a:effectLst/>
              <a:latin typeface="+mn-lt"/>
              <a:ea typeface="+mn-ea"/>
              <a:cs typeface="+mn-cs"/>
            </a:rPr>
            <a:t>268</a:t>
          </a:r>
          <a:r>
            <a:rPr lang="en-US" altLang="ja-JP" sz="1100" b="0" i="0" baseline="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千円に対し、取り崩し</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千円となったことにより増加となった。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今後、地方交付税の縮減等に伴い、中長期的には基金残高が減少していくことが想定される。</a:t>
          </a:r>
          <a:endParaRPr lang="ja-JP" altLang="ja-JP">
            <a:effectLst/>
          </a:endParaRPr>
        </a:p>
        <a:p>
          <a:r>
            <a:rPr kumimoji="1" lang="ja-JP" altLang="ja-JP" sz="1100">
              <a:solidFill>
                <a:schemeClr val="dk1"/>
              </a:solidFill>
              <a:effectLst/>
              <a:latin typeface="+mn-lt"/>
              <a:ea typeface="+mn-ea"/>
              <a:cs typeface="+mn-cs"/>
            </a:rPr>
            <a:t>標準財政規模に応じた適切な基金残高が確保できるよう努める。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償還のための取り崩しや基金の積立もなかったため、基金残高は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百万円から増減なし。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地方債の現在高の減少、借入額の抑制等により、起債償還額は年々減少しており、当面は取り崩しや積立を行う予定はない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8E459A-C5EA-44E2-9DA1-00C04C49C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711675A-CDCE-415C-AB0A-4D9072F5A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7897B68D-2439-4C39-B3BC-3E0744E3935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AC06E75-2A37-4644-8053-8BD1EE9376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4673014A-ADDD-4592-B79A-1303B6728C5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6C8257F-3DB7-41EA-A07A-26E4B5BFAA7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960571F0-AB98-4FDD-8648-89FBEEF406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4B47887-A3DA-48E3-9077-781413B9FF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DED70E4C-72C4-459A-8648-B74F3FC4EB2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A03FF79-DBA7-4906-AF0A-A3B3F8BCF1A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CC315C7C-9773-4C25-9A58-74565120CFB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02DA46B-D9A4-4CD8-9507-2586B10B4F6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611AC4D6-2CEF-4D8B-B2FC-CEF8764C64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294D06BD-4F2F-4B4B-8BC2-7CC7EB2F028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4BBFA8C3-480F-409B-999C-F623570375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2D762817-ECB2-4810-9831-B772022EF3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EFC883C-A8BB-46E1-B1A4-C7408DBFA72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6933F3D-6248-41C3-852E-FE78C370FC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2AB446F-4D9C-48B7-9B5F-44AB634213E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FD29ABA-C37D-413E-833F-0D0D811F001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4D0B3FE-F732-44BF-BB57-E522178645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F66927A5-87BB-4A76-A78B-AA5BAC430A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6C4D3300-CFC9-4863-A321-3E6ABC25639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7E4782C-B670-48E4-B3B7-6C03E7020A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5D314C2F-5DBB-4A42-ADF0-93AD54CE38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BEA3D2F-2878-4E80-932C-B345BC3178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64F22E1F-CEE0-4DC6-980D-E8CED1F5EA8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4F7F4775-1965-4B50-BD54-6835637EC4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E0C5B0AD-E228-4EAD-92EF-E183243DC4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24949AC-4626-490D-ADB0-6B11D893563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17A8657-DE4D-4687-B8D4-E3430668913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B6562ED-B482-4B1B-AB63-ECFC2798094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83444E5C-AEF0-4597-B688-467ED999CA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C364B497-5DA8-44B2-9A66-16F4CA64253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F558F813-18DC-4266-8286-C928A69E1C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4B218A0C-AABA-4E69-8A3C-87A39D9C670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F7F0D3D-D490-40C3-9D9A-01455C9F8ED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EBEDCC79-6BFE-4D0F-B0FE-51899FF4D92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2FE9FDE0-F5CF-44AB-B739-11F271A17EE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64C35E0C-76A0-401A-BFCA-5C4C789909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D4F90CA-6F64-44E3-8749-8EFA8E725C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0FB11FF-F8F6-42D7-A01E-8EFA3B9510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9FFEEE2-B8E4-44BB-B519-135C2694F7E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20AE5383-9B00-4E50-938D-F00E14D1F8F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B51F382-7B57-4F44-9768-21EA4E405F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4557FBC2-3731-4E99-9AB9-F62939A36F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97B9622D-B6D3-410D-A9BC-55027EDC485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CA71FD1-FA77-445F-A49A-2ABA1D61B4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C652B89B-7943-4BF8-908D-425ED29C259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有形固定資産減価償却率は類似団体と同様緩やかに上昇しており、公共施設の老朽化が進んでいる。</a:t>
          </a:r>
          <a:endParaRPr lang="ja-JP" altLang="ja-JP">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改定</a:t>
          </a:r>
          <a:r>
            <a:rPr kumimoji="1" lang="ja-JP" altLang="ja-JP" sz="1100">
              <a:solidFill>
                <a:schemeClr val="dk1"/>
              </a:solidFill>
              <a:effectLst/>
              <a:latin typeface="+mn-lt"/>
              <a:ea typeface="+mn-ea"/>
              <a:cs typeface="+mn-cs"/>
            </a:rPr>
            <a:t>した公共施設等総合管理計画では、計画的に公共施設等の整備や維持管理を行い、長寿命化を図りながら公共施設等の利活用の促進や統廃合を進める方針としている。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E2C9599-8F27-4343-A3E6-46E219F29C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48DC986-5CF8-4750-A3C7-72519590AB5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7854977B-0DF4-4449-A4F9-FB7A281C1C6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1ACD1A5B-CC49-4DC8-B792-1514078A9D0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E5914BE8-F796-47C4-9909-9903408AC50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64C379FF-30E3-45C0-87A7-00BD37117A5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772FF470-3359-46FF-A57C-EE98E98BAA3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FCB86B64-E275-4CDD-B8CF-F3C0ED665A2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7CF2C7B3-D565-4785-B78D-C7AC2DFFE1C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7C3F60C1-5107-47ED-ADE9-27CD7845FD4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DD6F9C61-6B9B-4106-A23B-CFC6F4C5B4B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797E655-DFC9-410F-870E-A4748AA6474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CE4A8BD-D690-4305-9910-678BF5E20B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EC9DC75-C647-4BB9-B736-B1BF1F8CAFA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5" name="直線コネクタ 64">
          <a:extLst>
            <a:ext uri="{FF2B5EF4-FFF2-40B4-BE49-F238E27FC236}">
              <a16:creationId xmlns:a16="http://schemas.microsoft.com/office/drawing/2014/main" id="{F9BDAF00-996B-4B35-B04D-B06085669DD4}"/>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6" name="有形固定資産減価償却率最小値テキスト">
          <a:extLst>
            <a:ext uri="{FF2B5EF4-FFF2-40B4-BE49-F238E27FC236}">
              <a16:creationId xmlns:a16="http://schemas.microsoft.com/office/drawing/2014/main" id="{1AA707FE-81D8-48B3-8D92-DF4DD384DF02}"/>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7" name="直線コネクタ 66">
          <a:extLst>
            <a:ext uri="{FF2B5EF4-FFF2-40B4-BE49-F238E27FC236}">
              <a16:creationId xmlns:a16="http://schemas.microsoft.com/office/drawing/2014/main" id="{0423F767-7540-451D-AECA-1340814158EE}"/>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8" name="有形固定資産減価償却率最大値テキスト">
          <a:extLst>
            <a:ext uri="{FF2B5EF4-FFF2-40B4-BE49-F238E27FC236}">
              <a16:creationId xmlns:a16="http://schemas.microsoft.com/office/drawing/2014/main" id="{EF702D59-9BE2-41D5-B71C-093A45150F29}"/>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9" name="直線コネクタ 68">
          <a:extLst>
            <a:ext uri="{FF2B5EF4-FFF2-40B4-BE49-F238E27FC236}">
              <a16:creationId xmlns:a16="http://schemas.microsoft.com/office/drawing/2014/main" id="{44E9A0C2-3A8F-4FE9-A66A-AFF25188D5C5}"/>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0" name="有形固定資産減価償却率平均値テキスト">
          <a:extLst>
            <a:ext uri="{FF2B5EF4-FFF2-40B4-BE49-F238E27FC236}">
              <a16:creationId xmlns:a16="http://schemas.microsoft.com/office/drawing/2014/main" id="{3C7DD7DE-6398-489E-9DA4-CE1206B0CA26}"/>
            </a:ext>
          </a:extLst>
        </xdr:cNvPr>
        <xdr:cNvSpPr txBox="1"/>
      </xdr:nvSpPr>
      <xdr:spPr>
        <a:xfrm>
          <a:off x="4813300" y="548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1" name="フローチャート: 判断 70">
          <a:extLst>
            <a:ext uri="{FF2B5EF4-FFF2-40B4-BE49-F238E27FC236}">
              <a16:creationId xmlns:a16="http://schemas.microsoft.com/office/drawing/2014/main" id="{6AD79B3D-8D12-427B-BE78-BD8EE67171EA}"/>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2" name="フローチャート: 判断 71">
          <a:extLst>
            <a:ext uri="{FF2B5EF4-FFF2-40B4-BE49-F238E27FC236}">
              <a16:creationId xmlns:a16="http://schemas.microsoft.com/office/drawing/2014/main" id="{3773C295-517C-49F1-AD9E-F094CE71E3D0}"/>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3" name="フローチャート: 判断 72">
          <a:extLst>
            <a:ext uri="{FF2B5EF4-FFF2-40B4-BE49-F238E27FC236}">
              <a16:creationId xmlns:a16="http://schemas.microsoft.com/office/drawing/2014/main" id="{39DEEFCC-0605-4EBE-A9EA-310FD68F1C9B}"/>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4" name="フローチャート: 判断 73">
          <a:extLst>
            <a:ext uri="{FF2B5EF4-FFF2-40B4-BE49-F238E27FC236}">
              <a16:creationId xmlns:a16="http://schemas.microsoft.com/office/drawing/2014/main" id="{61677787-CDBF-48AC-A673-536360F63D9A}"/>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5" name="フローチャート: 判断 74">
          <a:extLst>
            <a:ext uri="{FF2B5EF4-FFF2-40B4-BE49-F238E27FC236}">
              <a16:creationId xmlns:a16="http://schemas.microsoft.com/office/drawing/2014/main" id="{DEDBD60C-C17D-4C9B-8872-077D846B70F7}"/>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F932512-9632-48D1-AAAC-3BECDC50981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2806B96-1DFD-4870-B320-1EF5C7ECEC5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DD3DA0C-9CE9-4A17-97DE-4727E9D7BB8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73DD7DD-9527-4C55-B82E-4308FBF1B49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1C03D05-874A-4D6B-83BC-492FAEF20F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1" name="楕円 80">
          <a:extLst>
            <a:ext uri="{FF2B5EF4-FFF2-40B4-BE49-F238E27FC236}">
              <a16:creationId xmlns:a16="http://schemas.microsoft.com/office/drawing/2014/main" id="{3FD0085D-CF46-4C88-8651-69A8AC883FB9}"/>
            </a:ext>
          </a:extLst>
        </xdr:cNvPr>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111650</xdr:rowOff>
    </xdr:from>
    <xdr:ext cx="405111" cy="259045"/>
    <xdr:sp macro="" textlink="">
      <xdr:nvSpPr>
        <xdr:cNvPr id="82" name="有形固定資産減価償却率該当値テキスト">
          <a:extLst>
            <a:ext uri="{FF2B5EF4-FFF2-40B4-BE49-F238E27FC236}">
              <a16:creationId xmlns:a16="http://schemas.microsoft.com/office/drawing/2014/main" id="{94BDF500-2947-4BD6-BF18-19B075039E5E}"/>
            </a:ext>
          </a:extLst>
        </xdr:cNvPr>
        <xdr:cNvSpPr txBox="1"/>
      </xdr:nvSpPr>
      <xdr:spPr>
        <a:xfrm>
          <a:off x="4813300" y="568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46863</xdr:rowOff>
    </xdr:from>
    <xdr:to>
      <xdr:col>19</xdr:col>
      <xdr:colOff>187325</xdr:colOff>
      <xdr:row>28</xdr:row>
      <xdr:rowOff>148463</xdr:rowOff>
    </xdr:to>
    <xdr:sp macro="" textlink="">
      <xdr:nvSpPr>
        <xdr:cNvPr id="83" name="楕円 82">
          <a:extLst>
            <a:ext uri="{FF2B5EF4-FFF2-40B4-BE49-F238E27FC236}">
              <a16:creationId xmlns:a16="http://schemas.microsoft.com/office/drawing/2014/main" id="{50389FD4-8D1B-420A-9A44-3E863B076CDA}"/>
            </a:ext>
          </a:extLst>
        </xdr:cNvPr>
        <xdr:cNvSpPr/>
      </xdr:nvSpPr>
      <xdr:spPr>
        <a:xfrm>
          <a:off x="4000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97663</xdr:rowOff>
    </xdr:from>
    <xdr:to>
      <xdr:col>23</xdr:col>
      <xdr:colOff>85725</xdr:colOff>
      <xdr:row>29</xdr:row>
      <xdr:rowOff>12573</xdr:rowOff>
    </xdr:to>
    <xdr:cxnSp macro="">
      <xdr:nvCxnSpPr>
        <xdr:cNvPr id="84" name="直線コネクタ 83">
          <a:extLst>
            <a:ext uri="{FF2B5EF4-FFF2-40B4-BE49-F238E27FC236}">
              <a16:creationId xmlns:a16="http://schemas.microsoft.com/office/drawing/2014/main" id="{9BD5DC8C-3DD3-474D-BA3E-A85DFE10F90A}"/>
            </a:ext>
          </a:extLst>
        </xdr:cNvPr>
        <xdr:cNvCxnSpPr/>
      </xdr:nvCxnSpPr>
      <xdr:spPr>
        <a:xfrm>
          <a:off x="4051300" y="5669788"/>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131953</xdr:rowOff>
    </xdr:from>
    <xdr:to>
      <xdr:col>15</xdr:col>
      <xdr:colOff>187325</xdr:colOff>
      <xdr:row>28</xdr:row>
      <xdr:rowOff>62103</xdr:rowOff>
    </xdr:to>
    <xdr:sp macro="" textlink="">
      <xdr:nvSpPr>
        <xdr:cNvPr id="85" name="楕円 84">
          <a:extLst>
            <a:ext uri="{FF2B5EF4-FFF2-40B4-BE49-F238E27FC236}">
              <a16:creationId xmlns:a16="http://schemas.microsoft.com/office/drawing/2014/main" id="{6B915396-ADDC-4DC5-8455-4A0E1B8BB722}"/>
            </a:ext>
          </a:extLst>
        </xdr:cNvPr>
        <xdr:cNvSpPr/>
      </xdr:nvSpPr>
      <xdr:spPr>
        <a:xfrm>
          <a:off x="3238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97663</xdr:rowOff>
    </xdr:to>
    <xdr:cxnSp macro="">
      <xdr:nvCxnSpPr>
        <xdr:cNvPr id="86" name="直線コネクタ 85">
          <a:extLst>
            <a:ext uri="{FF2B5EF4-FFF2-40B4-BE49-F238E27FC236}">
              <a16:creationId xmlns:a16="http://schemas.microsoft.com/office/drawing/2014/main" id="{4A45E75A-5D73-4EDF-8C04-A6302CDD7BC9}"/>
            </a:ext>
          </a:extLst>
        </xdr:cNvPr>
        <xdr:cNvCxnSpPr/>
      </xdr:nvCxnSpPr>
      <xdr:spPr>
        <a:xfrm>
          <a:off x="3289300" y="558342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49911</xdr:rowOff>
    </xdr:from>
    <xdr:to>
      <xdr:col>11</xdr:col>
      <xdr:colOff>187325</xdr:colOff>
      <xdr:row>27</xdr:row>
      <xdr:rowOff>151511</xdr:rowOff>
    </xdr:to>
    <xdr:sp macro="" textlink="">
      <xdr:nvSpPr>
        <xdr:cNvPr id="87" name="楕円 86">
          <a:extLst>
            <a:ext uri="{FF2B5EF4-FFF2-40B4-BE49-F238E27FC236}">
              <a16:creationId xmlns:a16="http://schemas.microsoft.com/office/drawing/2014/main" id="{C2B5DABF-97DB-4A0F-B702-8643F415865B}"/>
            </a:ext>
          </a:extLst>
        </xdr:cNvPr>
        <xdr:cNvSpPr/>
      </xdr:nvSpPr>
      <xdr:spPr>
        <a:xfrm>
          <a:off x="2476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100711</xdr:rowOff>
    </xdr:from>
    <xdr:to>
      <xdr:col>15</xdr:col>
      <xdr:colOff>136525</xdr:colOff>
      <xdr:row>28</xdr:row>
      <xdr:rowOff>11303</xdr:rowOff>
    </xdr:to>
    <xdr:cxnSp macro="">
      <xdr:nvCxnSpPr>
        <xdr:cNvPr id="88" name="直線コネクタ 87">
          <a:extLst>
            <a:ext uri="{FF2B5EF4-FFF2-40B4-BE49-F238E27FC236}">
              <a16:creationId xmlns:a16="http://schemas.microsoft.com/office/drawing/2014/main" id="{BF4B441B-86DC-4037-91FA-D3B3D14C9CBF}"/>
            </a:ext>
          </a:extLst>
        </xdr:cNvPr>
        <xdr:cNvCxnSpPr/>
      </xdr:nvCxnSpPr>
      <xdr:spPr>
        <a:xfrm>
          <a:off x="2527300" y="5501386"/>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135001</xdr:rowOff>
    </xdr:from>
    <xdr:to>
      <xdr:col>7</xdr:col>
      <xdr:colOff>187325</xdr:colOff>
      <xdr:row>27</xdr:row>
      <xdr:rowOff>65151</xdr:rowOff>
    </xdr:to>
    <xdr:sp macro="" textlink="">
      <xdr:nvSpPr>
        <xdr:cNvPr id="89" name="楕円 88">
          <a:extLst>
            <a:ext uri="{FF2B5EF4-FFF2-40B4-BE49-F238E27FC236}">
              <a16:creationId xmlns:a16="http://schemas.microsoft.com/office/drawing/2014/main" id="{9208A23B-DD04-412A-A90E-47B3A4118FF4}"/>
            </a:ext>
          </a:extLst>
        </xdr:cNvPr>
        <xdr:cNvSpPr/>
      </xdr:nvSpPr>
      <xdr:spPr>
        <a:xfrm>
          <a:off x="1714500" y="53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14351</xdr:rowOff>
    </xdr:from>
    <xdr:to>
      <xdr:col>11</xdr:col>
      <xdr:colOff>136525</xdr:colOff>
      <xdr:row>27</xdr:row>
      <xdr:rowOff>100711</xdr:rowOff>
    </xdr:to>
    <xdr:cxnSp macro="">
      <xdr:nvCxnSpPr>
        <xdr:cNvPr id="90" name="直線コネクタ 89">
          <a:extLst>
            <a:ext uri="{FF2B5EF4-FFF2-40B4-BE49-F238E27FC236}">
              <a16:creationId xmlns:a16="http://schemas.microsoft.com/office/drawing/2014/main" id="{7836C6BF-6968-418B-8FFE-3B430B0BCAD5}"/>
            </a:ext>
          </a:extLst>
        </xdr:cNvPr>
        <xdr:cNvCxnSpPr/>
      </xdr:nvCxnSpPr>
      <xdr:spPr>
        <a:xfrm>
          <a:off x="1765300" y="5415026"/>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1" name="n_1aveValue有形固定資産減価償却率">
          <a:extLst>
            <a:ext uri="{FF2B5EF4-FFF2-40B4-BE49-F238E27FC236}">
              <a16:creationId xmlns:a16="http://schemas.microsoft.com/office/drawing/2014/main" id="{509DACDC-F7B2-4AB4-A7BE-CF4B859E6E75}"/>
            </a:ext>
          </a:extLst>
        </xdr:cNvPr>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2" name="n_2aveValue有形固定資産減価償却率">
          <a:extLst>
            <a:ext uri="{FF2B5EF4-FFF2-40B4-BE49-F238E27FC236}">
              <a16:creationId xmlns:a16="http://schemas.microsoft.com/office/drawing/2014/main" id="{337455EE-235A-4F81-B786-FF994B2D4BC8}"/>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3" name="n_3aveValue有形固定資産減価償却率">
          <a:extLst>
            <a:ext uri="{FF2B5EF4-FFF2-40B4-BE49-F238E27FC236}">
              <a16:creationId xmlns:a16="http://schemas.microsoft.com/office/drawing/2014/main" id="{DE543CB2-E1E5-4BD7-9C53-8593605E7193}"/>
            </a:ext>
          </a:extLst>
        </xdr:cNvPr>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99458</xdr:rowOff>
    </xdr:from>
    <xdr:ext cx="405111" cy="259045"/>
    <xdr:sp macro="" textlink="">
      <xdr:nvSpPr>
        <xdr:cNvPr id="94" name="n_4aveValue有形固定資産減価償却率">
          <a:extLst>
            <a:ext uri="{FF2B5EF4-FFF2-40B4-BE49-F238E27FC236}">
              <a16:creationId xmlns:a16="http://schemas.microsoft.com/office/drawing/2014/main" id="{1D35C5E7-B24B-4196-B8B7-BE649EFFB45B}"/>
            </a:ext>
          </a:extLst>
        </xdr:cNvPr>
        <xdr:cNvSpPr txBox="1"/>
      </xdr:nvSpPr>
      <xdr:spPr>
        <a:xfrm>
          <a:off x="1562744"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139590</xdr:rowOff>
    </xdr:from>
    <xdr:ext cx="405111" cy="259045"/>
    <xdr:sp macro="" textlink="">
      <xdr:nvSpPr>
        <xdr:cNvPr id="95" name="n_1mainValue有形固定資産減価償却率">
          <a:extLst>
            <a:ext uri="{FF2B5EF4-FFF2-40B4-BE49-F238E27FC236}">
              <a16:creationId xmlns:a16="http://schemas.microsoft.com/office/drawing/2014/main" id="{33E74331-B5CF-44DC-B38C-FAD17345243C}"/>
            </a:ext>
          </a:extLst>
        </xdr:cNvPr>
        <xdr:cNvSpPr txBox="1"/>
      </xdr:nvSpPr>
      <xdr:spPr>
        <a:xfrm>
          <a:off x="3836044" y="571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53230</xdr:rowOff>
    </xdr:from>
    <xdr:ext cx="405111" cy="259045"/>
    <xdr:sp macro="" textlink="">
      <xdr:nvSpPr>
        <xdr:cNvPr id="96" name="n_2mainValue有形固定資産減価償却率">
          <a:extLst>
            <a:ext uri="{FF2B5EF4-FFF2-40B4-BE49-F238E27FC236}">
              <a16:creationId xmlns:a16="http://schemas.microsoft.com/office/drawing/2014/main" id="{5455EB90-AD2D-4CCC-89D6-9DBEF0BBF8BA}"/>
            </a:ext>
          </a:extLst>
        </xdr:cNvPr>
        <xdr:cNvSpPr txBox="1"/>
      </xdr:nvSpPr>
      <xdr:spPr>
        <a:xfrm>
          <a:off x="3086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142638</xdr:rowOff>
    </xdr:from>
    <xdr:ext cx="405111" cy="259045"/>
    <xdr:sp macro="" textlink="">
      <xdr:nvSpPr>
        <xdr:cNvPr id="97" name="n_3mainValue有形固定資産減価償却率">
          <a:extLst>
            <a:ext uri="{FF2B5EF4-FFF2-40B4-BE49-F238E27FC236}">
              <a16:creationId xmlns:a16="http://schemas.microsoft.com/office/drawing/2014/main" id="{219E14D8-4468-45EF-9E95-35E38D21D832}"/>
            </a:ext>
          </a:extLst>
        </xdr:cNvPr>
        <xdr:cNvSpPr txBox="1"/>
      </xdr:nvSpPr>
      <xdr:spPr>
        <a:xfrm>
          <a:off x="2324744" y="554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81678</xdr:rowOff>
    </xdr:from>
    <xdr:ext cx="405111" cy="259045"/>
    <xdr:sp macro="" textlink="">
      <xdr:nvSpPr>
        <xdr:cNvPr id="98" name="n_4mainValue有形固定資産減価償却率">
          <a:extLst>
            <a:ext uri="{FF2B5EF4-FFF2-40B4-BE49-F238E27FC236}">
              <a16:creationId xmlns:a16="http://schemas.microsoft.com/office/drawing/2014/main" id="{07283CB5-342B-483E-861B-40D3DCB60BAB}"/>
            </a:ext>
          </a:extLst>
        </xdr:cNvPr>
        <xdr:cNvSpPr txBox="1"/>
      </xdr:nvSpPr>
      <xdr:spPr>
        <a:xfrm>
          <a:off x="1562744" y="51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60F3762-A50F-4957-8B06-4569F43F16B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867B394-01B7-4D3F-8F5D-F47E49A195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249C1FD-6C6B-4C5B-8A3E-E8A020F902E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632952C-6192-4D96-96D5-6CC419AD74C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950E3B6-91AF-4211-B35A-CBF4565690E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B891482-1F08-4C7E-9C43-684F359C071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76704A9-327F-43E8-8395-2B012D278F4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F1B9524-1C61-431C-9C21-EF36BC85D18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FE5B639-D425-4911-A8FF-D50EF534EE2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103C883-7AFA-4417-A60D-061BBB22A1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972B88F-5B82-47FF-9C8E-A7E649C37AD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0C4B4BD-9526-4423-9AAE-EFB89C2254B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284CB4A-5E62-419A-8366-D4367A379FF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債務償還比率は、全国平均、岡山県平均や類似団体と比較して、低くなっている。起債の発行抑制による将来負担額の減少及び充当可能基金の増加が影響している。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746E0F4-FA20-4757-B625-0B5392A68C4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3D22D28-27A8-425C-8B95-155CD7B17E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D6C1DE5-1D8D-45D0-AAEA-5C96EB34063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1CC23EC-C4A9-4CF4-8BFB-DB48253835D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39E5209B-7F67-4CB2-BAFA-080ED631D81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E8BC459-D987-44F8-AE60-68838071D7D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EB1BB0DE-4268-4F04-B3DC-9815B2931A9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AB82420-9750-432B-B521-4A77D44DF43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7AA3D81-7678-43A7-A17B-44D618F412D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4036726-985F-4084-BE6C-2D190D209F0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4EED88B-E55A-4617-A550-7E0D1727B06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3A6C8FA-82A5-45DD-BBE5-0A85BD7CF74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127C928B-1CF7-41F1-BD69-612AEBD1ECC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AC66D2AE-252C-4C8A-BDFD-949C42C7B11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E96734E-0305-499F-8CFB-F0024D5BF3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7" name="直線コネクタ 126">
          <a:extLst>
            <a:ext uri="{FF2B5EF4-FFF2-40B4-BE49-F238E27FC236}">
              <a16:creationId xmlns:a16="http://schemas.microsoft.com/office/drawing/2014/main" id="{CB90E2D8-B93E-4EBD-9ED6-5D4F0F010AE8}"/>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8" name="債務償還比率最小値テキスト">
          <a:extLst>
            <a:ext uri="{FF2B5EF4-FFF2-40B4-BE49-F238E27FC236}">
              <a16:creationId xmlns:a16="http://schemas.microsoft.com/office/drawing/2014/main" id="{5D121CE6-C041-4596-9A82-E798BDC04850}"/>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9" name="直線コネクタ 128">
          <a:extLst>
            <a:ext uri="{FF2B5EF4-FFF2-40B4-BE49-F238E27FC236}">
              <a16:creationId xmlns:a16="http://schemas.microsoft.com/office/drawing/2014/main" id="{2DCD9B25-199F-41D6-A9B7-69A66377DB06}"/>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FF028AF-C6A7-4257-9738-518D203557F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E907EE7-DA43-417A-B0D7-EB1BF0702E2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2" name="債務償還比率平均値テキスト">
          <a:extLst>
            <a:ext uri="{FF2B5EF4-FFF2-40B4-BE49-F238E27FC236}">
              <a16:creationId xmlns:a16="http://schemas.microsoft.com/office/drawing/2014/main" id="{9F0FDB25-B2E9-42E2-A184-4A4E19242CE2}"/>
            </a:ext>
          </a:extLst>
        </xdr:cNvPr>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3" name="フローチャート: 判断 132">
          <a:extLst>
            <a:ext uri="{FF2B5EF4-FFF2-40B4-BE49-F238E27FC236}">
              <a16:creationId xmlns:a16="http://schemas.microsoft.com/office/drawing/2014/main" id="{75A86E45-8BC5-485C-9DAD-AC2254D22451}"/>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4" name="フローチャート: 判断 133">
          <a:extLst>
            <a:ext uri="{FF2B5EF4-FFF2-40B4-BE49-F238E27FC236}">
              <a16:creationId xmlns:a16="http://schemas.microsoft.com/office/drawing/2014/main" id="{78CB9C95-5C9C-4E37-BD30-298D5A929FCB}"/>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5" name="フローチャート: 判断 134">
          <a:extLst>
            <a:ext uri="{FF2B5EF4-FFF2-40B4-BE49-F238E27FC236}">
              <a16:creationId xmlns:a16="http://schemas.microsoft.com/office/drawing/2014/main" id="{AE2F1E6E-72DC-40BE-A6FE-7A4425569365}"/>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6" name="フローチャート: 判断 135">
          <a:extLst>
            <a:ext uri="{FF2B5EF4-FFF2-40B4-BE49-F238E27FC236}">
              <a16:creationId xmlns:a16="http://schemas.microsoft.com/office/drawing/2014/main" id="{D6107004-BB03-4416-83A0-711833976611}"/>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7" name="フローチャート: 判断 136">
          <a:extLst>
            <a:ext uri="{FF2B5EF4-FFF2-40B4-BE49-F238E27FC236}">
              <a16:creationId xmlns:a16="http://schemas.microsoft.com/office/drawing/2014/main" id="{A8FA4A87-2EB4-4D21-8E45-12549350AEC0}"/>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B41FFD2-8C3C-4881-9C7F-FB4DF9D2621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40B0418-B250-4897-B979-FDD79A55DC5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8F0AA32-FE33-4092-9D1A-CE4EE044F5F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65A63DA-BA54-4433-9F32-308AF6E5CA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3BBDC9B-C017-4E91-82D3-FBCE8F16D4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13949</xdr:rowOff>
    </xdr:from>
    <xdr:to>
      <xdr:col>76</xdr:col>
      <xdr:colOff>73025</xdr:colOff>
      <xdr:row>29</xdr:row>
      <xdr:rowOff>115549</xdr:rowOff>
    </xdr:to>
    <xdr:sp macro="" textlink="">
      <xdr:nvSpPr>
        <xdr:cNvPr id="143" name="楕円 142">
          <a:extLst>
            <a:ext uri="{FF2B5EF4-FFF2-40B4-BE49-F238E27FC236}">
              <a16:creationId xmlns:a16="http://schemas.microsoft.com/office/drawing/2014/main" id="{F53B983E-8AF7-4635-8E06-CA5B46B58C35}"/>
            </a:ext>
          </a:extLst>
        </xdr:cNvPr>
        <xdr:cNvSpPr/>
      </xdr:nvSpPr>
      <xdr:spPr>
        <a:xfrm>
          <a:off x="14744700" y="57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36826</xdr:rowOff>
    </xdr:from>
    <xdr:ext cx="469744" cy="259045"/>
    <xdr:sp macro="" textlink="">
      <xdr:nvSpPr>
        <xdr:cNvPr id="144" name="債務償還比率該当値テキスト">
          <a:extLst>
            <a:ext uri="{FF2B5EF4-FFF2-40B4-BE49-F238E27FC236}">
              <a16:creationId xmlns:a16="http://schemas.microsoft.com/office/drawing/2014/main" id="{F519F3D9-1B52-42C1-958F-81A0154CF8B9}"/>
            </a:ext>
          </a:extLst>
        </xdr:cNvPr>
        <xdr:cNvSpPr txBox="1"/>
      </xdr:nvSpPr>
      <xdr:spPr>
        <a:xfrm>
          <a:off x="14846300" y="560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20436</xdr:rowOff>
    </xdr:from>
    <xdr:to>
      <xdr:col>72</xdr:col>
      <xdr:colOff>123825</xdr:colOff>
      <xdr:row>30</xdr:row>
      <xdr:rowOff>122036</xdr:rowOff>
    </xdr:to>
    <xdr:sp macro="" textlink="">
      <xdr:nvSpPr>
        <xdr:cNvPr id="145" name="楕円 144">
          <a:extLst>
            <a:ext uri="{FF2B5EF4-FFF2-40B4-BE49-F238E27FC236}">
              <a16:creationId xmlns:a16="http://schemas.microsoft.com/office/drawing/2014/main" id="{DAE2F146-D880-42F4-8693-C5496C57F566}"/>
            </a:ext>
          </a:extLst>
        </xdr:cNvPr>
        <xdr:cNvSpPr/>
      </xdr:nvSpPr>
      <xdr:spPr>
        <a:xfrm>
          <a:off x="14033500" y="59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64749</xdr:rowOff>
    </xdr:from>
    <xdr:to>
      <xdr:col>76</xdr:col>
      <xdr:colOff>22225</xdr:colOff>
      <xdr:row>30</xdr:row>
      <xdr:rowOff>71236</xdr:rowOff>
    </xdr:to>
    <xdr:cxnSp macro="">
      <xdr:nvCxnSpPr>
        <xdr:cNvPr id="146" name="直線コネクタ 145">
          <a:extLst>
            <a:ext uri="{FF2B5EF4-FFF2-40B4-BE49-F238E27FC236}">
              <a16:creationId xmlns:a16="http://schemas.microsoft.com/office/drawing/2014/main" id="{BF7F03E0-D41B-44D0-903E-5366506EA9BB}"/>
            </a:ext>
          </a:extLst>
        </xdr:cNvPr>
        <xdr:cNvCxnSpPr/>
      </xdr:nvCxnSpPr>
      <xdr:spPr>
        <a:xfrm flipV="1">
          <a:off x="14084300" y="5808324"/>
          <a:ext cx="711200" cy="17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98520</xdr:rowOff>
    </xdr:from>
    <xdr:to>
      <xdr:col>68</xdr:col>
      <xdr:colOff>123825</xdr:colOff>
      <xdr:row>31</xdr:row>
      <xdr:rowOff>28670</xdr:rowOff>
    </xdr:to>
    <xdr:sp macro="" textlink="">
      <xdr:nvSpPr>
        <xdr:cNvPr id="147" name="楕円 146">
          <a:extLst>
            <a:ext uri="{FF2B5EF4-FFF2-40B4-BE49-F238E27FC236}">
              <a16:creationId xmlns:a16="http://schemas.microsoft.com/office/drawing/2014/main" id="{015ED478-22A3-4581-8F94-7D7AC8ADD7BF}"/>
            </a:ext>
          </a:extLst>
        </xdr:cNvPr>
        <xdr:cNvSpPr/>
      </xdr:nvSpPr>
      <xdr:spPr>
        <a:xfrm>
          <a:off x="13271500" y="60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71236</xdr:rowOff>
    </xdr:from>
    <xdr:to>
      <xdr:col>72</xdr:col>
      <xdr:colOff>73025</xdr:colOff>
      <xdr:row>30</xdr:row>
      <xdr:rowOff>149320</xdr:rowOff>
    </xdr:to>
    <xdr:cxnSp macro="">
      <xdr:nvCxnSpPr>
        <xdr:cNvPr id="148" name="直線コネクタ 147">
          <a:extLst>
            <a:ext uri="{FF2B5EF4-FFF2-40B4-BE49-F238E27FC236}">
              <a16:creationId xmlns:a16="http://schemas.microsoft.com/office/drawing/2014/main" id="{CD95C04F-0D93-4354-8A24-B3D68D3226FA}"/>
            </a:ext>
          </a:extLst>
        </xdr:cNvPr>
        <xdr:cNvCxnSpPr/>
      </xdr:nvCxnSpPr>
      <xdr:spPr>
        <a:xfrm flipV="1">
          <a:off x="13322300" y="5986261"/>
          <a:ext cx="762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143140</xdr:rowOff>
    </xdr:from>
    <xdr:to>
      <xdr:col>64</xdr:col>
      <xdr:colOff>123825</xdr:colOff>
      <xdr:row>31</xdr:row>
      <xdr:rowOff>73290</xdr:rowOff>
    </xdr:to>
    <xdr:sp macro="" textlink="">
      <xdr:nvSpPr>
        <xdr:cNvPr id="149" name="楕円 148">
          <a:extLst>
            <a:ext uri="{FF2B5EF4-FFF2-40B4-BE49-F238E27FC236}">
              <a16:creationId xmlns:a16="http://schemas.microsoft.com/office/drawing/2014/main" id="{ADE2C8AC-D197-49A2-88BE-F307DE0BFE08}"/>
            </a:ext>
          </a:extLst>
        </xdr:cNvPr>
        <xdr:cNvSpPr/>
      </xdr:nvSpPr>
      <xdr:spPr>
        <a:xfrm>
          <a:off x="12509500" y="6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149320</xdr:rowOff>
    </xdr:from>
    <xdr:to>
      <xdr:col>68</xdr:col>
      <xdr:colOff>73025</xdr:colOff>
      <xdr:row>31</xdr:row>
      <xdr:rowOff>22490</xdr:rowOff>
    </xdr:to>
    <xdr:cxnSp macro="">
      <xdr:nvCxnSpPr>
        <xdr:cNvPr id="150" name="直線コネクタ 149">
          <a:extLst>
            <a:ext uri="{FF2B5EF4-FFF2-40B4-BE49-F238E27FC236}">
              <a16:creationId xmlns:a16="http://schemas.microsoft.com/office/drawing/2014/main" id="{5F47D8B2-5D36-4CEA-B35A-6FF263EDF674}"/>
            </a:ext>
          </a:extLst>
        </xdr:cNvPr>
        <xdr:cNvCxnSpPr/>
      </xdr:nvCxnSpPr>
      <xdr:spPr>
        <a:xfrm flipV="1">
          <a:off x="12560300" y="6064345"/>
          <a:ext cx="762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135763</xdr:rowOff>
    </xdr:from>
    <xdr:to>
      <xdr:col>60</xdr:col>
      <xdr:colOff>123825</xdr:colOff>
      <xdr:row>31</xdr:row>
      <xdr:rowOff>65913</xdr:rowOff>
    </xdr:to>
    <xdr:sp macro="" textlink="">
      <xdr:nvSpPr>
        <xdr:cNvPr id="151" name="楕円 150">
          <a:extLst>
            <a:ext uri="{FF2B5EF4-FFF2-40B4-BE49-F238E27FC236}">
              <a16:creationId xmlns:a16="http://schemas.microsoft.com/office/drawing/2014/main" id="{B57062A0-ABDD-444C-B5C4-7BF6367C9EDD}"/>
            </a:ext>
          </a:extLst>
        </xdr:cNvPr>
        <xdr:cNvSpPr/>
      </xdr:nvSpPr>
      <xdr:spPr>
        <a:xfrm>
          <a:off x="11747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15113</xdr:rowOff>
    </xdr:from>
    <xdr:to>
      <xdr:col>64</xdr:col>
      <xdr:colOff>73025</xdr:colOff>
      <xdr:row>31</xdr:row>
      <xdr:rowOff>22490</xdr:rowOff>
    </xdr:to>
    <xdr:cxnSp macro="">
      <xdr:nvCxnSpPr>
        <xdr:cNvPr id="152" name="直線コネクタ 151">
          <a:extLst>
            <a:ext uri="{FF2B5EF4-FFF2-40B4-BE49-F238E27FC236}">
              <a16:creationId xmlns:a16="http://schemas.microsoft.com/office/drawing/2014/main" id="{01EAA525-D48D-4A44-B579-4965C58ABD96}"/>
            </a:ext>
          </a:extLst>
        </xdr:cNvPr>
        <xdr:cNvCxnSpPr/>
      </xdr:nvCxnSpPr>
      <xdr:spPr>
        <a:xfrm>
          <a:off x="11798300" y="6101588"/>
          <a:ext cx="7620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3" name="n_1aveValue債務償還比率">
          <a:extLst>
            <a:ext uri="{FF2B5EF4-FFF2-40B4-BE49-F238E27FC236}">
              <a16:creationId xmlns:a16="http://schemas.microsoft.com/office/drawing/2014/main" id="{CB1E0735-2C96-4FB6-AF18-00F836D1AFD1}"/>
            </a:ext>
          </a:extLst>
        </xdr:cNvPr>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4" name="n_2aveValue債務償還比率">
          <a:extLst>
            <a:ext uri="{FF2B5EF4-FFF2-40B4-BE49-F238E27FC236}">
              <a16:creationId xmlns:a16="http://schemas.microsoft.com/office/drawing/2014/main" id="{3BC2A2A0-63D6-43D1-B574-B0D3D59F0890}"/>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55" name="n_3aveValue債務償還比率">
          <a:extLst>
            <a:ext uri="{FF2B5EF4-FFF2-40B4-BE49-F238E27FC236}">
              <a16:creationId xmlns:a16="http://schemas.microsoft.com/office/drawing/2014/main" id="{5F46D093-C538-41C4-ACC3-0E0601C3AFDD}"/>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56" name="n_4aveValue債務償還比率">
          <a:extLst>
            <a:ext uri="{FF2B5EF4-FFF2-40B4-BE49-F238E27FC236}">
              <a16:creationId xmlns:a16="http://schemas.microsoft.com/office/drawing/2014/main" id="{71784E40-A16E-4C1F-BFB0-0E4F77B9EAA8}"/>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138563</xdr:rowOff>
    </xdr:from>
    <xdr:ext cx="469744" cy="259045"/>
    <xdr:sp macro="" textlink="">
      <xdr:nvSpPr>
        <xdr:cNvPr id="157" name="n_1mainValue債務償還比率">
          <a:extLst>
            <a:ext uri="{FF2B5EF4-FFF2-40B4-BE49-F238E27FC236}">
              <a16:creationId xmlns:a16="http://schemas.microsoft.com/office/drawing/2014/main" id="{B15CB71C-94B6-4FBB-AF24-1F4198139170}"/>
            </a:ext>
          </a:extLst>
        </xdr:cNvPr>
        <xdr:cNvSpPr txBox="1"/>
      </xdr:nvSpPr>
      <xdr:spPr>
        <a:xfrm>
          <a:off x="13836727" y="571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45197</xdr:rowOff>
    </xdr:from>
    <xdr:ext cx="469744" cy="259045"/>
    <xdr:sp macro="" textlink="">
      <xdr:nvSpPr>
        <xdr:cNvPr id="158" name="n_2mainValue債務償還比率">
          <a:extLst>
            <a:ext uri="{FF2B5EF4-FFF2-40B4-BE49-F238E27FC236}">
              <a16:creationId xmlns:a16="http://schemas.microsoft.com/office/drawing/2014/main" id="{60648A55-2F80-4CE9-A3B9-CD1047854D03}"/>
            </a:ext>
          </a:extLst>
        </xdr:cNvPr>
        <xdr:cNvSpPr txBox="1"/>
      </xdr:nvSpPr>
      <xdr:spPr>
        <a:xfrm>
          <a:off x="13087427" y="578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89817</xdr:rowOff>
    </xdr:from>
    <xdr:ext cx="469744" cy="259045"/>
    <xdr:sp macro="" textlink="">
      <xdr:nvSpPr>
        <xdr:cNvPr id="159" name="n_3mainValue債務償還比率">
          <a:extLst>
            <a:ext uri="{FF2B5EF4-FFF2-40B4-BE49-F238E27FC236}">
              <a16:creationId xmlns:a16="http://schemas.microsoft.com/office/drawing/2014/main" id="{A8CEE86E-E63D-46EF-B364-3E54633077DE}"/>
            </a:ext>
          </a:extLst>
        </xdr:cNvPr>
        <xdr:cNvSpPr txBox="1"/>
      </xdr:nvSpPr>
      <xdr:spPr>
        <a:xfrm>
          <a:off x="12325427" y="583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82440</xdr:rowOff>
    </xdr:from>
    <xdr:ext cx="469744" cy="259045"/>
    <xdr:sp macro="" textlink="">
      <xdr:nvSpPr>
        <xdr:cNvPr id="160" name="n_4mainValue債務償還比率">
          <a:extLst>
            <a:ext uri="{FF2B5EF4-FFF2-40B4-BE49-F238E27FC236}">
              <a16:creationId xmlns:a16="http://schemas.microsoft.com/office/drawing/2014/main" id="{10C96701-8D50-4B86-821F-968987DC4F3A}"/>
            </a:ext>
          </a:extLst>
        </xdr:cNvPr>
        <xdr:cNvSpPr txBox="1"/>
      </xdr:nvSpPr>
      <xdr:spPr>
        <a:xfrm>
          <a:off x="115634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177087D-E2AB-40E8-8D54-DDF0151BE1E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5B879AD4-6B2C-4E7A-B717-2968C21853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6B9C725-20E9-45CC-B2AC-B5C167C488B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3EFE338-35B1-4C9B-A1D3-80FEDC98BE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7215F9B-F1FD-4170-85D0-71FC1795F7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DA503C3-E6B6-457C-9C98-5CB63AE72DC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832973-0561-4393-8271-BC4AF57EBA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EBDEE8-5AEB-4C23-9A6B-8B8AEA4CF3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79C823-CE4C-48CD-A87A-A70784BB37E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67DCA1-97F4-4F8C-94CC-BE570EA32E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3A1DC2-2E31-462E-9054-F0F7DFB7F0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36B47F-8872-4F8B-B6D4-61248C1AF4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456803-871E-4A01-A7CC-3F96BA6D8B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D213FA-903F-4864-98FC-CF9E14BE13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31B5C0-4940-478F-A399-51D3AB09BC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88A140-A115-4D75-99D3-9E2F459CF9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0AE57E-81CB-4F59-A7BD-CBDB944F35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28A780-CC0C-4FD0-9F86-37BCEE1BF0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C17CB1-C86C-4CC8-82A4-1A5E6B06CC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C2DBFA-E15A-47A0-B9C6-293AF92AC9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A6BA66-B77F-42D8-A178-C74B18B64A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1F4A69-9629-4B1E-BB8B-C52B999D5C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5DFCE8-C9A6-46CC-9EB2-9CA4BBE9B6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B99E98-50FF-4BC1-86C6-80981CE126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C0D339-78E3-4D8B-B6C8-8F1F0E90E5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736B54-8FF9-45E6-A28A-7ED2F550FB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0FB9CF-3C61-40C0-A088-DCBA6E842C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0C0BCE-BED7-4A2F-9FFB-5035B435E4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59349B-9F99-4AB0-B8D1-8C2DD51481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7D2D48-E919-4BED-8DC5-3A14A67CD3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B15164-6A27-4B82-96C4-95C378A49C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4780C6-4761-46B8-8BC4-A4C6A4D868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7AAE1B-4DE7-4F4A-AFFD-812B5DD9DC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280526-AD89-4040-9ACE-616F2E770F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D7C68F-47BD-46F2-81A9-63A5BAAD00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0C86A0D-E547-441C-8B01-961F29D7D6C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E4D0E5-377E-4C7F-80DC-A06807B1AD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8DB231-3407-469F-9011-FF923C25BA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E5E63E-BE0D-4CBF-B687-2EA573D063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146767-1324-40D1-A4FB-1D5790129F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188E36-46A7-4433-A8A1-6E349751A6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082E3C-A4DB-48DA-981C-C55B515E2D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E58A51-2A88-4709-BE73-9EB06DCCFC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F0DA75-9D0C-445C-BD99-6473621582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F1E197-D3F2-49F6-8B77-248BECDE84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B81475-EB24-4680-992D-935A053DDED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72A8B19-C799-4615-A279-9723D3DFE8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D0AAA5-C18F-4307-8CE9-F9DC19FAD69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95FB720-3F4B-46DC-9078-E421A9E20CB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CA83E22-C03A-4F30-AE50-08185A87BBB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D58B547-0FF2-4137-8D79-1DD91DBE34A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894277C-AB17-446E-B012-A6CD6EEA224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5C8BD98-2DE3-4F9F-BF71-1F102619CF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983D214-3691-4066-80B6-8C1A09F6B1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5DE68AA-D74F-482B-951A-669132318C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CDFDE54-BFD8-4E29-9AD6-40E9EC6F638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F6C8733-35CD-440E-9AD0-91990403E3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9A9BC99-15CD-4706-8DC9-80EBE5C04B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5D90763-8D6C-4B20-9499-B30AA96B0D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87798551-D758-4785-A17A-589EE85AA5D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84C3053-96ED-4289-BA61-DCB907DE71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EAE231E4-899C-40A6-9F65-03CEF093680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4090EE7-745B-4CFC-9F3B-8ED813159F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FF1A922A-AFD6-43B4-800F-EA168575C95C}"/>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154A86E5-6D5D-4FE4-B2D3-631CA61C83F6}"/>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4CA1376B-6D52-44DB-B270-4E7B3C70C233}"/>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9A63DB98-FBA6-42B0-8055-390A957F9F86}"/>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831D364D-B982-4614-8F91-549D657E65AC}"/>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9A487C2B-D7A5-4838-943F-18E6FC3153FC}"/>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AE04FBCC-359D-4038-812D-7A2D06E128D7}"/>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B1E1D311-6F05-469E-BAA7-041A02BDB7B0}"/>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BFCFF1A2-5F34-48B1-A55A-12EA5552A872}"/>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DB42C0E5-CC68-48BE-BD26-74D163364E52}"/>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FDE4FA30-7BAE-4892-B4AF-FA56EF33EC0C}"/>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0B92A0-704C-4EDD-A02C-5EDC3177D63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9BDD322-E8D1-4ED9-BEDC-3791CB0E11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BE8578-813F-4778-9CE3-E11B8D352F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3F3523D-F808-4521-8F37-08387EDE20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0CDB45A-CED5-4DC8-9BF8-FE59CAF352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75" name="楕円 74">
          <a:extLst>
            <a:ext uri="{FF2B5EF4-FFF2-40B4-BE49-F238E27FC236}">
              <a16:creationId xmlns:a16="http://schemas.microsoft.com/office/drawing/2014/main" id="{2F2528CD-192B-474B-9636-012164698101}"/>
            </a:ext>
          </a:extLst>
        </xdr:cNvPr>
        <xdr:cNvSpPr/>
      </xdr:nvSpPr>
      <xdr:spPr>
        <a:xfrm>
          <a:off x="4584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41746</xdr:rowOff>
    </xdr:from>
    <xdr:ext cx="405111" cy="259045"/>
    <xdr:sp macro="" textlink="">
      <xdr:nvSpPr>
        <xdr:cNvPr id="76" name="【道路】&#10;有形固定資産減価償却率該当値テキスト">
          <a:extLst>
            <a:ext uri="{FF2B5EF4-FFF2-40B4-BE49-F238E27FC236}">
              <a16:creationId xmlns:a16="http://schemas.microsoft.com/office/drawing/2014/main" id="{47312917-3B95-46C8-8A5E-B0F06F987E28}"/>
            </a:ext>
          </a:extLst>
        </xdr:cNvPr>
        <xdr:cNvSpPr txBox="1"/>
      </xdr:nvSpPr>
      <xdr:spPr>
        <a:xfrm>
          <a:off x="4673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7" name="楕円 76">
          <a:extLst>
            <a:ext uri="{FF2B5EF4-FFF2-40B4-BE49-F238E27FC236}">
              <a16:creationId xmlns:a16="http://schemas.microsoft.com/office/drawing/2014/main" id="{B8449A7D-A4CF-4988-81A5-52841F0F94BF}"/>
            </a:ext>
          </a:extLst>
        </xdr:cNvPr>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69669</xdr:rowOff>
    </xdr:to>
    <xdr:cxnSp macro="">
      <xdr:nvCxnSpPr>
        <xdr:cNvPr id="78" name="直線コネクタ 77">
          <a:extLst>
            <a:ext uri="{FF2B5EF4-FFF2-40B4-BE49-F238E27FC236}">
              <a16:creationId xmlns:a16="http://schemas.microsoft.com/office/drawing/2014/main" id="{B440AFA5-91F0-49DA-881C-FBB139D4C598}"/>
            </a:ext>
          </a:extLst>
        </xdr:cNvPr>
        <xdr:cNvCxnSpPr/>
      </xdr:nvCxnSpPr>
      <xdr:spPr>
        <a:xfrm>
          <a:off x="3797300" y="61765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9" name="楕円 78">
          <a:extLst>
            <a:ext uri="{FF2B5EF4-FFF2-40B4-BE49-F238E27FC236}">
              <a16:creationId xmlns:a16="http://schemas.microsoft.com/office/drawing/2014/main" id="{F9F7816B-EA44-4089-8B11-4D26D8E99379}"/>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113756</xdr:rowOff>
    </xdr:from>
    <xdr:to>
      <xdr:col>19</xdr:col>
      <xdr:colOff>177800</xdr:colOff>
      <xdr:row>36</xdr:row>
      <xdr:rowOff>4354</xdr:rowOff>
    </xdr:to>
    <xdr:cxnSp macro="">
      <xdr:nvCxnSpPr>
        <xdr:cNvPr id="80" name="直線コネクタ 79">
          <a:extLst>
            <a:ext uri="{FF2B5EF4-FFF2-40B4-BE49-F238E27FC236}">
              <a16:creationId xmlns:a16="http://schemas.microsoft.com/office/drawing/2014/main" id="{471F4092-4259-452C-BDDE-1EC1FE7526CE}"/>
            </a:ext>
          </a:extLst>
        </xdr:cNvPr>
        <xdr:cNvCxnSpPr/>
      </xdr:nvCxnSpPr>
      <xdr:spPr>
        <a:xfrm>
          <a:off x="2908300" y="61145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169092</xdr:rowOff>
    </xdr:from>
    <xdr:to>
      <xdr:col>10</xdr:col>
      <xdr:colOff>165100</xdr:colOff>
      <xdr:row>35</xdr:row>
      <xdr:rowOff>99242</xdr:rowOff>
    </xdr:to>
    <xdr:sp macro="" textlink="">
      <xdr:nvSpPr>
        <xdr:cNvPr id="81" name="楕円 80">
          <a:extLst>
            <a:ext uri="{FF2B5EF4-FFF2-40B4-BE49-F238E27FC236}">
              <a16:creationId xmlns:a16="http://schemas.microsoft.com/office/drawing/2014/main" id="{3D1FF2C9-6363-4972-8A03-0576EC7F2CEC}"/>
            </a:ext>
          </a:extLst>
        </xdr:cNvPr>
        <xdr:cNvSpPr/>
      </xdr:nvSpPr>
      <xdr:spPr>
        <a:xfrm>
          <a:off x="1968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48442</xdr:rowOff>
    </xdr:from>
    <xdr:to>
      <xdr:col>15</xdr:col>
      <xdr:colOff>50800</xdr:colOff>
      <xdr:row>35</xdr:row>
      <xdr:rowOff>113756</xdr:rowOff>
    </xdr:to>
    <xdr:cxnSp macro="">
      <xdr:nvCxnSpPr>
        <xdr:cNvPr id="82" name="直線コネクタ 81">
          <a:extLst>
            <a:ext uri="{FF2B5EF4-FFF2-40B4-BE49-F238E27FC236}">
              <a16:creationId xmlns:a16="http://schemas.microsoft.com/office/drawing/2014/main" id="{1679DEA5-E9A7-49EB-84DB-DD244656058F}"/>
            </a:ext>
          </a:extLst>
        </xdr:cNvPr>
        <xdr:cNvCxnSpPr/>
      </xdr:nvCxnSpPr>
      <xdr:spPr>
        <a:xfrm>
          <a:off x="2019300" y="60491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100511</xdr:rowOff>
    </xdr:from>
    <xdr:to>
      <xdr:col>6</xdr:col>
      <xdr:colOff>38100</xdr:colOff>
      <xdr:row>35</xdr:row>
      <xdr:rowOff>30661</xdr:rowOff>
    </xdr:to>
    <xdr:sp macro="" textlink="">
      <xdr:nvSpPr>
        <xdr:cNvPr id="83" name="楕円 82">
          <a:extLst>
            <a:ext uri="{FF2B5EF4-FFF2-40B4-BE49-F238E27FC236}">
              <a16:creationId xmlns:a16="http://schemas.microsoft.com/office/drawing/2014/main" id="{6BA247DD-69F7-4E35-94FE-542F6FE1C094}"/>
            </a:ext>
          </a:extLst>
        </xdr:cNvPr>
        <xdr:cNvSpPr/>
      </xdr:nvSpPr>
      <xdr:spPr>
        <a:xfrm>
          <a:off x="1079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151311</xdr:rowOff>
    </xdr:from>
    <xdr:to>
      <xdr:col>10</xdr:col>
      <xdr:colOff>114300</xdr:colOff>
      <xdr:row>35</xdr:row>
      <xdr:rowOff>48442</xdr:rowOff>
    </xdr:to>
    <xdr:cxnSp macro="">
      <xdr:nvCxnSpPr>
        <xdr:cNvPr id="84" name="直線コネクタ 83">
          <a:extLst>
            <a:ext uri="{FF2B5EF4-FFF2-40B4-BE49-F238E27FC236}">
              <a16:creationId xmlns:a16="http://schemas.microsoft.com/office/drawing/2014/main" id="{C3CC3464-36D1-472C-ABCC-3942898E6717}"/>
            </a:ext>
          </a:extLst>
        </xdr:cNvPr>
        <xdr:cNvCxnSpPr/>
      </xdr:nvCxnSpPr>
      <xdr:spPr>
        <a:xfrm>
          <a:off x="1130300" y="598061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0FBAFDDA-8142-404C-9B56-502594A87140}"/>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50252E56-BCD6-4F42-8675-87D8A51591E4}"/>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80BED5D0-54B1-4C04-BE6C-99541A888CC9}"/>
            </a:ext>
          </a:extLst>
        </xdr:cNvPr>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28C56141-26F2-4EDF-AA5F-2945D2F4B808}"/>
            </a:ext>
          </a:extLst>
        </xdr:cNvPr>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46281</xdr:rowOff>
    </xdr:from>
    <xdr:ext cx="405111" cy="259045"/>
    <xdr:sp macro="" textlink="">
      <xdr:nvSpPr>
        <xdr:cNvPr id="89" name="n_1mainValue【道路】&#10;有形固定資産減価償却率">
          <a:extLst>
            <a:ext uri="{FF2B5EF4-FFF2-40B4-BE49-F238E27FC236}">
              <a16:creationId xmlns:a16="http://schemas.microsoft.com/office/drawing/2014/main" id="{21E47BCF-7A80-446F-82C0-FD3F2694027B}"/>
            </a:ext>
          </a:extLst>
        </xdr:cNvPr>
        <xdr:cNvSpPr txBox="1"/>
      </xdr:nvSpPr>
      <xdr:spPr>
        <a:xfrm>
          <a:off x="35820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155683</xdr:rowOff>
    </xdr:from>
    <xdr:ext cx="405111" cy="259045"/>
    <xdr:sp macro="" textlink="">
      <xdr:nvSpPr>
        <xdr:cNvPr id="90" name="n_2mainValue【道路】&#10;有形固定資産減価償却率">
          <a:extLst>
            <a:ext uri="{FF2B5EF4-FFF2-40B4-BE49-F238E27FC236}">
              <a16:creationId xmlns:a16="http://schemas.microsoft.com/office/drawing/2014/main" id="{F680E9CC-1C22-4748-BB03-A2D6A1CD000F}"/>
            </a:ext>
          </a:extLst>
        </xdr:cNvPr>
        <xdr:cNvSpPr txBox="1"/>
      </xdr:nvSpPr>
      <xdr:spPr>
        <a:xfrm>
          <a:off x="27057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115769</xdr:rowOff>
    </xdr:from>
    <xdr:ext cx="405111" cy="259045"/>
    <xdr:sp macro="" textlink="">
      <xdr:nvSpPr>
        <xdr:cNvPr id="91" name="n_3mainValue【道路】&#10;有形固定資産減価償却率">
          <a:extLst>
            <a:ext uri="{FF2B5EF4-FFF2-40B4-BE49-F238E27FC236}">
              <a16:creationId xmlns:a16="http://schemas.microsoft.com/office/drawing/2014/main" id="{46EE0837-3E8D-48FA-8BAC-1BDCB4335D4E}"/>
            </a:ext>
          </a:extLst>
        </xdr:cNvPr>
        <xdr:cNvSpPr txBox="1"/>
      </xdr:nvSpPr>
      <xdr:spPr>
        <a:xfrm>
          <a:off x="1816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47188</xdr:rowOff>
    </xdr:from>
    <xdr:ext cx="405111" cy="259045"/>
    <xdr:sp macro="" textlink="">
      <xdr:nvSpPr>
        <xdr:cNvPr id="92" name="n_4mainValue【道路】&#10;有形固定資産減価償却率">
          <a:extLst>
            <a:ext uri="{FF2B5EF4-FFF2-40B4-BE49-F238E27FC236}">
              <a16:creationId xmlns:a16="http://schemas.microsoft.com/office/drawing/2014/main" id="{CC3C12F2-91E3-46B6-AFDA-F6A11D343DAA}"/>
            </a:ext>
          </a:extLst>
        </xdr:cNvPr>
        <xdr:cNvSpPr txBox="1"/>
      </xdr:nvSpPr>
      <xdr:spPr>
        <a:xfrm>
          <a:off x="927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9EFA939F-96A2-46D8-B844-985BA2EC7B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8DB39-4401-4194-B9B4-2849C2C9B0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D48176F-D770-41D7-AA7F-97702BFC5B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9067B7B7-6B22-4A02-9C6F-8866E00B8C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CCECC728-C853-4F54-8F44-9AFF068148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132CFD86-2B5C-4C2A-9D42-1D9B9B7C7A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83EFEC16-618D-4BF4-AEA7-F87CA6816C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1EAE62A0-45BD-439B-98F8-A7338F5E57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831D2304-3CA0-4318-96FC-04BE08D5FF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31BCCBAD-01A9-4554-B2EA-05D731FBE7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5E9BCF4F-9F12-444A-8C91-5191BF08083B}"/>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E27434CC-2B68-4F02-8D48-686A23350A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46966D1A-295A-433C-A558-A3899DC74BEF}"/>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45DC7BEB-4F8D-4B12-98C6-0C227AFD673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A5F64B1D-7D80-4781-9CE6-22350CB112D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5FA94165-E2F2-42A0-BD06-6DC9FDD7B2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8F1B1D48-5BFF-4399-A966-93E23CE1580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A02C6023-84F2-4F45-A267-668FF2F7E75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3C3D853D-6E43-440F-9416-309C1716AED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2D7A41B1-A3AA-4A85-BDBF-E136E6E13BD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28A07A15-E309-488A-98EA-BE4F872F5F0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667F5873-12E5-4E50-AA21-E209DDA4FD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B853B3FD-E5D8-45F5-88EF-EE22678473F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377E943F-16EC-43CB-BDCD-9F06241107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DC6E2D6C-EDD7-48AC-A63B-14E5168BAE8A}"/>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45AFE826-5DC0-4FC1-8A45-7439835D503C}"/>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0D3A7024-69BE-4F9B-8860-1D7DF902E95F}"/>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B6B85E92-3BD3-454C-AAB8-E0DFD65DED3C}"/>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A89E19E2-3DDC-40EF-851F-7B3CAC4A790A}"/>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a:extLst>
            <a:ext uri="{FF2B5EF4-FFF2-40B4-BE49-F238E27FC236}">
              <a16:creationId xmlns:a16="http://schemas.microsoft.com/office/drawing/2014/main" id="{A9DEEC53-D305-4EC4-B0F0-B92D8DB90E6B}"/>
            </a:ext>
          </a:extLst>
        </xdr:cNvPr>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6AB6395A-83A6-4ACB-B4B5-11690082B0F6}"/>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809FB13C-60BD-47B4-B4DF-B49F81F5C2BB}"/>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C6DDDEB6-CB96-40F1-A81D-0F9F747DEF3A}"/>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B5EF3F14-18EF-4623-889D-FA08AE95578B}"/>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9A16AA66-6150-4C2E-AA23-39EBA852A061}"/>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74C2118-617C-4D00-A8FC-15BEBD666AB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94F8C78-DE76-4DB2-B2A4-1B22FB80FF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1E6AC18-1CB5-457A-BAC9-542C41957F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CDDBAD9-75E9-4E51-B04D-60EAD24192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4B40196-3CE2-47A9-8F46-A11338DF53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22581</xdr:rowOff>
    </xdr:from>
    <xdr:to>
      <xdr:col>55</xdr:col>
      <xdr:colOff>50800</xdr:colOff>
      <xdr:row>38</xdr:row>
      <xdr:rowOff>124181</xdr:rowOff>
    </xdr:to>
    <xdr:sp macro="" textlink="">
      <xdr:nvSpPr>
        <xdr:cNvPr id="133" name="楕円 132">
          <a:extLst>
            <a:ext uri="{FF2B5EF4-FFF2-40B4-BE49-F238E27FC236}">
              <a16:creationId xmlns:a16="http://schemas.microsoft.com/office/drawing/2014/main" id="{6897661C-2B4A-4E52-87CA-96E4C418CF42}"/>
            </a:ext>
          </a:extLst>
        </xdr:cNvPr>
        <xdr:cNvSpPr/>
      </xdr:nvSpPr>
      <xdr:spPr>
        <a:xfrm>
          <a:off x="10426700" y="65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45458</xdr:rowOff>
    </xdr:from>
    <xdr:ext cx="534377" cy="259045"/>
    <xdr:sp macro="" textlink="">
      <xdr:nvSpPr>
        <xdr:cNvPr id="134" name="【道路】&#10;一人当たり延長該当値テキスト">
          <a:extLst>
            <a:ext uri="{FF2B5EF4-FFF2-40B4-BE49-F238E27FC236}">
              <a16:creationId xmlns:a16="http://schemas.microsoft.com/office/drawing/2014/main" id="{669ADBA9-C8FE-4484-816B-6BB810BB1304}"/>
            </a:ext>
          </a:extLst>
        </xdr:cNvPr>
        <xdr:cNvSpPr txBox="1"/>
      </xdr:nvSpPr>
      <xdr:spPr>
        <a:xfrm>
          <a:off x="10515600" y="63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45803</xdr:rowOff>
    </xdr:from>
    <xdr:to>
      <xdr:col>50</xdr:col>
      <xdr:colOff>165100</xdr:colOff>
      <xdr:row>38</xdr:row>
      <xdr:rowOff>147403</xdr:rowOff>
    </xdr:to>
    <xdr:sp macro="" textlink="">
      <xdr:nvSpPr>
        <xdr:cNvPr id="135" name="楕円 134">
          <a:extLst>
            <a:ext uri="{FF2B5EF4-FFF2-40B4-BE49-F238E27FC236}">
              <a16:creationId xmlns:a16="http://schemas.microsoft.com/office/drawing/2014/main" id="{136B76A1-370A-420C-BC9A-0EDF62C18882}"/>
            </a:ext>
          </a:extLst>
        </xdr:cNvPr>
        <xdr:cNvSpPr/>
      </xdr:nvSpPr>
      <xdr:spPr>
        <a:xfrm>
          <a:off x="9588500" y="65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73381</xdr:rowOff>
    </xdr:from>
    <xdr:to>
      <xdr:col>55</xdr:col>
      <xdr:colOff>0</xdr:colOff>
      <xdr:row>38</xdr:row>
      <xdr:rowOff>96603</xdr:rowOff>
    </xdr:to>
    <xdr:cxnSp macro="">
      <xdr:nvCxnSpPr>
        <xdr:cNvPr id="136" name="直線コネクタ 135">
          <a:extLst>
            <a:ext uri="{FF2B5EF4-FFF2-40B4-BE49-F238E27FC236}">
              <a16:creationId xmlns:a16="http://schemas.microsoft.com/office/drawing/2014/main" id="{201C7C03-F14F-4336-B64B-F1409CA34692}"/>
            </a:ext>
          </a:extLst>
        </xdr:cNvPr>
        <xdr:cNvCxnSpPr/>
      </xdr:nvCxnSpPr>
      <xdr:spPr>
        <a:xfrm flipV="1">
          <a:off x="9639300" y="6588481"/>
          <a:ext cx="8382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70034</xdr:rowOff>
    </xdr:from>
    <xdr:to>
      <xdr:col>46</xdr:col>
      <xdr:colOff>38100</xdr:colOff>
      <xdr:row>39</xdr:row>
      <xdr:rowOff>184</xdr:rowOff>
    </xdr:to>
    <xdr:sp macro="" textlink="">
      <xdr:nvSpPr>
        <xdr:cNvPr id="137" name="楕円 136">
          <a:extLst>
            <a:ext uri="{FF2B5EF4-FFF2-40B4-BE49-F238E27FC236}">
              <a16:creationId xmlns:a16="http://schemas.microsoft.com/office/drawing/2014/main" id="{C0DCD8CB-EBF1-44B0-B9A4-B7D880B049DF}"/>
            </a:ext>
          </a:extLst>
        </xdr:cNvPr>
        <xdr:cNvSpPr/>
      </xdr:nvSpPr>
      <xdr:spPr>
        <a:xfrm>
          <a:off x="8699500" y="65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96603</xdr:rowOff>
    </xdr:from>
    <xdr:to>
      <xdr:col>50</xdr:col>
      <xdr:colOff>114300</xdr:colOff>
      <xdr:row>38</xdr:row>
      <xdr:rowOff>120834</xdr:rowOff>
    </xdr:to>
    <xdr:cxnSp macro="">
      <xdr:nvCxnSpPr>
        <xdr:cNvPr id="138" name="直線コネクタ 137">
          <a:extLst>
            <a:ext uri="{FF2B5EF4-FFF2-40B4-BE49-F238E27FC236}">
              <a16:creationId xmlns:a16="http://schemas.microsoft.com/office/drawing/2014/main" id="{DE118587-DE58-4F26-BFF7-11A02D0DF6B5}"/>
            </a:ext>
          </a:extLst>
        </xdr:cNvPr>
        <xdr:cNvCxnSpPr/>
      </xdr:nvCxnSpPr>
      <xdr:spPr>
        <a:xfrm flipV="1">
          <a:off x="8750300" y="6611703"/>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135737</xdr:rowOff>
    </xdr:from>
    <xdr:to>
      <xdr:col>41</xdr:col>
      <xdr:colOff>101600</xdr:colOff>
      <xdr:row>36</xdr:row>
      <xdr:rowOff>65887</xdr:rowOff>
    </xdr:to>
    <xdr:sp macro="" textlink="">
      <xdr:nvSpPr>
        <xdr:cNvPr id="139" name="楕円 138">
          <a:extLst>
            <a:ext uri="{FF2B5EF4-FFF2-40B4-BE49-F238E27FC236}">
              <a16:creationId xmlns:a16="http://schemas.microsoft.com/office/drawing/2014/main" id="{53C22C35-1822-4C4C-BC91-15F0C966E5AB}"/>
            </a:ext>
          </a:extLst>
        </xdr:cNvPr>
        <xdr:cNvSpPr/>
      </xdr:nvSpPr>
      <xdr:spPr>
        <a:xfrm>
          <a:off x="7810500" y="61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15087</xdr:rowOff>
    </xdr:from>
    <xdr:to>
      <xdr:col>45</xdr:col>
      <xdr:colOff>177800</xdr:colOff>
      <xdr:row>38</xdr:row>
      <xdr:rowOff>120834</xdr:rowOff>
    </xdr:to>
    <xdr:cxnSp macro="">
      <xdr:nvCxnSpPr>
        <xdr:cNvPr id="140" name="直線コネクタ 139">
          <a:extLst>
            <a:ext uri="{FF2B5EF4-FFF2-40B4-BE49-F238E27FC236}">
              <a16:creationId xmlns:a16="http://schemas.microsoft.com/office/drawing/2014/main" id="{372329B6-A997-4BC5-BE9F-F317C7EBB8E4}"/>
            </a:ext>
          </a:extLst>
        </xdr:cNvPr>
        <xdr:cNvCxnSpPr/>
      </xdr:nvCxnSpPr>
      <xdr:spPr>
        <a:xfrm>
          <a:off x="7861300" y="6187287"/>
          <a:ext cx="889000" cy="4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3321</xdr:rowOff>
    </xdr:from>
    <xdr:to>
      <xdr:col>36</xdr:col>
      <xdr:colOff>165100</xdr:colOff>
      <xdr:row>36</xdr:row>
      <xdr:rowOff>104921</xdr:rowOff>
    </xdr:to>
    <xdr:sp macro="" textlink="">
      <xdr:nvSpPr>
        <xdr:cNvPr id="141" name="楕円 140">
          <a:extLst>
            <a:ext uri="{FF2B5EF4-FFF2-40B4-BE49-F238E27FC236}">
              <a16:creationId xmlns:a16="http://schemas.microsoft.com/office/drawing/2014/main" id="{5B686F64-51D1-48B3-A30F-63066FC1DF81}"/>
            </a:ext>
          </a:extLst>
        </xdr:cNvPr>
        <xdr:cNvSpPr/>
      </xdr:nvSpPr>
      <xdr:spPr>
        <a:xfrm>
          <a:off x="6921500" y="61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15087</xdr:rowOff>
    </xdr:from>
    <xdr:to>
      <xdr:col>41</xdr:col>
      <xdr:colOff>50800</xdr:colOff>
      <xdr:row>36</xdr:row>
      <xdr:rowOff>54121</xdr:rowOff>
    </xdr:to>
    <xdr:cxnSp macro="">
      <xdr:nvCxnSpPr>
        <xdr:cNvPr id="142" name="直線コネクタ 141">
          <a:extLst>
            <a:ext uri="{FF2B5EF4-FFF2-40B4-BE49-F238E27FC236}">
              <a16:creationId xmlns:a16="http://schemas.microsoft.com/office/drawing/2014/main" id="{99F1F878-A5AD-43FF-87A1-1D9783FC811D}"/>
            </a:ext>
          </a:extLst>
        </xdr:cNvPr>
        <xdr:cNvCxnSpPr/>
      </xdr:nvCxnSpPr>
      <xdr:spPr>
        <a:xfrm flipV="1">
          <a:off x="6972300" y="6187287"/>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a:extLst>
            <a:ext uri="{FF2B5EF4-FFF2-40B4-BE49-F238E27FC236}">
              <a16:creationId xmlns:a16="http://schemas.microsoft.com/office/drawing/2014/main" id="{8A60F401-06FC-463B-B3D6-9A685A577168}"/>
            </a:ext>
          </a:extLst>
        </xdr:cNvPr>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103915</xdr:rowOff>
    </xdr:from>
    <xdr:ext cx="534377" cy="259045"/>
    <xdr:sp macro="" textlink="">
      <xdr:nvSpPr>
        <xdr:cNvPr id="144" name="n_2aveValue【道路】&#10;一人当たり延長">
          <a:extLst>
            <a:ext uri="{FF2B5EF4-FFF2-40B4-BE49-F238E27FC236}">
              <a16:creationId xmlns:a16="http://schemas.microsoft.com/office/drawing/2014/main" id="{C7D4EE0C-268E-49A8-9E16-54CD8FBB0134}"/>
            </a:ext>
          </a:extLst>
        </xdr:cNvPr>
        <xdr:cNvSpPr txBox="1"/>
      </xdr:nvSpPr>
      <xdr:spPr>
        <a:xfrm>
          <a:off x="8483111" y="69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112869</xdr:rowOff>
    </xdr:from>
    <xdr:ext cx="534377" cy="259045"/>
    <xdr:sp macro="" textlink="">
      <xdr:nvSpPr>
        <xdr:cNvPr id="145" name="n_3aveValue【道路】&#10;一人当たり延長">
          <a:extLst>
            <a:ext uri="{FF2B5EF4-FFF2-40B4-BE49-F238E27FC236}">
              <a16:creationId xmlns:a16="http://schemas.microsoft.com/office/drawing/2014/main" id="{D51B2DFE-9332-47AA-8CD9-FC22A7666CB7}"/>
            </a:ext>
          </a:extLst>
        </xdr:cNvPr>
        <xdr:cNvSpPr txBox="1"/>
      </xdr:nvSpPr>
      <xdr:spPr>
        <a:xfrm>
          <a:off x="7594111" y="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125499</xdr:rowOff>
    </xdr:from>
    <xdr:ext cx="534377" cy="259045"/>
    <xdr:sp macro="" textlink="">
      <xdr:nvSpPr>
        <xdr:cNvPr id="146" name="n_4aveValue【道路】&#10;一人当たり延長">
          <a:extLst>
            <a:ext uri="{FF2B5EF4-FFF2-40B4-BE49-F238E27FC236}">
              <a16:creationId xmlns:a16="http://schemas.microsoft.com/office/drawing/2014/main" id="{92B120F1-3F01-45C5-90E1-EB63C2D45E3C}"/>
            </a:ext>
          </a:extLst>
        </xdr:cNvPr>
        <xdr:cNvSpPr txBox="1"/>
      </xdr:nvSpPr>
      <xdr:spPr>
        <a:xfrm>
          <a:off x="6705111" y="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163930</xdr:rowOff>
    </xdr:from>
    <xdr:ext cx="534377" cy="259045"/>
    <xdr:sp macro="" textlink="">
      <xdr:nvSpPr>
        <xdr:cNvPr id="147" name="n_1mainValue【道路】&#10;一人当たり延長">
          <a:extLst>
            <a:ext uri="{FF2B5EF4-FFF2-40B4-BE49-F238E27FC236}">
              <a16:creationId xmlns:a16="http://schemas.microsoft.com/office/drawing/2014/main" id="{CB9942DD-BE29-4AF4-BB13-B6714BA5FCD8}"/>
            </a:ext>
          </a:extLst>
        </xdr:cNvPr>
        <xdr:cNvSpPr txBox="1"/>
      </xdr:nvSpPr>
      <xdr:spPr>
        <a:xfrm>
          <a:off x="9359411" y="63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16711</xdr:rowOff>
    </xdr:from>
    <xdr:ext cx="534377" cy="259045"/>
    <xdr:sp macro="" textlink="">
      <xdr:nvSpPr>
        <xdr:cNvPr id="148" name="n_2mainValue【道路】&#10;一人当たり延長">
          <a:extLst>
            <a:ext uri="{FF2B5EF4-FFF2-40B4-BE49-F238E27FC236}">
              <a16:creationId xmlns:a16="http://schemas.microsoft.com/office/drawing/2014/main" id="{051A356E-3CF9-4F4F-A075-77CF03090ADD}"/>
            </a:ext>
          </a:extLst>
        </xdr:cNvPr>
        <xdr:cNvSpPr txBox="1"/>
      </xdr:nvSpPr>
      <xdr:spPr>
        <a:xfrm>
          <a:off x="8483111" y="636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82414</xdr:rowOff>
    </xdr:from>
    <xdr:ext cx="534377" cy="259045"/>
    <xdr:sp macro="" textlink="">
      <xdr:nvSpPr>
        <xdr:cNvPr id="149" name="n_3mainValue【道路】&#10;一人当たり延長">
          <a:extLst>
            <a:ext uri="{FF2B5EF4-FFF2-40B4-BE49-F238E27FC236}">
              <a16:creationId xmlns:a16="http://schemas.microsoft.com/office/drawing/2014/main" id="{3DFFF062-D558-4135-ADB5-28129BC09BAB}"/>
            </a:ext>
          </a:extLst>
        </xdr:cNvPr>
        <xdr:cNvSpPr txBox="1"/>
      </xdr:nvSpPr>
      <xdr:spPr>
        <a:xfrm>
          <a:off x="7594111" y="59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121448</xdr:rowOff>
    </xdr:from>
    <xdr:ext cx="534377" cy="259045"/>
    <xdr:sp macro="" textlink="">
      <xdr:nvSpPr>
        <xdr:cNvPr id="150" name="n_4mainValue【道路】&#10;一人当たり延長">
          <a:extLst>
            <a:ext uri="{FF2B5EF4-FFF2-40B4-BE49-F238E27FC236}">
              <a16:creationId xmlns:a16="http://schemas.microsoft.com/office/drawing/2014/main" id="{9D412216-1DE6-45C1-9988-D1246FDB2C16}"/>
            </a:ext>
          </a:extLst>
        </xdr:cNvPr>
        <xdr:cNvSpPr txBox="1"/>
      </xdr:nvSpPr>
      <xdr:spPr>
        <a:xfrm>
          <a:off x="6705111" y="59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526DE732-B586-4C1B-BADE-CD189405C8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98AB6E5-1B3B-482C-88F3-CB9A804600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BB63BBF-8711-4D3E-9C87-AA8D713731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1E15D8C-5CD2-4D42-851F-AE7C54BA91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9FB8B0C-AC12-4F7C-BC06-6234447F93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35409CE6-57BA-4C46-8EB6-297B64A655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E4EC048-42DB-4B44-9271-3A2981AA38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27EAF2A5-08FA-4FDB-809B-720F2685B0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9EB7FC6-5EB8-4FFB-9590-0283674423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E6F4B54F-6840-4599-A591-DB7F3058A1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83F50185-B81D-4816-9C21-BFF7D782D8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29A8B34-F72F-44D0-B455-3601A3C079F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F193B4C6-121D-4CE0-B690-DEA1087D832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9D55866-9313-4507-A65F-E73D5CE4FB4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C0999BF-69F8-4F96-8BF1-C2DD6BA36ED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B5655CE8-CF37-4E16-B466-D201150054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EA3CD50B-2A90-4586-A52C-D2F40D2E260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B3DFCA2-9F95-4BFB-9599-63E0A864973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8CA47D82-91A0-466E-9A50-6C6136EF42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6042F2DC-4144-41C9-81DC-95583EFDA98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374A05EB-6D81-493C-97B4-6E6A72A152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AFAA45C-F320-4C84-9595-2D5B14BF32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BA135F7-7985-46C5-9D8F-5515736581A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562B6F53-6AA1-4072-A32B-395420EB69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9598D6F4-8BA6-4416-ACD2-A0BB897B0EAC}"/>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14E518C-6ED0-42A1-AF13-6CAEB8BD8767}"/>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ABA9201F-03DB-4C58-948B-45102AFC77BF}"/>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A1C45E98-FE1D-439B-AEB4-2B9DE9741986}"/>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B5546487-8AB9-441D-928D-3783AD92E88C}"/>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1D3FE000-2C5D-41ED-8931-F216F1DA2E15}"/>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50BFA189-E0DA-4733-88F1-4B3B8BD3CDC8}"/>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64CB03F8-8595-456C-9F84-95C7DBDE2599}"/>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9BA09392-3061-4A50-97CE-7402774E47F1}"/>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A4BA4FD8-F6D4-41FB-A4CF-0462C9113215}"/>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B60A49FC-817D-4BCF-942F-49AE97542060}"/>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E7D039-9323-4859-B71E-EE978904CC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ADDFE5-5066-46C8-8BA3-8E3AD7A633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43CFD46-FEEB-4C20-9283-1008C69C41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0D86D76-4ABA-48F7-88F5-5051EE7CFB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E68B0E2-5F82-41FF-B226-88DB7D7FB8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91" name="楕円 190">
          <a:extLst>
            <a:ext uri="{FF2B5EF4-FFF2-40B4-BE49-F238E27FC236}">
              <a16:creationId xmlns:a16="http://schemas.microsoft.com/office/drawing/2014/main" id="{CAA4EAF5-D93C-4F11-A67C-C7203DF9C41D}"/>
            </a:ext>
          </a:extLst>
        </xdr:cNvPr>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D0D8D02F-7921-4C50-B16D-1428882F97D3}"/>
            </a:ext>
          </a:extLst>
        </xdr:cNvPr>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61595</xdr:rowOff>
    </xdr:from>
    <xdr:to>
      <xdr:col>20</xdr:col>
      <xdr:colOff>38100</xdr:colOff>
      <xdr:row>59</xdr:row>
      <xdr:rowOff>163195</xdr:rowOff>
    </xdr:to>
    <xdr:sp macro="" textlink="">
      <xdr:nvSpPr>
        <xdr:cNvPr id="193" name="楕円 192">
          <a:extLst>
            <a:ext uri="{FF2B5EF4-FFF2-40B4-BE49-F238E27FC236}">
              <a16:creationId xmlns:a16="http://schemas.microsoft.com/office/drawing/2014/main" id="{E6E0CB19-5783-4ED8-8D12-F6EC2091069A}"/>
            </a:ext>
          </a:extLst>
        </xdr:cNvPr>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112395</xdr:rowOff>
    </xdr:from>
    <xdr:to>
      <xdr:col>24</xdr:col>
      <xdr:colOff>63500</xdr:colOff>
      <xdr:row>59</xdr:row>
      <xdr:rowOff>144780</xdr:rowOff>
    </xdr:to>
    <xdr:cxnSp macro="">
      <xdr:nvCxnSpPr>
        <xdr:cNvPr id="194" name="直線コネクタ 193">
          <a:extLst>
            <a:ext uri="{FF2B5EF4-FFF2-40B4-BE49-F238E27FC236}">
              <a16:creationId xmlns:a16="http://schemas.microsoft.com/office/drawing/2014/main" id="{F519A0E9-3603-4667-8E7C-1DA51FCC52FD}"/>
            </a:ext>
          </a:extLst>
        </xdr:cNvPr>
        <xdr:cNvCxnSpPr/>
      </xdr:nvCxnSpPr>
      <xdr:spPr>
        <a:xfrm>
          <a:off x="3797300" y="10227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5" name="楕円 194">
          <a:extLst>
            <a:ext uri="{FF2B5EF4-FFF2-40B4-BE49-F238E27FC236}">
              <a16:creationId xmlns:a16="http://schemas.microsoft.com/office/drawing/2014/main" id="{9909FF32-7C5B-457C-8DAA-434371EAFFF6}"/>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112395</xdr:rowOff>
    </xdr:to>
    <xdr:cxnSp macro="">
      <xdr:nvCxnSpPr>
        <xdr:cNvPr id="196" name="直線コネクタ 195">
          <a:extLst>
            <a:ext uri="{FF2B5EF4-FFF2-40B4-BE49-F238E27FC236}">
              <a16:creationId xmlns:a16="http://schemas.microsoft.com/office/drawing/2014/main" id="{DD339029-C635-4E6C-9091-09CDD3BAE965}"/>
            </a:ext>
          </a:extLst>
        </xdr:cNvPr>
        <xdr:cNvCxnSpPr/>
      </xdr:nvCxnSpPr>
      <xdr:spPr>
        <a:xfrm>
          <a:off x="2908300" y="10195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97" name="楕円 196">
          <a:extLst>
            <a:ext uri="{FF2B5EF4-FFF2-40B4-BE49-F238E27FC236}">
              <a16:creationId xmlns:a16="http://schemas.microsoft.com/office/drawing/2014/main" id="{530221D2-12DC-4864-8E89-1CAD70D3C94E}"/>
            </a:ext>
          </a:extLst>
        </xdr:cNvPr>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49530</xdr:rowOff>
    </xdr:from>
    <xdr:to>
      <xdr:col>15</xdr:col>
      <xdr:colOff>50800</xdr:colOff>
      <xdr:row>59</xdr:row>
      <xdr:rowOff>80010</xdr:rowOff>
    </xdr:to>
    <xdr:cxnSp macro="">
      <xdr:nvCxnSpPr>
        <xdr:cNvPr id="198" name="直線コネクタ 197">
          <a:extLst>
            <a:ext uri="{FF2B5EF4-FFF2-40B4-BE49-F238E27FC236}">
              <a16:creationId xmlns:a16="http://schemas.microsoft.com/office/drawing/2014/main" id="{CD43F163-37D1-44C3-9D5E-61AD2D286AF5}"/>
            </a:ext>
          </a:extLst>
        </xdr:cNvPr>
        <xdr:cNvCxnSpPr/>
      </xdr:nvCxnSpPr>
      <xdr:spPr>
        <a:xfrm>
          <a:off x="2019300" y="10165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9" name="楕円 198">
          <a:extLst>
            <a:ext uri="{FF2B5EF4-FFF2-40B4-BE49-F238E27FC236}">
              <a16:creationId xmlns:a16="http://schemas.microsoft.com/office/drawing/2014/main" id="{BD8A5CD4-4A0A-4F71-9100-7CFBFE5F61B9}"/>
            </a:ext>
          </a:extLst>
        </xdr:cNvPr>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49530</xdr:rowOff>
    </xdr:to>
    <xdr:cxnSp macro="">
      <xdr:nvCxnSpPr>
        <xdr:cNvPr id="200" name="直線コネクタ 199">
          <a:extLst>
            <a:ext uri="{FF2B5EF4-FFF2-40B4-BE49-F238E27FC236}">
              <a16:creationId xmlns:a16="http://schemas.microsoft.com/office/drawing/2014/main" id="{77D99AE9-1386-4E5D-B040-DC7F881CF603}"/>
            </a:ext>
          </a:extLst>
        </xdr:cNvPr>
        <xdr:cNvCxnSpPr/>
      </xdr:nvCxnSpPr>
      <xdr:spPr>
        <a:xfrm>
          <a:off x="1130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51BB6086-4B4D-4B14-8113-E18F6F8E4D2C}"/>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2F990D7-71C4-4950-8AA6-107A24BD6BBE}"/>
            </a:ext>
          </a:extLst>
        </xdr:cNvPr>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E51A3BC-1077-4BFA-8A0B-133327179E7F}"/>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71E80CDD-B573-4AE0-9572-277F7CD065CC}"/>
            </a:ext>
          </a:extLst>
        </xdr:cNvPr>
        <xdr:cNvSpPr txBox="1"/>
      </xdr:nvSpPr>
      <xdr:spPr>
        <a:xfrm>
          <a:off x="927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8272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9097A8F2-3849-4728-9148-AAA51D4C4C08}"/>
            </a:ext>
          </a:extLst>
        </xdr:cNvPr>
        <xdr:cNvSpPr txBox="1"/>
      </xdr:nvSpPr>
      <xdr:spPr>
        <a:xfrm>
          <a:off x="358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110AA02-6CC3-43BD-A4BB-E9ECEFFF2EA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608DF96C-E2E1-4500-8900-0A47C0AB8BF0}"/>
            </a:ext>
          </a:extLst>
        </xdr:cNvPr>
        <xdr:cNvSpPr txBox="1"/>
      </xdr:nvSpPr>
      <xdr:spPr>
        <a:xfrm>
          <a:off x="1816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24B52C7C-60F9-436D-8F2C-BF30A5127798}"/>
            </a:ext>
          </a:extLst>
        </xdr:cNvPr>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DA553FF-0E66-4347-8D54-B68E7A9FD8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481A1242-ED33-4E4E-89D8-651E3FDF1A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D071A3A-968F-4A5C-8E69-1991B8DC63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A40FC836-7D13-4722-8F5E-8E9BD830CA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DD463FC-BDCD-46E4-AA20-9937B3FC7F2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45D1733-B31D-4D30-A4C9-3583C600DC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CA9DDAC-D60C-428A-9289-DDB50F82985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2D00BE3-2461-4529-A116-5227742279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14ED0B9-1F3E-494B-B097-770A7C1D4B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2959AAD8-23C8-4ED2-AF30-5267A81CBB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E7D1F47B-1C1C-4EBE-A356-ADECAA85FFE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8D0333EE-B9F9-4ED1-A19D-2ECADB692B3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2EC66059-EE1B-4F45-8ABA-A530EA73CEE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4CAEEF54-7D67-491A-80A5-BDB08FF5DEB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4E37281-41CA-4410-9F13-F468E961D36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7FFCDAE3-BE65-4434-9796-28AC469847D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AC474686-6FA4-4552-9FC5-797584581ED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CD057460-0609-4150-B7D1-BB8AA1EC799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7FEA0488-6F57-45CD-A1EA-1375BCFD17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72C9C0E6-5BD5-4A32-ABD1-37C2363D9EB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DFFE0842-DBE4-4F9F-9D56-8865437EBD3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BBE686B3-24A4-467F-A1BF-134DB9A43D1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8AE181F-0BDD-406E-9FE6-F9E548CF5F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4F012CDD-59B7-4D93-8F6D-B87BB004B9E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44C4D6B1-9B60-4740-A4BA-91739B24C4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2CCC4769-E499-4C9D-A083-B20E0DADD0B5}"/>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5E5A1E86-4BD3-4E80-9C7D-A4DB438D4355}"/>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79741DB4-14A1-4BA2-91AF-73FFF8F7ABBE}"/>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C26AA123-08E0-4C52-8DD8-9A1B4A4BB568}"/>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1CEAB670-BD1C-49E8-8991-BFE6E44B9E47}"/>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C11E79C2-5501-41A1-B731-753F9DF063B9}"/>
            </a:ext>
          </a:extLst>
        </xdr:cNvPr>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90AFA069-C191-4281-A1CC-160B4E5CDD77}"/>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B0A0A6F0-11C0-4456-9BA2-7AE072BABD63}"/>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4EAEF9E8-9860-4DAB-B670-9076BAB4B7B0}"/>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E18155F5-39DB-485F-BED4-7CC9E7E10592}"/>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76E884A8-90C0-4038-9B2B-BFB9D5F391AA}"/>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2F5FAE5-5B79-45A3-8A68-4801E23534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43496BC-F565-4491-9D0E-2428BD0ED3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6FD44D1-84FF-43E8-A29F-8669CA7589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B1D8B0D4-A344-4E23-AC85-425F004AF8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D5D8CEC-0C29-4CCC-A8A5-8BC7A856FD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64188</xdr:rowOff>
    </xdr:from>
    <xdr:to>
      <xdr:col>55</xdr:col>
      <xdr:colOff>50800</xdr:colOff>
      <xdr:row>60</xdr:row>
      <xdr:rowOff>165788</xdr:rowOff>
    </xdr:to>
    <xdr:sp macro="" textlink="">
      <xdr:nvSpPr>
        <xdr:cNvPr id="250" name="楕円 249">
          <a:extLst>
            <a:ext uri="{FF2B5EF4-FFF2-40B4-BE49-F238E27FC236}">
              <a16:creationId xmlns:a16="http://schemas.microsoft.com/office/drawing/2014/main" id="{DB0DDB69-DBEB-4675-93E1-4111FD6AC7FF}"/>
            </a:ext>
          </a:extLst>
        </xdr:cNvPr>
        <xdr:cNvSpPr/>
      </xdr:nvSpPr>
      <xdr:spPr>
        <a:xfrm>
          <a:off x="10426700" y="103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87065</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23B4A3BD-2DAF-4C39-A877-420666ADB665}"/>
            </a:ext>
          </a:extLst>
        </xdr:cNvPr>
        <xdr:cNvSpPr txBox="1"/>
      </xdr:nvSpPr>
      <xdr:spPr>
        <a:xfrm>
          <a:off x="10515600" y="1020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79981</xdr:rowOff>
    </xdr:from>
    <xdr:to>
      <xdr:col>50</xdr:col>
      <xdr:colOff>165100</xdr:colOff>
      <xdr:row>61</xdr:row>
      <xdr:rowOff>10131</xdr:rowOff>
    </xdr:to>
    <xdr:sp macro="" textlink="">
      <xdr:nvSpPr>
        <xdr:cNvPr id="252" name="楕円 251">
          <a:extLst>
            <a:ext uri="{FF2B5EF4-FFF2-40B4-BE49-F238E27FC236}">
              <a16:creationId xmlns:a16="http://schemas.microsoft.com/office/drawing/2014/main" id="{C7F9FB2B-3121-427E-8D86-50878B440594}"/>
            </a:ext>
          </a:extLst>
        </xdr:cNvPr>
        <xdr:cNvSpPr/>
      </xdr:nvSpPr>
      <xdr:spPr>
        <a:xfrm>
          <a:off x="9588500" y="103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114988</xdr:rowOff>
    </xdr:from>
    <xdr:to>
      <xdr:col>55</xdr:col>
      <xdr:colOff>0</xdr:colOff>
      <xdr:row>60</xdr:row>
      <xdr:rowOff>130781</xdr:rowOff>
    </xdr:to>
    <xdr:cxnSp macro="">
      <xdr:nvCxnSpPr>
        <xdr:cNvPr id="253" name="直線コネクタ 252">
          <a:extLst>
            <a:ext uri="{FF2B5EF4-FFF2-40B4-BE49-F238E27FC236}">
              <a16:creationId xmlns:a16="http://schemas.microsoft.com/office/drawing/2014/main" id="{9FE95D17-1743-42A7-B327-67F33AAC0122}"/>
            </a:ext>
          </a:extLst>
        </xdr:cNvPr>
        <xdr:cNvCxnSpPr/>
      </xdr:nvCxnSpPr>
      <xdr:spPr>
        <a:xfrm flipV="1">
          <a:off x="9639300" y="10401988"/>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96456</xdr:rowOff>
    </xdr:from>
    <xdr:to>
      <xdr:col>46</xdr:col>
      <xdr:colOff>38100</xdr:colOff>
      <xdr:row>61</xdr:row>
      <xdr:rowOff>26606</xdr:rowOff>
    </xdr:to>
    <xdr:sp macro="" textlink="">
      <xdr:nvSpPr>
        <xdr:cNvPr id="254" name="楕円 253">
          <a:extLst>
            <a:ext uri="{FF2B5EF4-FFF2-40B4-BE49-F238E27FC236}">
              <a16:creationId xmlns:a16="http://schemas.microsoft.com/office/drawing/2014/main" id="{E93C2107-E53E-413B-A82A-78F359250F0B}"/>
            </a:ext>
          </a:extLst>
        </xdr:cNvPr>
        <xdr:cNvSpPr/>
      </xdr:nvSpPr>
      <xdr:spPr>
        <a:xfrm>
          <a:off x="8699500" y="10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130781</xdr:rowOff>
    </xdr:from>
    <xdr:to>
      <xdr:col>50</xdr:col>
      <xdr:colOff>114300</xdr:colOff>
      <xdr:row>60</xdr:row>
      <xdr:rowOff>147256</xdr:rowOff>
    </xdr:to>
    <xdr:cxnSp macro="">
      <xdr:nvCxnSpPr>
        <xdr:cNvPr id="255" name="直線コネクタ 254">
          <a:extLst>
            <a:ext uri="{FF2B5EF4-FFF2-40B4-BE49-F238E27FC236}">
              <a16:creationId xmlns:a16="http://schemas.microsoft.com/office/drawing/2014/main" id="{17E0DEE0-BE0D-4F53-8E2B-0698A6F6B880}"/>
            </a:ext>
          </a:extLst>
        </xdr:cNvPr>
        <xdr:cNvCxnSpPr/>
      </xdr:nvCxnSpPr>
      <xdr:spPr>
        <a:xfrm flipV="1">
          <a:off x="8750300" y="10417781"/>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115955</xdr:rowOff>
    </xdr:from>
    <xdr:to>
      <xdr:col>41</xdr:col>
      <xdr:colOff>101600</xdr:colOff>
      <xdr:row>61</xdr:row>
      <xdr:rowOff>46105</xdr:rowOff>
    </xdr:to>
    <xdr:sp macro="" textlink="">
      <xdr:nvSpPr>
        <xdr:cNvPr id="256" name="楕円 255">
          <a:extLst>
            <a:ext uri="{FF2B5EF4-FFF2-40B4-BE49-F238E27FC236}">
              <a16:creationId xmlns:a16="http://schemas.microsoft.com/office/drawing/2014/main" id="{68B84B02-B3B5-4ABE-9D73-83C86522B06A}"/>
            </a:ext>
          </a:extLst>
        </xdr:cNvPr>
        <xdr:cNvSpPr/>
      </xdr:nvSpPr>
      <xdr:spPr>
        <a:xfrm>
          <a:off x="7810500" y="104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147256</xdr:rowOff>
    </xdr:from>
    <xdr:to>
      <xdr:col>45</xdr:col>
      <xdr:colOff>177800</xdr:colOff>
      <xdr:row>60</xdr:row>
      <xdr:rowOff>166755</xdr:rowOff>
    </xdr:to>
    <xdr:cxnSp macro="">
      <xdr:nvCxnSpPr>
        <xdr:cNvPr id="257" name="直線コネクタ 256">
          <a:extLst>
            <a:ext uri="{FF2B5EF4-FFF2-40B4-BE49-F238E27FC236}">
              <a16:creationId xmlns:a16="http://schemas.microsoft.com/office/drawing/2014/main" id="{5F6F11AB-778C-4268-9A08-D23F573EE706}"/>
            </a:ext>
          </a:extLst>
        </xdr:cNvPr>
        <xdr:cNvCxnSpPr/>
      </xdr:nvCxnSpPr>
      <xdr:spPr>
        <a:xfrm flipV="1">
          <a:off x="7861300" y="10434256"/>
          <a:ext cx="8890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132751</xdr:rowOff>
    </xdr:from>
    <xdr:to>
      <xdr:col>36</xdr:col>
      <xdr:colOff>165100</xdr:colOff>
      <xdr:row>61</xdr:row>
      <xdr:rowOff>62901</xdr:rowOff>
    </xdr:to>
    <xdr:sp macro="" textlink="">
      <xdr:nvSpPr>
        <xdr:cNvPr id="258" name="楕円 257">
          <a:extLst>
            <a:ext uri="{FF2B5EF4-FFF2-40B4-BE49-F238E27FC236}">
              <a16:creationId xmlns:a16="http://schemas.microsoft.com/office/drawing/2014/main" id="{6CA6A83C-DF77-48BA-ACE0-5D9C287E895A}"/>
            </a:ext>
          </a:extLst>
        </xdr:cNvPr>
        <xdr:cNvSpPr/>
      </xdr:nvSpPr>
      <xdr:spPr>
        <a:xfrm>
          <a:off x="6921500" y="10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166755</xdr:rowOff>
    </xdr:from>
    <xdr:to>
      <xdr:col>41</xdr:col>
      <xdr:colOff>50800</xdr:colOff>
      <xdr:row>61</xdr:row>
      <xdr:rowOff>12101</xdr:rowOff>
    </xdr:to>
    <xdr:cxnSp macro="">
      <xdr:nvCxnSpPr>
        <xdr:cNvPr id="259" name="直線コネクタ 258">
          <a:extLst>
            <a:ext uri="{FF2B5EF4-FFF2-40B4-BE49-F238E27FC236}">
              <a16:creationId xmlns:a16="http://schemas.microsoft.com/office/drawing/2014/main" id="{F21E74CF-E600-4ED1-AB22-9CE5B26856AA}"/>
            </a:ext>
          </a:extLst>
        </xdr:cNvPr>
        <xdr:cNvCxnSpPr/>
      </xdr:nvCxnSpPr>
      <xdr:spPr>
        <a:xfrm flipV="1">
          <a:off x="6972300" y="10453755"/>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C85B5D51-390B-45F4-8D74-FF206116B992}"/>
            </a:ext>
          </a:extLst>
        </xdr:cNvPr>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21F69BBA-227A-46AC-BA02-7BB2485007DA}"/>
            </a:ext>
          </a:extLst>
        </xdr:cNvPr>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B6A6B34D-DFD7-411B-B986-479CC3C6E868}"/>
            </a:ext>
          </a:extLst>
        </xdr:cNvPr>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A87082CE-60A0-477E-A849-BC926F015CEC}"/>
            </a:ext>
          </a:extLst>
        </xdr:cNvPr>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26658</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AD5892C1-8588-4D4A-B57E-C522B9E860AE}"/>
            </a:ext>
          </a:extLst>
        </xdr:cNvPr>
        <xdr:cNvSpPr txBox="1"/>
      </xdr:nvSpPr>
      <xdr:spPr>
        <a:xfrm>
          <a:off x="9327095" y="1014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43133</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6C19BB4D-48A1-484D-87BF-F40F938302F7}"/>
            </a:ext>
          </a:extLst>
        </xdr:cNvPr>
        <xdr:cNvSpPr txBox="1"/>
      </xdr:nvSpPr>
      <xdr:spPr>
        <a:xfrm>
          <a:off x="8450795" y="1015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62632</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7722CB8F-149C-44EA-BE3E-C5E7404B426E}"/>
            </a:ext>
          </a:extLst>
        </xdr:cNvPr>
        <xdr:cNvSpPr txBox="1"/>
      </xdr:nvSpPr>
      <xdr:spPr>
        <a:xfrm>
          <a:off x="7561795" y="1017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79428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7F12E5F8-FBAD-4D8E-B8D7-1365CCA8D1B8}"/>
            </a:ext>
          </a:extLst>
        </xdr:cNvPr>
        <xdr:cNvSpPr txBox="1"/>
      </xdr:nvSpPr>
      <xdr:spPr>
        <a:xfrm>
          <a:off x="6672795" y="101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3BA0D647-56A6-4E0D-A3B5-E4D2BFD296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3F37E2F6-D38F-4387-B26D-388DBA9879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8FA785F7-D598-4BA6-9139-ADDB0EF585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72EA301C-1A96-48D2-B06C-6A7F37A482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D1C051AE-73E6-44CA-B901-BA5ECCC325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2D3D39AE-8C15-4338-ADDE-BCC37A282C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D4E7C343-6F51-4F12-8804-22B6AD8E33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8C17E933-6191-4992-80C6-E5933888A8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3E587F10-CC58-4AD6-B1F3-A4F0BAA21B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3673F9DD-ECF1-40CF-8584-F499E08E6C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1AF19413-9FF3-49BC-8B24-382242EF51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747476BF-A86B-485B-B48B-F24A8A89E11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C390D6E1-695E-4FB6-B73B-5CB737D258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C65BCACD-1AB3-4036-B1A3-13E8FE55CF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A1AE36D9-7433-4B7D-8982-CBC6E5CEAD8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57AC2697-727F-4A97-A281-952D0D964F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73C6EF8-AA70-454E-9F33-B24DE578880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1D808846-8F1A-4D4A-BAF3-DE5A3A0CD8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A4B3DEA9-83EC-4F5C-9EF4-14A58C8C17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E3EC4DFD-B026-466C-9868-0470398BEFE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3395F01A-334B-43DB-A0B5-18C4CA6DF1F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B52AB5B-E05C-4CBE-ACF3-7430372263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1A761269-39D2-4D32-A3C5-EAAACD57A2C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D1359FE9-A43D-4474-A035-188E0BC5D7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4C10F637-0552-4004-B86A-2BE8E5FD9197}"/>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C432D25C-06DC-460B-A2A9-F129FD7E8089}"/>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C7C6A3E6-C9E0-4F2D-8915-EA0FA1CB5784}"/>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D904AC3F-CD72-4DE3-94A7-99158AB759BF}"/>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4ADCD23E-3C45-4237-8C5D-7BED41972374}"/>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B4A5CB5C-1C41-48B3-8F2E-6536FFF95557}"/>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CECDE0AF-E76F-4065-B560-0A46E2DCD5F4}"/>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2AB35958-F3AD-4866-AFA6-8ACE32B3C244}"/>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08DAE941-91CF-46A5-A4B6-E42FC71E785B}"/>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B59F6BD1-6F37-4D25-9256-E47E6487818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CD5D235C-277C-4A55-A14D-8791E81AC086}"/>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7EB762B-52EF-4D1C-A6A9-538F18460B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35DC135-D482-4B29-B490-4C4EFDD997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A6DBC5E-1F6A-4DB3-9559-B5512AE736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AA0C013-4282-41DD-A0EA-4940F2BE73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2085E38-0D54-4C1C-B975-F6B33F5F4B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308" name="楕円 307">
          <a:extLst>
            <a:ext uri="{FF2B5EF4-FFF2-40B4-BE49-F238E27FC236}">
              <a16:creationId xmlns:a16="http://schemas.microsoft.com/office/drawing/2014/main" id="{3F4B36E1-BDCF-4A8B-8823-0A51E91F0025}"/>
            </a:ext>
          </a:extLst>
        </xdr:cNvPr>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EBB8486-19E1-47BC-9890-7390F1927712}"/>
            </a:ext>
          </a:extLst>
        </xdr:cNvPr>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310" name="楕円 309">
          <a:extLst>
            <a:ext uri="{FF2B5EF4-FFF2-40B4-BE49-F238E27FC236}">
              <a16:creationId xmlns:a16="http://schemas.microsoft.com/office/drawing/2014/main" id="{67825C35-2033-4B35-8F42-A9A1485BA218}"/>
            </a:ext>
          </a:extLst>
        </xdr:cNvPr>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84</xdr:row>
      <xdr:rowOff>1905</xdr:rowOff>
    </xdr:to>
    <xdr:cxnSp macro="">
      <xdr:nvCxnSpPr>
        <xdr:cNvPr id="311" name="直線コネクタ 310">
          <a:extLst>
            <a:ext uri="{FF2B5EF4-FFF2-40B4-BE49-F238E27FC236}">
              <a16:creationId xmlns:a16="http://schemas.microsoft.com/office/drawing/2014/main" id="{BE4E43A8-C3AD-4109-AB10-CAD09BDE0692}"/>
            </a:ext>
          </a:extLst>
        </xdr:cNvPr>
        <xdr:cNvCxnSpPr/>
      </xdr:nvCxnSpPr>
      <xdr:spPr>
        <a:xfrm>
          <a:off x="3797300" y="143579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12" name="楕円 311">
          <a:extLst>
            <a:ext uri="{FF2B5EF4-FFF2-40B4-BE49-F238E27FC236}">
              <a16:creationId xmlns:a16="http://schemas.microsoft.com/office/drawing/2014/main" id="{943F058E-2ED9-49B6-AF03-6964897855CC}"/>
            </a:ext>
          </a:extLst>
        </xdr:cNvPr>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127636</xdr:rowOff>
    </xdr:to>
    <xdr:cxnSp macro="">
      <xdr:nvCxnSpPr>
        <xdr:cNvPr id="313" name="直線コネクタ 312">
          <a:extLst>
            <a:ext uri="{FF2B5EF4-FFF2-40B4-BE49-F238E27FC236}">
              <a16:creationId xmlns:a16="http://schemas.microsoft.com/office/drawing/2014/main" id="{19CDE92B-3D18-43C3-973B-EDEAD2CFCDF6}"/>
            </a:ext>
          </a:extLst>
        </xdr:cNvPr>
        <xdr:cNvCxnSpPr/>
      </xdr:nvCxnSpPr>
      <xdr:spPr>
        <a:xfrm>
          <a:off x="2908300" y="143084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314" name="楕円 313">
          <a:extLst>
            <a:ext uri="{FF2B5EF4-FFF2-40B4-BE49-F238E27FC236}">
              <a16:creationId xmlns:a16="http://schemas.microsoft.com/office/drawing/2014/main" id="{B16EA100-06BA-4829-91E5-D6FAA9C88F74}"/>
            </a:ext>
          </a:extLst>
        </xdr:cNvPr>
        <xdr:cNvSpPr/>
      </xdr:nvSpPr>
      <xdr:spPr>
        <a:xfrm>
          <a:off x="1968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84</xdr:row>
      <xdr:rowOff>40005</xdr:rowOff>
    </xdr:to>
    <xdr:cxnSp macro="">
      <xdr:nvCxnSpPr>
        <xdr:cNvPr id="315" name="直線コネクタ 314">
          <a:extLst>
            <a:ext uri="{FF2B5EF4-FFF2-40B4-BE49-F238E27FC236}">
              <a16:creationId xmlns:a16="http://schemas.microsoft.com/office/drawing/2014/main" id="{32049F70-D3AE-4A66-A9E1-49391A4BDC58}"/>
            </a:ext>
          </a:extLst>
        </xdr:cNvPr>
        <xdr:cNvCxnSpPr/>
      </xdr:nvCxnSpPr>
      <xdr:spPr>
        <a:xfrm flipV="1">
          <a:off x="2019300" y="1430845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16" name="楕円 315">
          <a:extLst>
            <a:ext uri="{FF2B5EF4-FFF2-40B4-BE49-F238E27FC236}">
              <a16:creationId xmlns:a16="http://schemas.microsoft.com/office/drawing/2014/main" id="{EEB1E340-62FD-4598-8FC3-D6825F31D787}"/>
            </a:ext>
          </a:extLst>
        </xdr:cNvPr>
        <xdr:cNvSpPr/>
      </xdr:nvSpPr>
      <xdr:spPr>
        <a:xfrm>
          <a:off x="1079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161925</xdr:rowOff>
    </xdr:from>
    <xdr:to>
      <xdr:col>10</xdr:col>
      <xdr:colOff>114300</xdr:colOff>
      <xdr:row>84</xdr:row>
      <xdr:rowOff>40005</xdr:rowOff>
    </xdr:to>
    <xdr:cxnSp macro="">
      <xdr:nvCxnSpPr>
        <xdr:cNvPr id="317" name="直線コネクタ 316">
          <a:extLst>
            <a:ext uri="{FF2B5EF4-FFF2-40B4-BE49-F238E27FC236}">
              <a16:creationId xmlns:a16="http://schemas.microsoft.com/office/drawing/2014/main" id="{9096B89F-D732-4A38-A447-A385F371CD67}"/>
            </a:ext>
          </a:extLst>
        </xdr:cNvPr>
        <xdr:cNvCxnSpPr/>
      </xdr:nvCxnSpPr>
      <xdr:spPr>
        <a:xfrm>
          <a:off x="1130300" y="14392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26F79624-5161-46BA-A9C6-CF2EC63741E4}"/>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aveValue【公営住宅】&#10;有形固定資産減価償却率">
          <a:extLst>
            <a:ext uri="{FF2B5EF4-FFF2-40B4-BE49-F238E27FC236}">
              <a16:creationId xmlns:a16="http://schemas.microsoft.com/office/drawing/2014/main" id="{10ABC6E7-50B4-494A-819D-0BF973828F92}"/>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20" name="n_3aveValue【公営住宅】&#10;有形固定資産減価償却率">
          <a:extLst>
            <a:ext uri="{FF2B5EF4-FFF2-40B4-BE49-F238E27FC236}">
              <a16:creationId xmlns:a16="http://schemas.microsoft.com/office/drawing/2014/main" id="{7A23D5F0-F948-473E-8093-A8D861D3FB41}"/>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a:extLst>
            <a:ext uri="{FF2B5EF4-FFF2-40B4-BE49-F238E27FC236}">
              <a16:creationId xmlns:a16="http://schemas.microsoft.com/office/drawing/2014/main" id="{4BDCA56C-B016-4A59-85B2-3115D4E589DA}"/>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322" name="n_1mainValue【公営住宅】&#10;有形固定資産減価償却率">
          <a:extLst>
            <a:ext uri="{FF2B5EF4-FFF2-40B4-BE49-F238E27FC236}">
              <a16:creationId xmlns:a16="http://schemas.microsoft.com/office/drawing/2014/main" id="{D1B9E17F-BF13-4728-9578-2A147E8BE754}"/>
            </a:ext>
          </a:extLst>
        </xdr:cNvPr>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23" name="n_2mainValue【公営住宅】&#10;有形固定資産減価償却率">
          <a:extLst>
            <a:ext uri="{FF2B5EF4-FFF2-40B4-BE49-F238E27FC236}">
              <a16:creationId xmlns:a16="http://schemas.microsoft.com/office/drawing/2014/main" id="{738EE1A3-3144-4FE7-A191-1CC2B54C1287}"/>
            </a:ext>
          </a:extLst>
        </xdr:cNvPr>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24" name="n_3mainValue【公営住宅】&#10;有形固定資産減価償却率">
          <a:extLst>
            <a:ext uri="{FF2B5EF4-FFF2-40B4-BE49-F238E27FC236}">
              <a16:creationId xmlns:a16="http://schemas.microsoft.com/office/drawing/2014/main" id="{F2FA5979-CBB9-4755-9462-AFA300FEBEE1}"/>
            </a:ext>
          </a:extLst>
        </xdr:cNvPr>
        <xdr:cNvSpPr txBox="1"/>
      </xdr:nvSpPr>
      <xdr:spPr>
        <a:xfrm>
          <a:off x="1816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25" name="n_4mainValue【公営住宅】&#10;有形固定資産減価償却率">
          <a:extLst>
            <a:ext uri="{FF2B5EF4-FFF2-40B4-BE49-F238E27FC236}">
              <a16:creationId xmlns:a16="http://schemas.microsoft.com/office/drawing/2014/main" id="{A125B172-6733-4165-8660-F5D2622A4CD4}"/>
            </a:ext>
          </a:extLst>
        </xdr:cNvPr>
        <xdr:cNvSpPr txBox="1"/>
      </xdr:nvSpPr>
      <xdr:spPr>
        <a:xfrm>
          <a:off x="927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A01C264C-1A67-463A-8771-47FE422600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4A03E52E-FDD8-487D-9121-DCD8D3944C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8BD428FA-F900-4E8D-9473-BF3B25272F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95D8AE2E-D295-496E-A0EE-756635D924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E88E2919-A074-4F0F-AC63-7B89E2FBD9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82A5367-06D7-4D29-A5CE-645F37F57D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765E6333-6EED-498A-B188-0A8EB10E91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7BA6C6FC-1D50-4865-AAC0-037BE3EC79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9088C29C-517C-4322-95B6-13E767E8B1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B4473287-4040-43CC-9031-20AF52D3EA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50E5DAD1-B076-490E-ACF3-1AF6D4F3CB5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F085E5D0-37E7-461D-8395-2ACD58699E4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692A521F-182F-40C9-98E4-52184C43610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2DB4BB51-4EAA-4450-96BE-178A8275D6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EBBE4316-8BB7-4CAE-9867-327593C6314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C76D2EF7-9FB7-427C-A5A6-6FE794165D5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F6D90B8-5887-4729-A1DA-3EEC0C6C4F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EA8559DE-EEB3-4029-AD34-C44A5DD427B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19BD9761-DB16-4217-BA67-35713F1EBC8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4EDFD50B-8444-4209-9042-0E27DBEEEE9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88327B12-7AA3-4689-8EB8-73AAA784F10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E58A58D8-8B84-44DE-A0F7-3EBCFE418FA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F6757B85-5D1F-4E0A-BFB7-17E8FDC9C5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66A69481-841F-4F43-9D55-B28F2C623C1F}"/>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CBF90CF1-BD7A-48C0-8A1C-EA5AF1B1CD02}"/>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44A37530-A659-433D-91AB-111EDE999E0B}"/>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9B0C6035-4743-41A4-A5B8-FA8ADAAE073F}"/>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C513B60F-B5DD-445F-83B6-9C40851A861C}"/>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A258636F-D218-4DB9-BAC5-9F3C0901635E}"/>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DAD98157-0DE9-49D3-87D4-99D85CFD28C6}"/>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061139A2-9933-42DF-921A-3882699A1747}"/>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7F60708F-BAFA-44C5-BA9F-600381BA9F02}"/>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F5BAB6D8-BE09-4455-8DD0-EFF6C11F2038}"/>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EDFE4691-8D2E-4B3C-979A-10DC181A6041}"/>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282F14B-549F-4EF9-80D3-D9DC2C3F16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D63C190-E3BD-40BD-A760-233AE0CBB8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63B86AC-7F7F-4917-9294-DA0C3003E90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DC246AE-0C85-40EB-883F-3E3D7FEDFF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D771C92-D283-4D8D-8FE7-301CAA6B3CD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105918</xdr:rowOff>
    </xdr:from>
    <xdr:to>
      <xdr:col>55</xdr:col>
      <xdr:colOff>50800</xdr:colOff>
      <xdr:row>86</xdr:row>
      <xdr:rowOff>36068</xdr:rowOff>
    </xdr:to>
    <xdr:sp macro="" textlink="">
      <xdr:nvSpPr>
        <xdr:cNvPr id="365" name="楕円 364">
          <a:extLst>
            <a:ext uri="{FF2B5EF4-FFF2-40B4-BE49-F238E27FC236}">
              <a16:creationId xmlns:a16="http://schemas.microsoft.com/office/drawing/2014/main" id="{BD7949EC-B851-4FAF-A13F-A2946090C6AA}"/>
            </a:ext>
          </a:extLst>
        </xdr:cNvPr>
        <xdr:cNvSpPr/>
      </xdr:nvSpPr>
      <xdr:spPr>
        <a:xfrm>
          <a:off x="10426700" y="146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20845</xdr:rowOff>
    </xdr:from>
    <xdr:ext cx="469744" cy="259045"/>
    <xdr:sp macro="" textlink="">
      <xdr:nvSpPr>
        <xdr:cNvPr id="366" name="【公営住宅】&#10;一人当たり面積該当値テキスト">
          <a:extLst>
            <a:ext uri="{FF2B5EF4-FFF2-40B4-BE49-F238E27FC236}">
              <a16:creationId xmlns:a16="http://schemas.microsoft.com/office/drawing/2014/main" id="{0C6E5C3C-AA26-4D20-B1FF-4A2E7A792F06}"/>
            </a:ext>
          </a:extLst>
        </xdr:cNvPr>
        <xdr:cNvSpPr txBox="1"/>
      </xdr:nvSpPr>
      <xdr:spPr>
        <a:xfrm>
          <a:off x="10515600"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108838</xdr:rowOff>
    </xdr:from>
    <xdr:to>
      <xdr:col>50</xdr:col>
      <xdr:colOff>165100</xdr:colOff>
      <xdr:row>86</xdr:row>
      <xdr:rowOff>38988</xdr:rowOff>
    </xdr:to>
    <xdr:sp macro="" textlink="">
      <xdr:nvSpPr>
        <xdr:cNvPr id="367" name="楕円 366">
          <a:extLst>
            <a:ext uri="{FF2B5EF4-FFF2-40B4-BE49-F238E27FC236}">
              <a16:creationId xmlns:a16="http://schemas.microsoft.com/office/drawing/2014/main" id="{DF96FE0B-D451-4BE6-BDFA-AC394FCC517E}"/>
            </a:ext>
          </a:extLst>
        </xdr:cNvPr>
        <xdr:cNvSpPr/>
      </xdr:nvSpPr>
      <xdr:spPr>
        <a:xfrm>
          <a:off x="9588500" y="146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156718</xdr:rowOff>
    </xdr:from>
    <xdr:to>
      <xdr:col>55</xdr:col>
      <xdr:colOff>0</xdr:colOff>
      <xdr:row>85</xdr:row>
      <xdr:rowOff>159638</xdr:rowOff>
    </xdr:to>
    <xdr:cxnSp macro="">
      <xdr:nvCxnSpPr>
        <xdr:cNvPr id="368" name="直線コネクタ 367">
          <a:extLst>
            <a:ext uri="{FF2B5EF4-FFF2-40B4-BE49-F238E27FC236}">
              <a16:creationId xmlns:a16="http://schemas.microsoft.com/office/drawing/2014/main" id="{E9FA38AD-7F38-4FA2-BCB4-DB46CF3D4844}"/>
            </a:ext>
          </a:extLst>
        </xdr:cNvPr>
        <xdr:cNvCxnSpPr/>
      </xdr:nvCxnSpPr>
      <xdr:spPr>
        <a:xfrm flipV="1">
          <a:off x="9639300" y="14729968"/>
          <a:ext cx="8382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108965</xdr:rowOff>
    </xdr:from>
    <xdr:to>
      <xdr:col>46</xdr:col>
      <xdr:colOff>38100</xdr:colOff>
      <xdr:row>86</xdr:row>
      <xdr:rowOff>39115</xdr:rowOff>
    </xdr:to>
    <xdr:sp macro="" textlink="">
      <xdr:nvSpPr>
        <xdr:cNvPr id="369" name="楕円 368">
          <a:extLst>
            <a:ext uri="{FF2B5EF4-FFF2-40B4-BE49-F238E27FC236}">
              <a16:creationId xmlns:a16="http://schemas.microsoft.com/office/drawing/2014/main" id="{0657BB8C-A1A5-4E2B-A80C-C1A996E281A1}"/>
            </a:ext>
          </a:extLst>
        </xdr:cNvPr>
        <xdr:cNvSpPr/>
      </xdr:nvSpPr>
      <xdr:spPr>
        <a:xfrm>
          <a:off x="8699500" y="146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159638</xdr:rowOff>
    </xdr:from>
    <xdr:to>
      <xdr:col>50</xdr:col>
      <xdr:colOff>114300</xdr:colOff>
      <xdr:row>85</xdr:row>
      <xdr:rowOff>159765</xdr:rowOff>
    </xdr:to>
    <xdr:cxnSp macro="">
      <xdr:nvCxnSpPr>
        <xdr:cNvPr id="370" name="直線コネクタ 369">
          <a:extLst>
            <a:ext uri="{FF2B5EF4-FFF2-40B4-BE49-F238E27FC236}">
              <a16:creationId xmlns:a16="http://schemas.microsoft.com/office/drawing/2014/main" id="{4D0F73A0-FEB0-48DA-ACA0-1BF88D17BB24}"/>
            </a:ext>
          </a:extLst>
        </xdr:cNvPr>
        <xdr:cNvCxnSpPr/>
      </xdr:nvCxnSpPr>
      <xdr:spPr>
        <a:xfrm flipV="1">
          <a:off x="8750300" y="1473288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71" name="楕円 370">
          <a:extLst>
            <a:ext uri="{FF2B5EF4-FFF2-40B4-BE49-F238E27FC236}">
              <a16:creationId xmlns:a16="http://schemas.microsoft.com/office/drawing/2014/main" id="{DAE3EFBC-2D94-4719-8996-AB0003D8ED4A}"/>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159765</xdr:rowOff>
    </xdr:from>
    <xdr:to>
      <xdr:col>45</xdr:col>
      <xdr:colOff>177800</xdr:colOff>
      <xdr:row>86</xdr:row>
      <xdr:rowOff>3811</xdr:rowOff>
    </xdr:to>
    <xdr:cxnSp macro="">
      <xdr:nvCxnSpPr>
        <xdr:cNvPr id="372" name="直線コネクタ 371">
          <a:extLst>
            <a:ext uri="{FF2B5EF4-FFF2-40B4-BE49-F238E27FC236}">
              <a16:creationId xmlns:a16="http://schemas.microsoft.com/office/drawing/2014/main" id="{5700AB9E-8553-429D-8854-E5683EB96D68}"/>
            </a:ext>
          </a:extLst>
        </xdr:cNvPr>
        <xdr:cNvCxnSpPr/>
      </xdr:nvCxnSpPr>
      <xdr:spPr>
        <a:xfrm flipV="1">
          <a:off x="7861300" y="14733015"/>
          <a:ext cx="8890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125857</xdr:rowOff>
    </xdr:from>
    <xdr:to>
      <xdr:col>36</xdr:col>
      <xdr:colOff>165100</xdr:colOff>
      <xdr:row>86</xdr:row>
      <xdr:rowOff>56007</xdr:rowOff>
    </xdr:to>
    <xdr:sp macro="" textlink="">
      <xdr:nvSpPr>
        <xdr:cNvPr id="373" name="楕円 372">
          <a:extLst>
            <a:ext uri="{FF2B5EF4-FFF2-40B4-BE49-F238E27FC236}">
              <a16:creationId xmlns:a16="http://schemas.microsoft.com/office/drawing/2014/main" id="{C11E8A18-CA93-40D5-9F3E-0BC27EFD61F1}"/>
            </a:ext>
          </a:extLst>
        </xdr:cNvPr>
        <xdr:cNvSpPr/>
      </xdr:nvSpPr>
      <xdr:spPr>
        <a:xfrm>
          <a:off x="6921500" y="146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5207</xdr:rowOff>
    </xdr:to>
    <xdr:cxnSp macro="">
      <xdr:nvCxnSpPr>
        <xdr:cNvPr id="374" name="直線コネクタ 373">
          <a:extLst>
            <a:ext uri="{FF2B5EF4-FFF2-40B4-BE49-F238E27FC236}">
              <a16:creationId xmlns:a16="http://schemas.microsoft.com/office/drawing/2014/main" id="{990BE750-FD19-41AB-BB6E-A149045FAA4A}"/>
            </a:ext>
          </a:extLst>
        </xdr:cNvPr>
        <xdr:cNvCxnSpPr/>
      </xdr:nvCxnSpPr>
      <xdr:spPr>
        <a:xfrm flipV="1">
          <a:off x="6972300" y="14748511"/>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CDA33481-8D95-4634-B352-215DA5A7BFD6}"/>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79BDBCAE-D88B-474A-8EBC-205B63F7ECB8}"/>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D804D570-F293-4737-9643-0B7FD27C40D9}"/>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60A50C0F-6EBB-42D4-8532-D845CAB5402B}"/>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30115</xdr:rowOff>
    </xdr:from>
    <xdr:ext cx="469744" cy="259045"/>
    <xdr:sp macro="" textlink="">
      <xdr:nvSpPr>
        <xdr:cNvPr id="379" name="n_1mainValue【公営住宅】&#10;一人当たり面積">
          <a:extLst>
            <a:ext uri="{FF2B5EF4-FFF2-40B4-BE49-F238E27FC236}">
              <a16:creationId xmlns:a16="http://schemas.microsoft.com/office/drawing/2014/main" id="{FE021322-B2FB-48F8-874B-27B29D3AB6C7}"/>
            </a:ext>
          </a:extLst>
        </xdr:cNvPr>
        <xdr:cNvSpPr txBox="1"/>
      </xdr:nvSpPr>
      <xdr:spPr>
        <a:xfrm>
          <a:off x="9391727" y="1477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30242</xdr:rowOff>
    </xdr:from>
    <xdr:ext cx="469744" cy="259045"/>
    <xdr:sp macro="" textlink="">
      <xdr:nvSpPr>
        <xdr:cNvPr id="380" name="n_2mainValue【公営住宅】&#10;一人当たり面積">
          <a:extLst>
            <a:ext uri="{FF2B5EF4-FFF2-40B4-BE49-F238E27FC236}">
              <a16:creationId xmlns:a16="http://schemas.microsoft.com/office/drawing/2014/main" id="{4B903E03-2251-4A5C-996B-E94231884E26}"/>
            </a:ext>
          </a:extLst>
        </xdr:cNvPr>
        <xdr:cNvSpPr txBox="1"/>
      </xdr:nvSpPr>
      <xdr:spPr>
        <a:xfrm>
          <a:off x="8515427" y="1477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81" name="n_3mainValue【公営住宅】&#10;一人当たり面積">
          <a:extLst>
            <a:ext uri="{FF2B5EF4-FFF2-40B4-BE49-F238E27FC236}">
              <a16:creationId xmlns:a16="http://schemas.microsoft.com/office/drawing/2014/main" id="{7386ACB0-182F-4820-BE6B-5F68566347EC}"/>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47134</xdr:rowOff>
    </xdr:from>
    <xdr:ext cx="469744" cy="259045"/>
    <xdr:sp macro="" textlink="">
      <xdr:nvSpPr>
        <xdr:cNvPr id="382" name="n_4mainValue【公営住宅】&#10;一人当たり面積">
          <a:extLst>
            <a:ext uri="{FF2B5EF4-FFF2-40B4-BE49-F238E27FC236}">
              <a16:creationId xmlns:a16="http://schemas.microsoft.com/office/drawing/2014/main" id="{B81EE31C-6386-4E1D-A508-484B71C617AF}"/>
            </a:ext>
          </a:extLst>
        </xdr:cNvPr>
        <xdr:cNvSpPr txBox="1"/>
      </xdr:nvSpPr>
      <xdr:spPr>
        <a:xfrm>
          <a:off x="6737427" y="1479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C9C4008-545C-4B86-8BC1-34DEB183E8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D38821B-EF09-44B8-8F59-FA860CBEE4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76C59E0-C127-4DCE-9471-D9D09225EF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1172D6DE-F6D5-49FC-B476-DB9DBAE71B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65C8F367-A950-49C5-88B4-856AB5525A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B391467-B5F2-41A6-9946-3FB44FF14E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2E925433-652D-4541-BD7F-CF940FCA84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8AEDEDD-132C-4F34-958B-5F8D1C9F76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73F22BAD-F509-414D-8B28-BE3C664B4D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FB3BADEE-2B61-4ACF-B0C4-D0E9C3A61C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DCD99771-FD28-4FA3-94C4-EBFB7E2981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7A2E377A-3651-423E-8334-C4D4F57F30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65173925-2E1C-4E9C-AE9F-45C8A62A65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9784CFAC-DC91-4A45-ACCA-D6584279CE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55FB6B64-9E4F-4E17-9CB8-F99B16B396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4CA7E40D-82EA-4711-BF54-D8A27F11D9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5ACDD35-2593-43D1-9BEE-FED6D60C14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EBCA2A78-8A48-4D14-9FEA-58F4621364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B97F2E96-7B95-48E6-BFD1-71F9840FF1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4EB7FEF-04A3-4EF8-8DB3-89D79AE3AD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462C085F-2875-43DE-B05D-B68612C10D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DF2D3049-0923-4CD8-B9D9-ED93E75055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370EF6AC-4886-4841-9902-82F9A7E43CF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F7A785FF-D443-46AA-8454-B76C9D512B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32129B50-7C5E-4A7E-A9AB-98BDC31D26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A157D485-44A3-430A-870C-53B9B4559B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BA18033E-371D-4C6B-9C2A-0E3B0647BA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5CBE2221-9946-4A34-A361-7276C03B9AC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7A7D5B50-F119-4F83-A1B0-412E42CE98B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6F3630C8-6D6F-4C7B-AF18-A3B2CD76B0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30CDBB7D-D4EE-444D-9375-CEEAF7B3AC6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ABD5ED76-FC1E-43BF-81E2-FAF9280A9D1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2C80C052-730A-4A85-B52D-74DA3D97777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694B21F6-7D97-48C8-8A3D-F803B7E2D3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A1EE4B4D-97C5-4E15-A7D1-D633379A4D4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2373A48-E1FB-44F2-BACB-0703800E739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1520FC72-23A3-4F1F-9CC5-EF5866D1358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EFFE0D5-30C4-4DFF-9481-E38E5A52C1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A5A3BF41-F9A9-4E58-A8B9-A5A514DB4C6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83F01AB1-1177-4600-A8B6-8D61C9B323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837DAC85-D334-4B88-B7A2-6087AF28B4F3}"/>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C3773075-4325-449B-AB31-87A4B567C1A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56AA82F9-8C7B-4EB6-A71C-61A7A891DCF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2B630778-0329-4793-B153-AD801F99E126}"/>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7C07E7C5-95FB-4E7F-BCA9-F6B812C9BC27}"/>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37573A27-0DE8-4575-85D9-B3165B92FBA7}"/>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447B1A78-242A-40D8-A179-0F579FFFB6E5}"/>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00DC5DB3-536B-4F16-87F6-8A31FF8DD81A}"/>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92C4A451-B115-4A6D-B01D-D02094E881A4}"/>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65E61713-383C-45F2-9514-710CCB25FB27}"/>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6E1FF5F9-94F7-4F62-9484-AD0D62B77343}"/>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743E6CD-FB98-4077-BB3D-0790A13ACC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08386DC-F413-4489-9EA5-83A4193CC9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876D7D3-4664-4127-A1C5-14D331D143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5A1EF75-287D-4CAF-A0B9-279356A639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26F95A9-DB91-44DC-AD16-B15A12B195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439" name="楕円 438">
          <a:extLst>
            <a:ext uri="{FF2B5EF4-FFF2-40B4-BE49-F238E27FC236}">
              <a16:creationId xmlns:a16="http://schemas.microsoft.com/office/drawing/2014/main" id="{8646449B-F4ED-41A8-931A-5AA922CFEF39}"/>
            </a:ext>
          </a:extLst>
        </xdr:cNvPr>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97735372-B9CE-4E26-9512-46B679476B97}"/>
            </a:ext>
          </a:extLst>
        </xdr:cNvPr>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41" name="楕円 440">
          <a:extLst>
            <a:ext uri="{FF2B5EF4-FFF2-40B4-BE49-F238E27FC236}">
              <a16:creationId xmlns:a16="http://schemas.microsoft.com/office/drawing/2014/main" id="{CD771B47-4DB4-4AC4-B146-93F8D6CA2615}"/>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39</xdr:row>
      <xdr:rowOff>156210</xdr:rowOff>
    </xdr:to>
    <xdr:cxnSp macro="">
      <xdr:nvCxnSpPr>
        <xdr:cNvPr id="442" name="直線コネクタ 441">
          <a:extLst>
            <a:ext uri="{FF2B5EF4-FFF2-40B4-BE49-F238E27FC236}">
              <a16:creationId xmlns:a16="http://schemas.microsoft.com/office/drawing/2014/main" id="{348B5C4C-615B-406B-A46A-AD4D87880F03}"/>
            </a:ext>
          </a:extLst>
        </xdr:cNvPr>
        <xdr:cNvCxnSpPr/>
      </xdr:nvCxnSpPr>
      <xdr:spPr>
        <a:xfrm>
          <a:off x="15481300" y="68160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38735</xdr:rowOff>
    </xdr:from>
    <xdr:to>
      <xdr:col>76</xdr:col>
      <xdr:colOff>165100</xdr:colOff>
      <xdr:row>39</xdr:row>
      <xdr:rowOff>140335</xdr:rowOff>
    </xdr:to>
    <xdr:sp macro="" textlink="">
      <xdr:nvSpPr>
        <xdr:cNvPr id="443" name="楕円 442">
          <a:extLst>
            <a:ext uri="{FF2B5EF4-FFF2-40B4-BE49-F238E27FC236}">
              <a16:creationId xmlns:a16="http://schemas.microsoft.com/office/drawing/2014/main" id="{330DA77A-E1C2-47E8-8BA4-112B7E004087}"/>
            </a:ext>
          </a:extLst>
        </xdr:cNvPr>
        <xdr:cNvSpPr/>
      </xdr:nvSpPr>
      <xdr:spPr>
        <a:xfrm>
          <a:off x="14541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129540</xdr:rowOff>
    </xdr:to>
    <xdr:cxnSp macro="">
      <xdr:nvCxnSpPr>
        <xdr:cNvPr id="444" name="直線コネクタ 443">
          <a:extLst>
            <a:ext uri="{FF2B5EF4-FFF2-40B4-BE49-F238E27FC236}">
              <a16:creationId xmlns:a16="http://schemas.microsoft.com/office/drawing/2014/main" id="{DD48A23B-DE0F-44C9-AE02-60B733A66C8D}"/>
            </a:ext>
          </a:extLst>
        </xdr:cNvPr>
        <xdr:cNvCxnSpPr/>
      </xdr:nvCxnSpPr>
      <xdr:spPr>
        <a:xfrm>
          <a:off x="14592300" y="6776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164465</xdr:rowOff>
    </xdr:from>
    <xdr:to>
      <xdr:col>72</xdr:col>
      <xdr:colOff>38100</xdr:colOff>
      <xdr:row>39</xdr:row>
      <xdr:rowOff>94615</xdr:rowOff>
    </xdr:to>
    <xdr:sp macro="" textlink="">
      <xdr:nvSpPr>
        <xdr:cNvPr id="445" name="楕円 444">
          <a:extLst>
            <a:ext uri="{FF2B5EF4-FFF2-40B4-BE49-F238E27FC236}">
              <a16:creationId xmlns:a16="http://schemas.microsoft.com/office/drawing/2014/main" id="{9473A421-F861-476F-BF69-4235CFE68600}"/>
            </a:ext>
          </a:extLst>
        </xdr:cNvPr>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89535</xdr:rowOff>
    </xdr:to>
    <xdr:cxnSp macro="">
      <xdr:nvCxnSpPr>
        <xdr:cNvPr id="446" name="直線コネクタ 445">
          <a:extLst>
            <a:ext uri="{FF2B5EF4-FFF2-40B4-BE49-F238E27FC236}">
              <a16:creationId xmlns:a16="http://schemas.microsoft.com/office/drawing/2014/main" id="{C7ABF602-7AE9-4EC9-B974-883E6D69FA2C}"/>
            </a:ext>
          </a:extLst>
        </xdr:cNvPr>
        <xdr:cNvCxnSpPr/>
      </xdr:nvCxnSpPr>
      <xdr:spPr>
        <a:xfrm>
          <a:off x="13703300" y="67303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447" name="楕円 446">
          <a:extLst>
            <a:ext uri="{FF2B5EF4-FFF2-40B4-BE49-F238E27FC236}">
              <a16:creationId xmlns:a16="http://schemas.microsoft.com/office/drawing/2014/main" id="{92A812E5-302E-492A-A41B-7B46878F0C7B}"/>
            </a:ext>
          </a:extLst>
        </xdr:cNvPr>
        <xdr:cNvSpPr/>
      </xdr:nvSpPr>
      <xdr:spPr>
        <a:xfrm>
          <a:off x="1276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39</xdr:row>
      <xdr:rowOff>43815</xdr:rowOff>
    </xdr:to>
    <xdr:cxnSp macro="">
      <xdr:nvCxnSpPr>
        <xdr:cNvPr id="448" name="直線コネクタ 447">
          <a:extLst>
            <a:ext uri="{FF2B5EF4-FFF2-40B4-BE49-F238E27FC236}">
              <a16:creationId xmlns:a16="http://schemas.microsoft.com/office/drawing/2014/main" id="{D845304C-374B-49B0-AF3E-1F7186FEF16C}"/>
            </a:ext>
          </a:extLst>
        </xdr:cNvPr>
        <xdr:cNvCxnSpPr/>
      </xdr:nvCxnSpPr>
      <xdr:spPr>
        <a:xfrm>
          <a:off x="12814300" y="66827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90CD4729-C5C4-4B2B-A62A-896B708252B7}"/>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306C5B5A-FD34-47F4-8A1B-C690B411BF1F}"/>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29FDFD89-FE90-48D9-9FEE-8909C54A88B1}"/>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9C7A4A52-6F08-4821-9C04-9D0B87667F86}"/>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EF852C4D-AC49-4F72-87D3-B4E9E42D68C6}"/>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131462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7CC8AE57-7865-4DEA-9C32-38217D4018B4}"/>
            </a:ext>
          </a:extLst>
        </xdr:cNvPr>
        <xdr:cNvSpPr txBox="1"/>
      </xdr:nvSpPr>
      <xdr:spPr>
        <a:xfrm>
          <a:off x="14389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203DC948-FE57-4D16-9715-044B4050CBB9}"/>
            </a:ext>
          </a:extLst>
        </xdr:cNvPr>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2AC7721E-AC8D-4988-A0EC-127730CAB0A4}"/>
            </a:ext>
          </a:extLst>
        </xdr:cNvPr>
        <xdr:cNvSpPr txBox="1"/>
      </xdr:nvSpPr>
      <xdr:spPr>
        <a:xfrm>
          <a:off x="12611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60EAC70-C999-48EB-8C94-D887DEF405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1DEB1376-587E-4871-9D67-D2E5A53877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8C26B372-1EB0-4EAB-BE1E-66E0D0D3A1C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C34BD3CC-9860-4967-8F06-5EB678DD5A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265AA181-94C8-41CE-8A37-45842CE861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63AA44DA-A780-43A9-AE9C-F89F7E0BC9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65A4880E-26A8-4B93-81F3-0644469608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6C905AE6-0378-4D45-B4EC-3C81B142B9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2F11639-EFEB-4B54-914A-A0F7F98BCE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3C4572CE-29AC-44F8-9D38-C1E11DD2A6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E82CAC4A-C8B4-405C-809E-60374C5379D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FCF320DB-97D6-44CC-B60B-E70DF57B161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32F21968-E762-4425-89DD-AE1A3869470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C454D606-1E11-44E9-9023-25EE2F20720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DD54E498-2517-49FF-9A6B-AE6E4230980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6738580A-FB55-4693-B399-695897225DF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2540CDE6-015C-45B7-B369-E4ED75B11E6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84D410-68C9-4B25-B63E-1DB8EDB5484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CC255FE1-1E57-457A-B6A9-9B8435ACEC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696BBD77-A18E-4856-B44D-A41B7892F00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C16A9903-333D-4B13-B60F-D3EF7BF04A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38279676-AA6C-46CB-920B-50B1449E2C7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776205A4-6C4D-4204-A1BC-4391B8B14B7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77D7DA6D-D7F7-4287-93AA-D168608C1085}"/>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42393713-818A-479C-8207-3C822DAA5BF9}"/>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88785A00-E3AC-4416-8986-52DADADD03F4}"/>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B254A696-91E9-4A52-B175-824731F3F366}"/>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E63567E9-5E98-49B5-A190-DA771474AAB0}"/>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E32B9527-F901-4E86-AC87-8BCDA1E11249}"/>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CE888932-B1C4-4997-966F-D9B599480F78}"/>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2DDF8F28-FB50-4734-98EA-5947BA6A7009}"/>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3DEB6F62-23E3-4534-93E8-0519B48670C0}"/>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7E65FAF6-5D30-4015-8EAD-6886901D104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E6136F5F-15F7-4A3B-8CAD-70A24311C272}"/>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3279BB7-182F-4B33-8A79-B0697A4B52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38C8DEC-53AB-43BD-9F1A-79F11ABB69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A69FCAF-D8E2-4789-ACB1-619CDDA05D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02A406E-9ED6-42C5-BEC5-D6D917946B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28E11FD-7AF8-4972-9150-8ED4829C24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496" name="楕円 495">
          <a:extLst>
            <a:ext uri="{FF2B5EF4-FFF2-40B4-BE49-F238E27FC236}">
              <a16:creationId xmlns:a16="http://schemas.microsoft.com/office/drawing/2014/main" id="{09ACEBB7-EA14-4548-84FC-B59725A053C2}"/>
            </a:ext>
          </a:extLst>
        </xdr:cNvPr>
        <xdr:cNvSpPr/>
      </xdr:nvSpPr>
      <xdr:spPr>
        <a:xfrm>
          <a:off x="22110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10177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A4109E1C-AA09-4C41-9256-507DC873918C}"/>
            </a:ext>
          </a:extLst>
        </xdr:cNvPr>
        <xdr:cNvSpPr txBox="1"/>
      </xdr:nvSpPr>
      <xdr:spPr>
        <a:xfrm>
          <a:off x="221996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98" name="楕円 497">
          <a:extLst>
            <a:ext uri="{FF2B5EF4-FFF2-40B4-BE49-F238E27FC236}">
              <a16:creationId xmlns:a16="http://schemas.microsoft.com/office/drawing/2014/main" id="{9E4E2E6B-2EB7-4641-9C4C-A6F3ACDADA67}"/>
            </a:ext>
          </a:extLst>
        </xdr:cNvPr>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57150</xdr:rowOff>
    </xdr:to>
    <xdr:cxnSp macro="">
      <xdr:nvCxnSpPr>
        <xdr:cNvPr id="499" name="直線コネクタ 498">
          <a:extLst>
            <a:ext uri="{FF2B5EF4-FFF2-40B4-BE49-F238E27FC236}">
              <a16:creationId xmlns:a16="http://schemas.microsoft.com/office/drawing/2014/main" id="{6D01D067-2BE0-4837-81CE-B99D3DF2FA68}"/>
            </a:ext>
          </a:extLst>
        </xdr:cNvPr>
        <xdr:cNvCxnSpPr/>
      </xdr:nvCxnSpPr>
      <xdr:spPr>
        <a:xfrm flipV="1">
          <a:off x="21323300" y="638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27305</xdr:rowOff>
    </xdr:from>
    <xdr:to>
      <xdr:col>107</xdr:col>
      <xdr:colOff>101600</xdr:colOff>
      <xdr:row>37</xdr:row>
      <xdr:rowOff>128905</xdr:rowOff>
    </xdr:to>
    <xdr:sp macro="" textlink="">
      <xdr:nvSpPr>
        <xdr:cNvPr id="500" name="楕円 499">
          <a:extLst>
            <a:ext uri="{FF2B5EF4-FFF2-40B4-BE49-F238E27FC236}">
              <a16:creationId xmlns:a16="http://schemas.microsoft.com/office/drawing/2014/main" id="{B2D95BBE-CF0B-47E7-950E-A5FC1829A75C}"/>
            </a:ext>
          </a:extLst>
        </xdr:cNvPr>
        <xdr:cNvSpPr/>
      </xdr:nvSpPr>
      <xdr:spPr>
        <a:xfrm>
          <a:off x="20383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78105</xdr:rowOff>
    </xdr:to>
    <xdr:cxnSp macro="">
      <xdr:nvCxnSpPr>
        <xdr:cNvPr id="501" name="直線コネクタ 500">
          <a:extLst>
            <a:ext uri="{FF2B5EF4-FFF2-40B4-BE49-F238E27FC236}">
              <a16:creationId xmlns:a16="http://schemas.microsoft.com/office/drawing/2014/main" id="{D6DD6267-A5F6-4074-A1B1-E66EFCBDE5DC}"/>
            </a:ext>
          </a:extLst>
        </xdr:cNvPr>
        <xdr:cNvCxnSpPr/>
      </xdr:nvCxnSpPr>
      <xdr:spPr>
        <a:xfrm flipV="1">
          <a:off x="20434300" y="6400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147320</xdr:rowOff>
    </xdr:from>
    <xdr:to>
      <xdr:col>102</xdr:col>
      <xdr:colOff>165100</xdr:colOff>
      <xdr:row>37</xdr:row>
      <xdr:rowOff>77470</xdr:rowOff>
    </xdr:to>
    <xdr:sp macro="" textlink="">
      <xdr:nvSpPr>
        <xdr:cNvPr id="502" name="楕円 501">
          <a:extLst>
            <a:ext uri="{FF2B5EF4-FFF2-40B4-BE49-F238E27FC236}">
              <a16:creationId xmlns:a16="http://schemas.microsoft.com/office/drawing/2014/main" id="{27C7EF7C-4946-41FB-8C85-104F8A587D15}"/>
            </a:ext>
          </a:extLst>
        </xdr:cNvPr>
        <xdr:cNvSpPr/>
      </xdr:nvSpPr>
      <xdr:spPr>
        <a:xfrm>
          <a:off x="19494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26670</xdr:rowOff>
    </xdr:from>
    <xdr:to>
      <xdr:col>107</xdr:col>
      <xdr:colOff>50800</xdr:colOff>
      <xdr:row>37</xdr:row>
      <xdr:rowOff>78105</xdr:rowOff>
    </xdr:to>
    <xdr:cxnSp macro="">
      <xdr:nvCxnSpPr>
        <xdr:cNvPr id="503" name="直線コネクタ 502">
          <a:extLst>
            <a:ext uri="{FF2B5EF4-FFF2-40B4-BE49-F238E27FC236}">
              <a16:creationId xmlns:a16="http://schemas.microsoft.com/office/drawing/2014/main" id="{ED570A40-F1F3-4634-BFEA-D1AF847878FD}"/>
            </a:ext>
          </a:extLst>
        </xdr:cNvPr>
        <xdr:cNvCxnSpPr/>
      </xdr:nvCxnSpPr>
      <xdr:spPr>
        <a:xfrm>
          <a:off x="19545300" y="63703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170180</xdr:rowOff>
    </xdr:from>
    <xdr:to>
      <xdr:col>98</xdr:col>
      <xdr:colOff>38100</xdr:colOff>
      <xdr:row>37</xdr:row>
      <xdr:rowOff>100330</xdr:rowOff>
    </xdr:to>
    <xdr:sp macro="" textlink="">
      <xdr:nvSpPr>
        <xdr:cNvPr id="504" name="楕円 503">
          <a:extLst>
            <a:ext uri="{FF2B5EF4-FFF2-40B4-BE49-F238E27FC236}">
              <a16:creationId xmlns:a16="http://schemas.microsoft.com/office/drawing/2014/main" id="{AACC275B-E0EC-48E4-A8C1-81C2789931C5}"/>
            </a:ext>
          </a:extLst>
        </xdr:cNvPr>
        <xdr:cNvSpPr/>
      </xdr:nvSpPr>
      <xdr:spPr>
        <a:xfrm>
          <a:off x="18605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26670</xdr:rowOff>
    </xdr:from>
    <xdr:to>
      <xdr:col>102</xdr:col>
      <xdr:colOff>114300</xdr:colOff>
      <xdr:row>37</xdr:row>
      <xdr:rowOff>49530</xdr:rowOff>
    </xdr:to>
    <xdr:cxnSp macro="">
      <xdr:nvCxnSpPr>
        <xdr:cNvPr id="505" name="直線コネクタ 504">
          <a:extLst>
            <a:ext uri="{FF2B5EF4-FFF2-40B4-BE49-F238E27FC236}">
              <a16:creationId xmlns:a16="http://schemas.microsoft.com/office/drawing/2014/main" id="{3AD23973-6965-44B6-8843-DE2D0A9BC52C}"/>
            </a:ext>
          </a:extLst>
        </xdr:cNvPr>
        <xdr:cNvCxnSpPr/>
      </xdr:nvCxnSpPr>
      <xdr:spPr>
        <a:xfrm flipV="1">
          <a:off x="18656300" y="637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8D155CFE-51DC-447C-8002-8F92087CB35E}"/>
            </a:ext>
          </a:extLst>
        </xdr:cNvPr>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A5F3002E-045D-492A-A365-312D5388A4E8}"/>
            </a:ext>
          </a:extLst>
        </xdr:cNvPr>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80593F72-1DE3-4FF4-8CEE-F734F613E1C3}"/>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50EAE8B2-44A4-421A-B9D9-CD55F456C95C}"/>
            </a:ext>
          </a:extLst>
        </xdr:cNvPr>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C1853EA-6316-4B0D-9B19-DED35D03C321}"/>
            </a:ext>
          </a:extLst>
        </xdr:cNvPr>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145432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40B90067-C154-4054-A733-F44BCAF82603}"/>
            </a:ext>
          </a:extLst>
        </xdr:cNvPr>
        <xdr:cNvSpPr txBox="1"/>
      </xdr:nvSpPr>
      <xdr:spPr>
        <a:xfrm>
          <a:off x="20199427" y="61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93997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8C7DEE2B-7D13-4A9D-99A6-8F171F993461}"/>
            </a:ext>
          </a:extLst>
        </xdr:cNvPr>
        <xdr:cNvSpPr txBox="1"/>
      </xdr:nvSpPr>
      <xdr:spPr>
        <a:xfrm>
          <a:off x="19310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116857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44AE4C8F-0E89-4FDB-8EB9-75698BD1BCCB}"/>
            </a:ext>
          </a:extLst>
        </xdr:cNvPr>
        <xdr:cNvSpPr txBox="1"/>
      </xdr:nvSpPr>
      <xdr:spPr>
        <a:xfrm>
          <a:off x="18421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642815BB-3CA0-4AC8-A130-813003DAC5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3C4F1670-39EC-44B3-9A65-7E951A1FBC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FE1C9416-02FD-44E4-9289-7E09E49854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F10876D-75FF-436F-B090-BE76228C1B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D9B1F540-DE75-4CC1-A2D4-A31DFCA7DB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80CD604A-42F2-4549-B57D-A2693092FD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B687AA84-B002-42CD-933E-6AA4E0DBA8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10515E95-4EF2-47A8-8004-CCE7E03D70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60E502C4-629D-4CE5-8116-2000730485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DFEFD38E-393B-488E-A685-2C1A1209F6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BB32B2F7-182B-4804-A8E8-395E549659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394F61BF-6379-4F7A-9908-69451CB8AFD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BB6D2C95-DA9B-4BCC-9301-69B18C676FC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B8A52834-F26F-4285-91A2-6652ED777B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B4B40798-6F11-40BF-9EFE-977F79204A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3C43EF-3FDA-4110-A5A1-0F326C24257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8CF30CD5-E2FD-44BC-9112-E1500E64DD2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B47F02BA-C17C-48B9-8D31-88F8349F5DF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2514A6DE-3323-484C-BECC-4BD83B57637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14C45C7F-B3E3-41DA-9D1B-88102F98066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74791797-A2AA-472F-A955-BC6D156265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84291681-3A57-4E87-9440-E685E714F5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35DB79A4-8624-4830-8CD1-28CFEF96B4E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6B2EB707-DA82-4CD0-AEB9-675A17E13B8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D2BBD1D3-11BA-4DD7-A89E-7CCEAF084D9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C6DF3B1-0262-4F6F-ACDF-47D08405E1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2408A4BB-B158-4E1D-AC2F-B5E34D7BA57D}"/>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7239C3D9-FF30-48D6-BEE0-A4BD139F5848}"/>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8A214C0B-13FB-4513-BFE5-7CD37367CF93}"/>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9600639A-8C5C-4D04-BF4D-51E5101D0A96}"/>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51DE5EEA-F5FB-448E-AAB0-E2B40145386F}"/>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27E82E09-20DF-498C-AB9B-78962343F1B3}"/>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B4E548F7-1921-41B7-A963-7F078A88ADFE}"/>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3CDF0264-8F67-456D-83C7-7B98F4C18789}"/>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10E4824B-6569-4415-A904-3701C02B9DD0}"/>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1A35A4CE-5447-4E84-AD3B-130192BA400E}"/>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24078555-7A49-4183-BC24-F783E2E1E4C2}"/>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CF98A66-1346-41EE-A68A-0A3B394E28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1A166AE-9CAE-49EB-AD68-634036B311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68CB423-934A-4EBD-BDFD-546DF1A9F6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F8A301D-EE5E-4889-8F76-BE8BE91577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7707CA4-A62D-4F3A-99FF-9BDEF9470A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56" name="楕円 555">
          <a:extLst>
            <a:ext uri="{FF2B5EF4-FFF2-40B4-BE49-F238E27FC236}">
              <a16:creationId xmlns:a16="http://schemas.microsoft.com/office/drawing/2014/main" id="{9BE1672A-2ED0-4C4F-8792-BE3FF6399A05}"/>
            </a:ext>
          </a:extLst>
        </xdr:cNvPr>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CA618C7C-BFB5-4F60-83AC-346A927D9679}"/>
            </a:ext>
          </a:extLst>
        </xdr:cNvPr>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70031</xdr:rowOff>
    </xdr:from>
    <xdr:to>
      <xdr:col>81</xdr:col>
      <xdr:colOff>101600</xdr:colOff>
      <xdr:row>59</xdr:row>
      <xdr:rowOff>181</xdr:rowOff>
    </xdr:to>
    <xdr:sp macro="" textlink="">
      <xdr:nvSpPr>
        <xdr:cNvPr id="558" name="楕円 557">
          <a:extLst>
            <a:ext uri="{FF2B5EF4-FFF2-40B4-BE49-F238E27FC236}">
              <a16:creationId xmlns:a16="http://schemas.microsoft.com/office/drawing/2014/main" id="{B62EB775-5B95-4580-974D-F3B0838BC631}"/>
            </a:ext>
          </a:extLst>
        </xdr:cNvPr>
        <xdr:cNvSpPr/>
      </xdr:nvSpPr>
      <xdr:spPr>
        <a:xfrm>
          <a:off x="15430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120831</xdr:rowOff>
    </xdr:from>
    <xdr:to>
      <xdr:col>85</xdr:col>
      <xdr:colOff>127000</xdr:colOff>
      <xdr:row>59</xdr:row>
      <xdr:rowOff>17962</xdr:rowOff>
    </xdr:to>
    <xdr:cxnSp macro="">
      <xdr:nvCxnSpPr>
        <xdr:cNvPr id="559" name="直線コネクタ 558">
          <a:extLst>
            <a:ext uri="{FF2B5EF4-FFF2-40B4-BE49-F238E27FC236}">
              <a16:creationId xmlns:a16="http://schemas.microsoft.com/office/drawing/2014/main" id="{C7F0FE39-4741-4F4F-A741-9A4EBAD46A2F}"/>
            </a:ext>
          </a:extLst>
        </xdr:cNvPr>
        <xdr:cNvCxnSpPr/>
      </xdr:nvCxnSpPr>
      <xdr:spPr>
        <a:xfrm>
          <a:off x="15481300" y="100649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560" name="楕円 559">
          <a:extLst>
            <a:ext uri="{FF2B5EF4-FFF2-40B4-BE49-F238E27FC236}">
              <a16:creationId xmlns:a16="http://schemas.microsoft.com/office/drawing/2014/main" id="{CDA4AFE0-3CCC-4D20-A0FB-D25B603AEB56}"/>
            </a:ext>
          </a:extLst>
        </xdr:cNvPr>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120831</xdr:rowOff>
    </xdr:to>
    <xdr:cxnSp macro="">
      <xdr:nvCxnSpPr>
        <xdr:cNvPr id="561" name="直線コネクタ 560">
          <a:extLst>
            <a:ext uri="{FF2B5EF4-FFF2-40B4-BE49-F238E27FC236}">
              <a16:creationId xmlns:a16="http://schemas.microsoft.com/office/drawing/2014/main" id="{72F79D33-136F-463C-99C1-2596269C87D1}"/>
            </a:ext>
          </a:extLst>
        </xdr:cNvPr>
        <xdr:cNvCxnSpPr/>
      </xdr:nvCxnSpPr>
      <xdr:spPr>
        <a:xfrm>
          <a:off x="14592300" y="99963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62" name="楕円 561">
          <a:extLst>
            <a:ext uri="{FF2B5EF4-FFF2-40B4-BE49-F238E27FC236}">
              <a16:creationId xmlns:a16="http://schemas.microsoft.com/office/drawing/2014/main" id="{1B9C695A-DF6D-419F-9BB3-A5F7E69CBB25}"/>
            </a:ext>
          </a:extLst>
        </xdr:cNvPr>
        <xdr:cNvSpPr/>
      </xdr:nvSpPr>
      <xdr:spPr>
        <a:xfrm>
          <a:off x="1365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52251</xdr:rowOff>
    </xdr:to>
    <xdr:cxnSp macro="">
      <xdr:nvCxnSpPr>
        <xdr:cNvPr id="563" name="直線コネクタ 562">
          <a:extLst>
            <a:ext uri="{FF2B5EF4-FFF2-40B4-BE49-F238E27FC236}">
              <a16:creationId xmlns:a16="http://schemas.microsoft.com/office/drawing/2014/main" id="{10D37AFC-752E-4D6B-82D3-BEF02C8F9AC1}"/>
            </a:ext>
          </a:extLst>
        </xdr:cNvPr>
        <xdr:cNvCxnSpPr/>
      </xdr:nvCxnSpPr>
      <xdr:spPr>
        <a:xfrm>
          <a:off x="13703300" y="99277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107587</xdr:rowOff>
    </xdr:from>
    <xdr:to>
      <xdr:col>67</xdr:col>
      <xdr:colOff>101600</xdr:colOff>
      <xdr:row>58</xdr:row>
      <xdr:rowOff>37737</xdr:rowOff>
    </xdr:to>
    <xdr:sp macro="" textlink="">
      <xdr:nvSpPr>
        <xdr:cNvPr id="564" name="楕円 563">
          <a:extLst>
            <a:ext uri="{FF2B5EF4-FFF2-40B4-BE49-F238E27FC236}">
              <a16:creationId xmlns:a16="http://schemas.microsoft.com/office/drawing/2014/main" id="{4E920651-D3D8-46E2-89D5-A44FE15F03BE}"/>
            </a:ext>
          </a:extLst>
        </xdr:cNvPr>
        <xdr:cNvSpPr/>
      </xdr:nvSpPr>
      <xdr:spPr>
        <a:xfrm>
          <a:off x="12763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155122</xdr:rowOff>
    </xdr:from>
    <xdr:to>
      <xdr:col>71</xdr:col>
      <xdr:colOff>177800</xdr:colOff>
      <xdr:row>57</xdr:row>
      <xdr:rowOff>158387</xdr:rowOff>
    </xdr:to>
    <xdr:cxnSp macro="">
      <xdr:nvCxnSpPr>
        <xdr:cNvPr id="565" name="直線コネクタ 564">
          <a:extLst>
            <a:ext uri="{FF2B5EF4-FFF2-40B4-BE49-F238E27FC236}">
              <a16:creationId xmlns:a16="http://schemas.microsoft.com/office/drawing/2014/main" id="{E8707DCC-465B-4206-B213-E3DF4855055B}"/>
            </a:ext>
          </a:extLst>
        </xdr:cNvPr>
        <xdr:cNvCxnSpPr/>
      </xdr:nvCxnSpPr>
      <xdr:spPr>
        <a:xfrm flipV="1">
          <a:off x="12814300" y="99277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FD35BA09-6F9B-447A-A900-62EECFF99F3B}"/>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7" name="n_2aveValue【学校施設】&#10;有形固定資産減価償却率">
          <a:extLst>
            <a:ext uri="{FF2B5EF4-FFF2-40B4-BE49-F238E27FC236}">
              <a16:creationId xmlns:a16="http://schemas.microsoft.com/office/drawing/2014/main" id="{EC536A4D-C28C-41CA-AACC-903B600E2576}"/>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77CCABB3-0ED5-4578-A844-03C3D4EA2FAB}"/>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9" name="n_4aveValue【学校施設】&#10;有形固定資産減価償却率">
          <a:extLst>
            <a:ext uri="{FF2B5EF4-FFF2-40B4-BE49-F238E27FC236}">
              <a16:creationId xmlns:a16="http://schemas.microsoft.com/office/drawing/2014/main" id="{E8242C78-1E20-4342-8DFF-D2D150D188AC}"/>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16708</xdr:rowOff>
    </xdr:from>
    <xdr:ext cx="405111" cy="259045"/>
    <xdr:sp macro="" textlink="">
      <xdr:nvSpPr>
        <xdr:cNvPr id="570" name="n_1mainValue【学校施設】&#10;有形固定資産減価償却率">
          <a:extLst>
            <a:ext uri="{FF2B5EF4-FFF2-40B4-BE49-F238E27FC236}">
              <a16:creationId xmlns:a16="http://schemas.microsoft.com/office/drawing/2014/main" id="{1DF4FB5C-0F84-4875-8B5C-14EA58166F8D}"/>
            </a:ext>
          </a:extLst>
        </xdr:cNvPr>
        <xdr:cNvSpPr txBox="1"/>
      </xdr:nvSpPr>
      <xdr:spPr>
        <a:xfrm>
          <a:off x="15266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571" name="n_2mainValue【学校施設】&#10;有形固定資産減価償却率">
          <a:extLst>
            <a:ext uri="{FF2B5EF4-FFF2-40B4-BE49-F238E27FC236}">
              <a16:creationId xmlns:a16="http://schemas.microsoft.com/office/drawing/2014/main" id="{A6E34DD1-C105-4201-94B5-A8BB71F9712C}"/>
            </a:ext>
          </a:extLst>
        </xdr:cNvPr>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72" name="n_3mainValue【学校施設】&#10;有形固定資産減価償却率">
          <a:extLst>
            <a:ext uri="{FF2B5EF4-FFF2-40B4-BE49-F238E27FC236}">
              <a16:creationId xmlns:a16="http://schemas.microsoft.com/office/drawing/2014/main" id="{1E9F2367-9567-4A6F-B50D-51972A1C1C26}"/>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54264</xdr:rowOff>
    </xdr:from>
    <xdr:ext cx="405111" cy="259045"/>
    <xdr:sp macro="" textlink="">
      <xdr:nvSpPr>
        <xdr:cNvPr id="573" name="n_4mainValue【学校施設】&#10;有形固定資産減価償却率">
          <a:extLst>
            <a:ext uri="{FF2B5EF4-FFF2-40B4-BE49-F238E27FC236}">
              <a16:creationId xmlns:a16="http://schemas.microsoft.com/office/drawing/2014/main" id="{FFBF7B17-083C-4CC6-9073-A1B89F80E357}"/>
            </a:ext>
          </a:extLst>
        </xdr:cNvPr>
        <xdr:cNvSpPr txBox="1"/>
      </xdr:nvSpPr>
      <xdr:spPr>
        <a:xfrm>
          <a:off x="12611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B66238F6-C7A4-4D4D-8AF1-F9E2A6D4F3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DF0B52FE-0D31-4063-878A-6FB6ED9922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3CFE24E-2096-415D-AFA9-A0BB2DD8D9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5CB11526-078B-4432-A96A-0E7389A3D1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AE5BB78B-6237-46EC-B70C-99D8641122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AE094E42-99B4-48B0-A9B4-C30F657E4D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E3D81763-A370-4050-9629-5083428662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840A62B0-95FC-41E1-8679-C0CCBA2FA8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A67CAAC8-BD8C-45E1-B492-14966DE4C4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DF4A089E-08D5-4ED7-A206-41C7501AE5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D420C60E-3E49-4B84-AF5B-344681DEBC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35B655AF-1404-42C9-B113-049100B2DA2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C491D789-269B-40FA-8CF6-9BAC196BD7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7FE9F854-A33A-475B-814A-CD6D90C69A8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06084B5C-C7DA-492C-8807-04AB366826D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1FC8921A-5BE6-4BF0-8430-D1EE3985D36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76A4E159-A059-4E1D-89CC-76D3642FC09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35C409BB-C828-4934-BE4C-4DFC75AC115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8C21F639-914A-4F84-9D3C-9AB68D65E79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A1F67314-F45C-45F2-B004-14B6E9BD4C3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AB7E5668-E416-41B4-A0CD-BEEAF26C183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115DF303-0D56-4007-B84A-86D133DE077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32D5561F-54D9-45FD-9957-CEDDD90E142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532D0070-31C8-4BF7-89D8-48DE4E5698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6A358DBB-E6CB-4A2C-89D2-54378FDFF1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09C0A248-52EF-4AF8-B923-E02BF07D7F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B660354D-0307-478C-95DD-DC00A5EFECC2}"/>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694683EC-8184-4959-873C-0C2EE2B507CD}"/>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63C6E0DF-B42F-443C-BC3D-C58E283397DB}"/>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96818C70-E1C1-4E7D-A081-BA2A98FDD4A9}"/>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B25E98BF-F9B1-4E32-97CF-0C3C8BB5955E}"/>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05" name="【学校施設】&#10;一人当たり面積平均値テキスト">
          <a:extLst>
            <a:ext uri="{FF2B5EF4-FFF2-40B4-BE49-F238E27FC236}">
              <a16:creationId xmlns:a16="http://schemas.microsoft.com/office/drawing/2014/main" id="{50C2E836-A548-4A20-99B8-534C22F84A84}"/>
            </a:ext>
          </a:extLst>
        </xdr:cNvPr>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D614678C-EF24-46C9-9622-A95C0F898D08}"/>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EDBEF185-3AA3-40AE-A5B7-D85B8246A2C3}"/>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1270519F-154B-45D0-AC95-6F14E0C1EA26}"/>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D24FC01F-DAF9-4D4B-9530-0733BD5746C7}"/>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2E173EA1-AEA3-4539-8C73-2373EE9A7587}"/>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07CAE0C-94AE-4389-8B55-38F13F6EFD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7EF3572-D986-4A8C-8EE0-A50B1629A4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495108C4-0C3A-48E4-8B79-48B4B5CB98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0D648AB-DA56-48C4-911F-27C09014BB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CE36F14D-7C4C-4109-BCD3-577CE61854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56315</xdr:rowOff>
    </xdr:from>
    <xdr:to>
      <xdr:col>116</xdr:col>
      <xdr:colOff>114300</xdr:colOff>
      <xdr:row>59</xdr:row>
      <xdr:rowOff>157915</xdr:rowOff>
    </xdr:to>
    <xdr:sp macro="" textlink="">
      <xdr:nvSpPr>
        <xdr:cNvPr id="616" name="楕円 615">
          <a:extLst>
            <a:ext uri="{FF2B5EF4-FFF2-40B4-BE49-F238E27FC236}">
              <a16:creationId xmlns:a16="http://schemas.microsoft.com/office/drawing/2014/main" id="{F7F41B3B-A1FB-48F9-8ED1-C3CA59866459}"/>
            </a:ext>
          </a:extLst>
        </xdr:cNvPr>
        <xdr:cNvSpPr/>
      </xdr:nvSpPr>
      <xdr:spPr>
        <a:xfrm>
          <a:off x="22110700" y="101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79192</xdr:rowOff>
    </xdr:from>
    <xdr:ext cx="469744" cy="259045"/>
    <xdr:sp macro="" textlink="">
      <xdr:nvSpPr>
        <xdr:cNvPr id="617" name="【学校施設】&#10;一人当たり面積該当値テキスト">
          <a:extLst>
            <a:ext uri="{FF2B5EF4-FFF2-40B4-BE49-F238E27FC236}">
              <a16:creationId xmlns:a16="http://schemas.microsoft.com/office/drawing/2014/main" id="{94C79E83-94A5-40DE-B4F0-13C73128A737}"/>
            </a:ext>
          </a:extLst>
        </xdr:cNvPr>
        <xdr:cNvSpPr txBox="1"/>
      </xdr:nvSpPr>
      <xdr:spPr>
        <a:xfrm>
          <a:off x="22199600" y="1002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83748</xdr:rowOff>
    </xdr:from>
    <xdr:to>
      <xdr:col>112</xdr:col>
      <xdr:colOff>38100</xdr:colOff>
      <xdr:row>60</xdr:row>
      <xdr:rowOff>13898</xdr:rowOff>
    </xdr:to>
    <xdr:sp macro="" textlink="">
      <xdr:nvSpPr>
        <xdr:cNvPr id="618" name="楕円 617">
          <a:extLst>
            <a:ext uri="{FF2B5EF4-FFF2-40B4-BE49-F238E27FC236}">
              <a16:creationId xmlns:a16="http://schemas.microsoft.com/office/drawing/2014/main" id="{2851B23E-3EBE-46A0-A3C7-C8E68C411D14}"/>
            </a:ext>
          </a:extLst>
        </xdr:cNvPr>
        <xdr:cNvSpPr/>
      </xdr:nvSpPr>
      <xdr:spPr>
        <a:xfrm>
          <a:off x="21272500" y="101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107115</xdr:rowOff>
    </xdr:from>
    <xdr:to>
      <xdr:col>116</xdr:col>
      <xdr:colOff>63500</xdr:colOff>
      <xdr:row>59</xdr:row>
      <xdr:rowOff>134548</xdr:rowOff>
    </xdr:to>
    <xdr:cxnSp macro="">
      <xdr:nvCxnSpPr>
        <xdr:cNvPr id="619" name="直線コネクタ 618">
          <a:extLst>
            <a:ext uri="{FF2B5EF4-FFF2-40B4-BE49-F238E27FC236}">
              <a16:creationId xmlns:a16="http://schemas.microsoft.com/office/drawing/2014/main" id="{814168EC-3E2F-4D3E-8BF1-D6303696DE4B}"/>
            </a:ext>
          </a:extLst>
        </xdr:cNvPr>
        <xdr:cNvCxnSpPr/>
      </xdr:nvCxnSpPr>
      <xdr:spPr>
        <a:xfrm flipV="1">
          <a:off x="21323300" y="1022266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111833</xdr:rowOff>
    </xdr:from>
    <xdr:to>
      <xdr:col>107</xdr:col>
      <xdr:colOff>101600</xdr:colOff>
      <xdr:row>60</xdr:row>
      <xdr:rowOff>41983</xdr:rowOff>
    </xdr:to>
    <xdr:sp macro="" textlink="">
      <xdr:nvSpPr>
        <xdr:cNvPr id="620" name="楕円 619">
          <a:extLst>
            <a:ext uri="{FF2B5EF4-FFF2-40B4-BE49-F238E27FC236}">
              <a16:creationId xmlns:a16="http://schemas.microsoft.com/office/drawing/2014/main" id="{8FDD8B40-7112-4651-A9F0-5FF8B37DE97C}"/>
            </a:ext>
          </a:extLst>
        </xdr:cNvPr>
        <xdr:cNvSpPr/>
      </xdr:nvSpPr>
      <xdr:spPr>
        <a:xfrm>
          <a:off x="20383500" y="102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134548</xdr:rowOff>
    </xdr:from>
    <xdr:to>
      <xdr:col>111</xdr:col>
      <xdr:colOff>177800</xdr:colOff>
      <xdr:row>59</xdr:row>
      <xdr:rowOff>162633</xdr:rowOff>
    </xdr:to>
    <xdr:cxnSp macro="">
      <xdr:nvCxnSpPr>
        <xdr:cNvPr id="621" name="直線コネクタ 620">
          <a:extLst>
            <a:ext uri="{FF2B5EF4-FFF2-40B4-BE49-F238E27FC236}">
              <a16:creationId xmlns:a16="http://schemas.microsoft.com/office/drawing/2014/main" id="{4B7AA4FD-7AB3-486C-9498-E01A74475153}"/>
            </a:ext>
          </a:extLst>
        </xdr:cNvPr>
        <xdr:cNvCxnSpPr/>
      </xdr:nvCxnSpPr>
      <xdr:spPr>
        <a:xfrm flipV="1">
          <a:off x="20434300" y="1025009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47498</xdr:rowOff>
    </xdr:from>
    <xdr:to>
      <xdr:col>102</xdr:col>
      <xdr:colOff>165100</xdr:colOff>
      <xdr:row>60</xdr:row>
      <xdr:rowOff>149098</xdr:rowOff>
    </xdr:to>
    <xdr:sp macro="" textlink="">
      <xdr:nvSpPr>
        <xdr:cNvPr id="622" name="楕円 621">
          <a:extLst>
            <a:ext uri="{FF2B5EF4-FFF2-40B4-BE49-F238E27FC236}">
              <a16:creationId xmlns:a16="http://schemas.microsoft.com/office/drawing/2014/main" id="{75667BE5-470B-44CF-9B53-F3E33CBF475A}"/>
            </a:ext>
          </a:extLst>
        </xdr:cNvPr>
        <xdr:cNvSpPr/>
      </xdr:nvSpPr>
      <xdr:spPr>
        <a:xfrm>
          <a:off x="19494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162633</xdr:rowOff>
    </xdr:from>
    <xdr:to>
      <xdr:col>107</xdr:col>
      <xdr:colOff>50800</xdr:colOff>
      <xdr:row>60</xdr:row>
      <xdr:rowOff>98298</xdr:rowOff>
    </xdr:to>
    <xdr:cxnSp macro="">
      <xdr:nvCxnSpPr>
        <xdr:cNvPr id="623" name="直線コネクタ 622">
          <a:extLst>
            <a:ext uri="{FF2B5EF4-FFF2-40B4-BE49-F238E27FC236}">
              <a16:creationId xmlns:a16="http://schemas.microsoft.com/office/drawing/2014/main" id="{53D34A28-3C39-40F1-925D-1BAF081A044A}"/>
            </a:ext>
          </a:extLst>
        </xdr:cNvPr>
        <xdr:cNvCxnSpPr/>
      </xdr:nvCxnSpPr>
      <xdr:spPr>
        <a:xfrm flipV="1">
          <a:off x="19545300" y="10278183"/>
          <a:ext cx="8890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74603</xdr:rowOff>
    </xdr:from>
    <xdr:to>
      <xdr:col>98</xdr:col>
      <xdr:colOff>38100</xdr:colOff>
      <xdr:row>61</xdr:row>
      <xdr:rowOff>4753</xdr:rowOff>
    </xdr:to>
    <xdr:sp macro="" textlink="">
      <xdr:nvSpPr>
        <xdr:cNvPr id="624" name="楕円 623">
          <a:extLst>
            <a:ext uri="{FF2B5EF4-FFF2-40B4-BE49-F238E27FC236}">
              <a16:creationId xmlns:a16="http://schemas.microsoft.com/office/drawing/2014/main" id="{F60DA78B-C22B-4C32-B158-F4ADE99A2F6A}"/>
            </a:ext>
          </a:extLst>
        </xdr:cNvPr>
        <xdr:cNvSpPr/>
      </xdr:nvSpPr>
      <xdr:spPr>
        <a:xfrm>
          <a:off x="18605500" y="103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98298</xdr:rowOff>
    </xdr:from>
    <xdr:to>
      <xdr:col>102</xdr:col>
      <xdr:colOff>114300</xdr:colOff>
      <xdr:row>60</xdr:row>
      <xdr:rowOff>125403</xdr:rowOff>
    </xdr:to>
    <xdr:cxnSp macro="">
      <xdr:nvCxnSpPr>
        <xdr:cNvPr id="625" name="直線コネクタ 624">
          <a:extLst>
            <a:ext uri="{FF2B5EF4-FFF2-40B4-BE49-F238E27FC236}">
              <a16:creationId xmlns:a16="http://schemas.microsoft.com/office/drawing/2014/main" id="{7E5DD9E4-CFDE-4FC3-AFC9-9F7D3ABBD151}"/>
            </a:ext>
          </a:extLst>
        </xdr:cNvPr>
        <xdr:cNvCxnSpPr/>
      </xdr:nvCxnSpPr>
      <xdr:spPr>
        <a:xfrm flipV="1">
          <a:off x="18656300" y="10385298"/>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626" name="n_1aveValue【学校施設】&#10;一人当たり面積">
          <a:extLst>
            <a:ext uri="{FF2B5EF4-FFF2-40B4-BE49-F238E27FC236}">
              <a16:creationId xmlns:a16="http://schemas.microsoft.com/office/drawing/2014/main" id="{C378B7F1-E833-4763-97A0-A800D2DCDFC6}"/>
            </a:ext>
          </a:extLst>
        </xdr:cNvPr>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72624</xdr:rowOff>
    </xdr:from>
    <xdr:ext cx="469744" cy="259045"/>
    <xdr:sp macro="" textlink="">
      <xdr:nvSpPr>
        <xdr:cNvPr id="627" name="n_2aveValue【学校施設】&#10;一人当たり面積">
          <a:extLst>
            <a:ext uri="{FF2B5EF4-FFF2-40B4-BE49-F238E27FC236}">
              <a16:creationId xmlns:a16="http://schemas.microsoft.com/office/drawing/2014/main" id="{05510EE0-8DC9-40CA-AD4A-8D1177EB870D}"/>
            </a:ext>
          </a:extLst>
        </xdr:cNvPr>
        <xdr:cNvSpPr txBox="1"/>
      </xdr:nvSpPr>
      <xdr:spPr>
        <a:xfrm>
          <a:off x="20199427" y="1053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94178</xdr:rowOff>
    </xdr:from>
    <xdr:ext cx="469744" cy="259045"/>
    <xdr:sp macro="" textlink="">
      <xdr:nvSpPr>
        <xdr:cNvPr id="628" name="n_3aveValue【学校施設】&#10;一人当たり面積">
          <a:extLst>
            <a:ext uri="{FF2B5EF4-FFF2-40B4-BE49-F238E27FC236}">
              <a16:creationId xmlns:a16="http://schemas.microsoft.com/office/drawing/2014/main" id="{B61F02E2-1547-43C6-8EBD-B5CC6DC05FA3}"/>
            </a:ext>
          </a:extLst>
        </xdr:cNvPr>
        <xdr:cNvSpPr txBox="1"/>
      </xdr:nvSpPr>
      <xdr:spPr>
        <a:xfrm>
          <a:off x="19310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69686</xdr:rowOff>
    </xdr:from>
    <xdr:ext cx="469744" cy="259045"/>
    <xdr:sp macro="" textlink="">
      <xdr:nvSpPr>
        <xdr:cNvPr id="629" name="n_4aveValue【学校施設】&#10;一人当たり面積">
          <a:extLst>
            <a:ext uri="{FF2B5EF4-FFF2-40B4-BE49-F238E27FC236}">
              <a16:creationId xmlns:a16="http://schemas.microsoft.com/office/drawing/2014/main" id="{2A6B4C9F-1774-4BB1-A048-781399FBA5A5}"/>
            </a:ext>
          </a:extLst>
        </xdr:cNvPr>
        <xdr:cNvSpPr txBox="1"/>
      </xdr:nvSpPr>
      <xdr:spPr>
        <a:xfrm>
          <a:off x="184214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30425</xdr:rowOff>
    </xdr:from>
    <xdr:ext cx="469744" cy="259045"/>
    <xdr:sp macro="" textlink="">
      <xdr:nvSpPr>
        <xdr:cNvPr id="630" name="n_1mainValue【学校施設】&#10;一人当たり面積">
          <a:extLst>
            <a:ext uri="{FF2B5EF4-FFF2-40B4-BE49-F238E27FC236}">
              <a16:creationId xmlns:a16="http://schemas.microsoft.com/office/drawing/2014/main" id="{FD20C20F-E118-4925-908C-124671E5FE54}"/>
            </a:ext>
          </a:extLst>
        </xdr:cNvPr>
        <xdr:cNvSpPr txBox="1"/>
      </xdr:nvSpPr>
      <xdr:spPr>
        <a:xfrm>
          <a:off x="21075727" y="99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58510</xdr:rowOff>
    </xdr:from>
    <xdr:ext cx="469744" cy="259045"/>
    <xdr:sp macro="" textlink="">
      <xdr:nvSpPr>
        <xdr:cNvPr id="631" name="n_2mainValue【学校施設】&#10;一人当たり面積">
          <a:extLst>
            <a:ext uri="{FF2B5EF4-FFF2-40B4-BE49-F238E27FC236}">
              <a16:creationId xmlns:a16="http://schemas.microsoft.com/office/drawing/2014/main" id="{AF18C9C3-F0B2-41C9-B9AF-15D29647C64F}"/>
            </a:ext>
          </a:extLst>
        </xdr:cNvPr>
        <xdr:cNvSpPr txBox="1"/>
      </xdr:nvSpPr>
      <xdr:spPr>
        <a:xfrm>
          <a:off x="20199427" y="1000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165625</xdr:rowOff>
    </xdr:from>
    <xdr:ext cx="469744" cy="259045"/>
    <xdr:sp macro="" textlink="">
      <xdr:nvSpPr>
        <xdr:cNvPr id="632" name="n_3mainValue【学校施設】&#10;一人当たり面積">
          <a:extLst>
            <a:ext uri="{FF2B5EF4-FFF2-40B4-BE49-F238E27FC236}">
              <a16:creationId xmlns:a16="http://schemas.microsoft.com/office/drawing/2014/main" id="{E64FD286-0B0B-40E8-A736-2A335CF888A6}"/>
            </a:ext>
          </a:extLst>
        </xdr:cNvPr>
        <xdr:cNvSpPr txBox="1"/>
      </xdr:nvSpPr>
      <xdr:spPr>
        <a:xfrm>
          <a:off x="193104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21280</xdr:rowOff>
    </xdr:from>
    <xdr:ext cx="469744" cy="259045"/>
    <xdr:sp macro="" textlink="">
      <xdr:nvSpPr>
        <xdr:cNvPr id="633" name="n_4mainValue【学校施設】&#10;一人当たり面積">
          <a:extLst>
            <a:ext uri="{FF2B5EF4-FFF2-40B4-BE49-F238E27FC236}">
              <a16:creationId xmlns:a16="http://schemas.microsoft.com/office/drawing/2014/main" id="{57AE4989-CA60-4B13-9703-14FE7682908A}"/>
            </a:ext>
          </a:extLst>
        </xdr:cNvPr>
        <xdr:cNvSpPr txBox="1"/>
      </xdr:nvSpPr>
      <xdr:spPr>
        <a:xfrm>
          <a:off x="18421427" y="1013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C7367EAD-5672-48C8-A25A-6AE1B4A1C7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412E1411-69EC-4862-88A1-F88206F0D4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C750950D-BCE8-471B-9C32-78DC6873D3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766D0944-E97E-4484-B2E3-347254B4D7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1DD8F884-B9F8-4A13-A842-40C8293D21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3BB472C5-BF98-44BF-85E5-22F37EFE75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89911B4C-610B-4555-A22B-78A0EED94B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039D4057-83ED-4CE7-AAAA-69A65B4FEA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ECAF8CBF-1589-4EC3-B8F5-4B20C4F3FA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78FEEC48-38DF-4418-A8A4-0D2066C313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0CECBDFF-A12B-45A2-8A7F-F6DCC5910C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509DFE25-B5FA-45A3-8CCC-2E29D28829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5EA8D1FB-EE41-4629-B5CD-342110517A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4C4A6E10-C4B8-42E3-BDA3-8844BBD39B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8761E6B6-C157-4FCD-B00B-D0F65B9DAF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E84B5DCB-E7FB-4331-AEDB-019A0B0317B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C961D0C2-081F-4AD9-B497-FE34438BBE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D9FCAAF7-1AEB-47E0-B259-6696B2147A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7FA1757D-E754-47A9-BBCD-C2E2F9FC26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A44CD200-5C7E-433A-9346-F5C0667003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1D4EE98E-ABC5-4201-BF32-0EBC64F3CA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5E4D8C64-3EE1-4414-8615-1CEA5FF901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929CA1D9-C8FF-4505-BDFE-D0D54E1387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89EE636D-928C-4DF2-AF43-93F9344DA2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02C4AE20-0540-4871-AD72-D39CB3BBD6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4C3AB40C-B7C5-4EFF-B6D9-6AF41C9D63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a:extLst>
            <a:ext uri="{FF2B5EF4-FFF2-40B4-BE49-F238E27FC236}">
              <a16:creationId xmlns:a16="http://schemas.microsoft.com/office/drawing/2014/main" id="{D9B4683B-023D-4E62-B776-C03691C644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a:extLst>
            <a:ext uri="{FF2B5EF4-FFF2-40B4-BE49-F238E27FC236}">
              <a16:creationId xmlns:a16="http://schemas.microsoft.com/office/drawing/2014/main" id="{16A485D9-C0E1-44E7-9D71-11796988CCD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2" name="テキスト ボックス 661">
          <a:extLst>
            <a:ext uri="{FF2B5EF4-FFF2-40B4-BE49-F238E27FC236}">
              <a16:creationId xmlns:a16="http://schemas.microsoft.com/office/drawing/2014/main" id="{1F56281F-AC71-4137-BB84-E27CB081FA0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a:extLst>
            <a:ext uri="{FF2B5EF4-FFF2-40B4-BE49-F238E27FC236}">
              <a16:creationId xmlns:a16="http://schemas.microsoft.com/office/drawing/2014/main" id="{73A37079-206A-45E1-8C4B-BD07CF26C50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a:extLst>
            <a:ext uri="{FF2B5EF4-FFF2-40B4-BE49-F238E27FC236}">
              <a16:creationId xmlns:a16="http://schemas.microsoft.com/office/drawing/2014/main" id="{F30E7586-C92E-48F2-A4F2-03519149CCB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a:extLst>
            <a:ext uri="{FF2B5EF4-FFF2-40B4-BE49-F238E27FC236}">
              <a16:creationId xmlns:a16="http://schemas.microsoft.com/office/drawing/2014/main" id="{88FD208B-D098-4F2A-A17C-361447A3584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a:extLst>
            <a:ext uri="{FF2B5EF4-FFF2-40B4-BE49-F238E27FC236}">
              <a16:creationId xmlns:a16="http://schemas.microsoft.com/office/drawing/2014/main" id="{B291A967-2CB1-4D3F-81DD-498AF92284D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a:extLst>
            <a:ext uri="{FF2B5EF4-FFF2-40B4-BE49-F238E27FC236}">
              <a16:creationId xmlns:a16="http://schemas.microsoft.com/office/drawing/2014/main" id="{7ECB48B0-7F13-4BE0-BAA1-E3C13EBF7BB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8" name="テキスト ボックス 667">
          <a:extLst>
            <a:ext uri="{FF2B5EF4-FFF2-40B4-BE49-F238E27FC236}">
              <a16:creationId xmlns:a16="http://schemas.microsoft.com/office/drawing/2014/main" id="{8DFFA59F-E95B-419D-95B6-ECE580E8135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549A2E1-2AB7-45DB-8A14-FA13DA2835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8756A077-011F-4AF9-A74A-479CE0DAC84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9A4EC8F6-C115-422D-8655-76FDAF3484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72" name="直線コネクタ 671">
          <a:extLst>
            <a:ext uri="{FF2B5EF4-FFF2-40B4-BE49-F238E27FC236}">
              <a16:creationId xmlns:a16="http://schemas.microsoft.com/office/drawing/2014/main" id="{BC2D1496-C024-4D12-88E2-66C60A188172}"/>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73" name="【公民館】&#10;有形固定資産減価償却率最小値テキスト">
          <a:extLst>
            <a:ext uri="{FF2B5EF4-FFF2-40B4-BE49-F238E27FC236}">
              <a16:creationId xmlns:a16="http://schemas.microsoft.com/office/drawing/2014/main" id="{C9E436FA-0233-4203-89AE-B524C05A78BC}"/>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74" name="直線コネクタ 673">
          <a:extLst>
            <a:ext uri="{FF2B5EF4-FFF2-40B4-BE49-F238E27FC236}">
              <a16:creationId xmlns:a16="http://schemas.microsoft.com/office/drawing/2014/main" id="{85FA0D97-B91A-41E5-BB2A-6239527B16BF}"/>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75" name="【公民館】&#10;有形固定資産減価償却率最大値テキスト">
          <a:extLst>
            <a:ext uri="{FF2B5EF4-FFF2-40B4-BE49-F238E27FC236}">
              <a16:creationId xmlns:a16="http://schemas.microsoft.com/office/drawing/2014/main" id="{8FC30A1D-3D87-4857-AC46-8D1AAA9DC6C5}"/>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76" name="直線コネクタ 675">
          <a:extLst>
            <a:ext uri="{FF2B5EF4-FFF2-40B4-BE49-F238E27FC236}">
              <a16:creationId xmlns:a16="http://schemas.microsoft.com/office/drawing/2014/main" id="{58A532A9-8CB3-4FCB-827F-CA549ABEACCD}"/>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677" name="【公民館】&#10;有形固定資産減価償却率平均値テキスト">
          <a:extLst>
            <a:ext uri="{FF2B5EF4-FFF2-40B4-BE49-F238E27FC236}">
              <a16:creationId xmlns:a16="http://schemas.microsoft.com/office/drawing/2014/main" id="{1BA80D50-2D0C-4DF9-9FA1-DBBAC4692536}"/>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78" name="フローチャート: 判断 677">
          <a:extLst>
            <a:ext uri="{FF2B5EF4-FFF2-40B4-BE49-F238E27FC236}">
              <a16:creationId xmlns:a16="http://schemas.microsoft.com/office/drawing/2014/main" id="{2008C1F3-D8A0-4680-9B67-3833A7A01FF7}"/>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79" name="フローチャート: 判断 678">
          <a:extLst>
            <a:ext uri="{FF2B5EF4-FFF2-40B4-BE49-F238E27FC236}">
              <a16:creationId xmlns:a16="http://schemas.microsoft.com/office/drawing/2014/main" id="{A75D6787-77C4-4C69-AA62-FA515D354024}"/>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80" name="フローチャート: 判断 679">
          <a:extLst>
            <a:ext uri="{FF2B5EF4-FFF2-40B4-BE49-F238E27FC236}">
              <a16:creationId xmlns:a16="http://schemas.microsoft.com/office/drawing/2014/main" id="{16C5DA11-FC33-416E-8930-919B4EDEDAF3}"/>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81" name="フローチャート: 判断 680">
          <a:extLst>
            <a:ext uri="{FF2B5EF4-FFF2-40B4-BE49-F238E27FC236}">
              <a16:creationId xmlns:a16="http://schemas.microsoft.com/office/drawing/2014/main" id="{3B450EE2-644C-4F42-8A35-33023E44D543}"/>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82" name="フローチャート: 判断 681">
          <a:extLst>
            <a:ext uri="{FF2B5EF4-FFF2-40B4-BE49-F238E27FC236}">
              <a16:creationId xmlns:a16="http://schemas.microsoft.com/office/drawing/2014/main" id="{9216E3F8-A77F-4C1A-B55F-D976A5588B16}"/>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D35B26C-8F11-4DCD-AB14-9051531465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C5A7815-786C-4F4B-BE1A-06A75E145C1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EE5B386-7139-46CE-80F1-04E023E1D9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CCE31EB-B785-451B-A290-33AD9A224A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9EB0F96-488F-4430-93B5-56DCE421ED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135128</xdr:rowOff>
    </xdr:from>
    <xdr:to>
      <xdr:col>85</xdr:col>
      <xdr:colOff>177800</xdr:colOff>
      <xdr:row>105</xdr:row>
      <xdr:rowOff>65278</xdr:rowOff>
    </xdr:to>
    <xdr:sp macro="" textlink="">
      <xdr:nvSpPr>
        <xdr:cNvPr id="688" name="楕円 687">
          <a:extLst>
            <a:ext uri="{FF2B5EF4-FFF2-40B4-BE49-F238E27FC236}">
              <a16:creationId xmlns:a16="http://schemas.microsoft.com/office/drawing/2014/main" id="{5F2D9532-1384-454A-A347-5964E5090F72}"/>
            </a:ext>
          </a:extLst>
        </xdr:cNvPr>
        <xdr:cNvSpPr/>
      </xdr:nvSpPr>
      <xdr:spPr>
        <a:xfrm>
          <a:off x="16268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113555</xdr:rowOff>
    </xdr:from>
    <xdr:ext cx="405111" cy="259045"/>
    <xdr:sp macro="" textlink="">
      <xdr:nvSpPr>
        <xdr:cNvPr id="689" name="【公民館】&#10;有形固定資産減価償却率該当値テキスト">
          <a:extLst>
            <a:ext uri="{FF2B5EF4-FFF2-40B4-BE49-F238E27FC236}">
              <a16:creationId xmlns:a16="http://schemas.microsoft.com/office/drawing/2014/main" id="{EDBBE6B8-9387-4404-B804-381794C929AB}"/>
            </a:ext>
          </a:extLst>
        </xdr:cNvPr>
        <xdr:cNvSpPr txBox="1"/>
      </xdr:nvSpPr>
      <xdr:spPr>
        <a:xfrm>
          <a:off x="16357600"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84837</xdr:rowOff>
    </xdr:from>
    <xdr:to>
      <xdr:col>81</xdr:col>
      <xdr:colOff>101600</xdr:colOff>
      <xdr:row>105</xdr:row>
      <xdr:rowOff>14987</xdr:rowOff>
    </xdr:to>
    <xdr:sp macro="" textlink="">
      <xdr:nvSpPr>
        <xdr:cNvPr id="690" name="楕円 689">
          <a:extLst>
            <a:ext uri="{FF2B5EF4-FFF2-40B4-BE49-F238E27FC236}">
              <a16:creationId xmlns:a16="http://schemas.microsoft.com/office/drawing/2014/main" id="{8DFAA86B-C55A-46D5-9BEA-B874F9CF38AC}"/>
            </a:ext>
          </a:extLst>
        </xdr:cNvPr>
        <xdr:cNvSpPr/>
      </xdr:nvSpPr>
      <xdr:spPr>
        <a:xfrm>
          <a:off x="15430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135637</xdr:rowOff>
    </xdr:from>
    <xdr:to>
      <xdr:col>85</xdr:col>
      <xdr:colOff>127000</xdr:colOff>
      <xdr:row>105</xdr:row>
      <xdr:rowOff>14478</xdr:rowOff>
    </xdr:to>
    <xdr:cxnSp macro="">
      <xdr:nvCxnSpPr>
        <xdr:cNvPr id="691" name="直線コネクタ 690">
          <a:extLst>
            <a:ext uri="{FF2B5EF4-FFF2-40B4-BE49-F238E27FC236}">
              <a16:creationId xmlns:a16="http://schemas.microsoft.com/office/drawing/2014/main" id="{B0B169A5-5B27-45BC-9ECD-0D6BC2E919B0}"/>
            </a:ext>
          </a:extLst>
        </xdr:cNvPr>
        <xdr:cNvCxnSpPr/>
      </xdr:nvCxnSpPr>
      <xdr:spPr>
        <a:xfrm>
          <a:off x="15481300" y="179664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34544</xdr:rowOff>
    </xdr:from>
    <xdr:to>
      <xdr:col>76</xdr:col>
      <xdr:colOff>165100</xdr:colOff>
      <xdr:row>104</xdr:row>
      <xdr:rowOff>136144</xdr:rowOff>
    </xdr:to>
    <xdr:sp macro="" textlink="">
      <xdr:nvSpPr>
        <xdr:cNvPr id="692" name="楕円 691">
          <a:extLst>
            <a:ext uri="{FF2B5EF4-FFF2-40B4-BE49-F238E27FC236}">
              <a16:creationId xmlns:a16="http://schemas.microsoft.com/office/drawing/2014/main" id="{B3C4A19B-460D-4E1D-A43F-550D53050E67}"/>
            </a:ext>
          </a:extLst>
        </xdr:cNvPr>
        <xdr:cNvSpPr/>
      </xdr:nvSpPr>
      <xdr:spPr>
        <a:xfrm>
          <a:off x="14541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85344</xdr:rowOff>
    </xdr:from>
    <xdr:to>
      <xdr:col>81</xdr:col>
      <xdr:colOff>50800</xdr:colOff>
      <xdr:row>104</xdr:row>
      <xdr:rowOff>135637</xdr:rowOff>
    </xdr:to>
    <xdr:cxnSp macro="">
      <xdr:nvCxnSpPr>
        <xdr:cNvPr id="693" name="直線コネクタ 692">
          <a:extLst>
            <a:ext uri="{FF2B5EF4-FFF2-40B4-BE49-F238E27FC236}">
              <a16:creationId xmlns:a16="http://schemas.microsoft.com/office/drawing/2014/main" id="{0D663A0F-4691-414D-B32C-459F11DC9046}"/>
            </a:ext>
          </a:extLst>
        </xdr:cNvPr>
        <xdr:cNvCxnSpPr/>
      </xdr:nvCxnSpPr>
      <xdr:spPr>
        <a:xfrm>
          <a:off x="14592300" y="179161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694" name="楕円 693">
          <a:extLst>
            <a:ext uri="{FF2B5EF4-FFF2-40B4-BE49-F238E27FC236}">
              <a16:creationId xmlns:a16="http://schemas.microsoft.com/office/drawing/2014/main" id="{C4B8309A-429E-4FA3-B3B8-161B5B066955}"/>
            </a:ext>
          </a:extLst>
        </xdr:cNvPr>
        <xdr:cNvSpPr/>
      </xdr:nvSpPr>
      <xdr:spPr>
        <a:xfrm>
          <a:off x="13652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37337</xdr:rowOff>
    </xdr:from>
    <xdr:to>
      <xdr:col>76</xdr:col>
      <xdr:colOff>114300</xdr:colOff>
      <xdr:row>104</xdr:row>
      <xdr:rowOff>85344</xdr:rowOff>
    </xdr:to>
    <xdr:cxnSp macro="">
      <xdr:nvCxnSpPr>
        <xdr:cNvPr id="695" name="直線コネクタ 694">
          <a:extLst>
            <a:ext uri="{FF2B5EF4-FFF2-40B4-BE49-F238E27FC236}">
              <a16:creationId xmlns:a16="http://schemas.microsoft.com/office/drawing/2014/main" id="{BFAEA1C3-2C73-4379-9546-8E9F552F7A5F}"/>
            </a:ext>
          </a:extLst>
        </xdr:cNvPr>
        <xdr:cNvCxnSpPr/>
      </xdr:nvCxnSpPr>
      <xdr:spPr>
        <a:xfrm>
          <a:off x="13703300" y="178681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107696</xdr:rowOff>
    </xdr:from>
    <xdr:to>
      <xdr:col>67</xdr:col>
      <xdr:colOff>101600</xdr:colOff>
      <xdr:row>104</xdr:row>
      <xdr:rowOff>37846</xdr:rowOff>
    </xdr:to>
    <xdr:sp macro="" textlink="">
      <xdr:nvSpPr>
        <xdr:cNvPr id="696" name="楕円 695">
          <a:extLst>
            <a:ext uri="{FF2B5EF4-FFF2-40B4-BE49-F238E27FC236}">
              <a16:creationId xmlns:a16="http://schemas.microsoft.com/office/drawing/2014/main" id="{555D3252-FA2D-4A61-9301-B7D17B2C727E}"/>
            </a:ext>
          </a:extLst>
        </xdr:cNvPr>
        <xdr:cNvSpPr/>
      </xdr:nvSpPr>
      <xdr:spPr>
        <a:xfrm>
          <a:off x="12763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158496</xdr:rowOff>
    </xdr:from>
    <xdr:to>
      <xdr:col>71</xdr:col>
      <xdr:colOff>177800</xdr:colOff>
      <xdr:row>104</xdr:row>
      <xdr:rowOff>37337</xdr:rowOff>
    </xdr:to>
    <xdr:cxnSp macro="">
      <xdr:nvCxnSpPr>
        <xdr:cNvPr id="697" name="直線コネクタ 696">
          <a:extLst>
            <a:ext uri="{FF2B5EF4-FFF2-40B4-BE49-F238E27FC236}">
              <a16:creationId xmlns:a16="http://schemas.microsoft.com/office/drawing/2014/main" id="{5C421897-E733-47E2-8B6E-B855D606FE1E}"/>
            </a:ext>
          </a:extLst>
        </xdr:cNvPr>
        <xdr:cNvCxnSpPr/>
      </xdr:nvCxnSpPr>
      <xdr:spPr>
        <a:xfrm>
          <a:off x="12814300" y="178178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698" name="n_1aveValue【公民館】&#10;有形固定資産減価償却率">
          <a:extLst>
            <a:ext uri="{FF2B5EF4-FFF2-40B4-BE49-F238E27FC236}">
              <a16:creationId xmlns:a16="http://schemas.microsoft.com/office/drawing/2014/main" id="{B211155B-1418-4918-8606-3D162A8F8A7C}"/>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699" name="n_2aveValue【公民館】&#10;有形固定資産減価償却率">
          <a:extLst>
            <a:ext uri="{FF2B5EF4-FFF2-40B4-BE49-F238E27FC236}">
              <a16:creationId xmlns:a16="http://schemas.microsoft.com/office/drawing/2014/main" id="{D3E14C8B-8931-4201-B1D1-97F6DEB6E65C}"/>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700" name="n_3aveValue【公民館】&#10;有形固定資産減価償却率">
          <a:extLst>
            <a:ext uri="{FF2B5EF4-FFF2-40B4-BE49-F238E27FC236}">
              <a16:creationId xmlns:a16="http://schemas.microsoft.com/office/drawing/2014/main" id="{CB9E0C1E-B454-41EF-B171-29A2F81A5CAB}"/>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01" name="n_4aveValue【公民館】&#10;有形固定資産減価償却率">
          <a:extLst>
            <a:ext uri="{FF2B5EF4-FFF2-40B4-BE49-F238E27FC236}">
              <a16:creationId xmlns:a16="http://schemas.microsoft.com/office/drawing/2014/main" id="{F1D1A66C-DB6B-47E7-8DBE-109242A85B37}"/>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6114</xdr:rowOff>
    </xdr:from>
    <xdr:ext cx="405111" cy="259045"/>
    <xdr:sp macro="" textlink="">
      <xdr:nvSpPr>
        <xdr:cNvPr id="702" name="n_1mainValue【公民館】&#10;有形固定資産減価償却率">
          <a:extLst>
            <a:ext uri="{FF2B5EF4-FFF2-40B4-BE49-F238E27FC236}">
              <a16:creationId xmlns:a16="http://schemas.microsoft.com/office/drawing/2014/main" id="{2FD8260B-E5B1-4F72-8259-D8453A6C0B3E}"/>
            </a:ext>
          </a:extLst>
        </xdr:cNvPr>
        <xdr:cNvSpPr txBox="1"/>
      </xdr:nvSpPr>
      <xdr:spPr>
        <a:xfrm>
          <a:off x="152660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127271</xdr:rowOff>
    </xdr:from>
    <xdr:ext cx="405111" cy="259045"/>
    <xdr:sp macro="" textlink="">
      <xdr:nvSpPr>
        <xdr:cNvPr id="703" name="n_2mainValue【公民館】&#10;有形固定資産減価償却率">
          <a:extLst>
            <a:ext uri="{FF2B5EF4-FFF2-40B4-BE49-F238E27FC236}">
              <a16:creationId xmlns:a16="http://schemas.microsoft.com/office/drawing/2014/main" id="{28265575-8179-44FD-8291-1EF9F624679A}"/>
            </a:ext>
          </a:extLst>
        </xdr:cNvPr>
        <xdr:cNvSpPr txBox="1"/>
      </xdr:nvSpPr>
      <xdr:spPr>
        <a:xfrm>
          <a:off x="14389744"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04" name="n_3mainValue【公民館】&#10;有形固定資産減価償却率">
          <a:extLst>
            <a:ext uri="{FF2B5EF4-FFF2-40B4-BE49-F238E27FC236}">
              <a16:creationId xmlns:a16="http://schemas.microsoft.com/office/drawing/2014/main" id="{53DFF58E-0BA4-4591-9A88-A9EBCCEC8A5A}"/>
            </a:ext>
          </a:extLst>
        </xdr:cNvPr>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28973</xdr:rowOff>
    </xdr:from>
    <xdr:ext cx="405111" cy="259045"/>
    <xdr:sp macro="" textlink="">
      <xdr:nvSpPr>
        <xdr:cNvPr id="705" name="n_4mainValue【公民館】&#10;有形固定資産減価償却率">
          <a:extLst>
            <a:ext uri="{FF2B5EF4-FFF2-40B4-BE49-F238E27FC236}">
              <a16:creationId xmlns:a16="http://schemas.microsoft.com/office/drawing/2014/main" id="{B4636824-DA85-4A6E-8A73-CDB299F86431}"/>
            </a:ext>
          </a:extLst>
        </xdr:cNvPr>
        <xdr:cNvSpPr txBox="1"/>
      </xdr:nvSpPr>
      <xdr:spPr>
        <a:xfrm>
          <a:off x="126117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676CD1ED-3189-4421-B4AD-84CE62CFAC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6328C30D-45E3-43A2-A505-30C720F9CF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C00D6E2F-9E12-4ACE-91C8-EC1273F3C0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15DB93FA-2253-4DC5-9BB8-D59C94F04B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146C943F-A533-4706-826D-09C82EA06D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8B678B43-ECFB-47CD-B6D2-12ACFDCF79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B3FB8AF7-B2F7-4633-9239-7FCAB80EE4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ADE7BDB-769B-4C31-B2C9-BA13C819E6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A8695C5E-46EE-48CA-9F69-AED26B8595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E2931C96-4F49-46CA-9A2D-5BBF0982D8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9624363D-D165-4BEB-83ED-D880160AAB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B292DE13-86B7-4483-827B-CC4B603824E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53CD5883-487A-4318-B4D5-49ABB7A76E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E4FF2073-1E70-4163-873E-6C0A10AD05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7E74E805-E97A-4136-AA89-91476ADC4B5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A20984C9-D91C-42C6-ABB9-D18098F3E46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5ACA383A-97D5-4104-8A08-79160CEAE04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71CD645C-CD6A-451D-A5E6-7CE413041C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7F7A4348-B0B0-4348-80EA-AE69B50829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E20F5550-0ACB-41D1-8F4E-8D60E625E6E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D3D741E8-858C-4550-85C2-D27B5C8DBE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42D382D5-4CD2-4AAF-B151-4D430CDD2F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504E7040-C3B2-4607-BFAE-10F9B9C9EA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29" name="直線コネクタ 728">
          <a:extLst>
            <a:ext uri="{FF2B5EF4-FFF2-40B4-BE49-F238E27FC236}">
              <a16:creationId xmlns:a16="http://schemas.microsoft.com/office/drawing/2014/main" id="{52E276C4-FCE2-4D5F-B5D2-EF3ADA299A67}"/>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30" name="【公民館】&#10;一人当たり面積最小値テキスト">
          <a:extLst>
            <a:ext uri="{FF2B5EF4-FFF2-40B4-BE49-F238E27FC236}">
              <a16:creationId xmlns:a16="http://schemas.microsoft.com/office/drawing/2014/main" id="{8D6659EB-D5EA-465B-AE3F-5463F82C7C47}"/>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31" name="直線コネクタ 730">
          <a:extLst>
            <a:ext uri="{FF2B5EF4-FFF2-40B4-BE49-F238E27FC236}">
              <a16:creationId xmlns:a16="http://schemas.microsoft.com/office/drawing/2014/main" id="{0A024FBF-9DAB-4FBA-9485-F85BCA0651C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32" name="【公民館】&#10;一人当たり面積最大値テキスト">
          <a:extLst>
            <a:ext uri="{FF2B5EF4-FFF2-40B4-BE49-F238E27FC236}">
              <a16:creationId xmlns:a16="http://schemas.microsoft.com/office/drawing/2014/main" id="{68156AC3-2B5E-44FF-BCFF-59CAFE17C6AA}"/>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33" name="直線コネクタ 732">
          <a:extLst>
            <a:ext uri="{FF2B5EF4-FFF2-40B4-BE49-F238E27FC236}">
              <a16:creationId xmlns:a16="http://schemas.microsoft.com/office/drawing/2014/main" id="{48CDA945-429A-4592-8F6E-7339AC711E80}"/>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734" name="【公民館】&#10;一人当たり面積平均値テキスト">
          <a:extLst>
            <a:ext uri="{FF2B5EF4-FFF2-40B4-BE49-F238E27FC236}">
              <a16:creationId xmlns:a16="http://schemas.microsoft.com/office/drawing/2014/main" id="{29D0E737-71B9-4BD1-B3E3-192E0356C0C2}"/>
            </a:ext>
          </a:extLst>
        </xdr:cNvPr>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35" name="フローチャート: 判断 734">
          <a:extLst>
            <a:ext uri="{FF2B5EF4-FFF2-40B4-BE49-F238E27FC236}">
              <a16:creationId xmlns:a16="http://schemas.microsoft.com/office/drawing/2014/main" id="{49A6C2E8-E68A-48B6-A872-93580D050E21}"/>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36" name="フローチャート: 判断 735">
          <a:extLst>
            <a:ext uri="{FF2B5EF4-FFF2-40B4-BE49-F238E27FC236}">
              <a16:creationId xmlns:a16="http://schemas.microsoft.com/office/drawing/2014/main" id="{130968D0-6365-4F8D-8239-7BE53C199972}"/>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37" name="フローチャート: 判断 736">
          <a:extLst>
            <a:ext uri="{FF2B5EF4-FFF2-40B4-BE49-F238E27FC236}">
              <a16:creationId xmlns:a16="http://schemas.microsoft.com/office/drawing/2014/main" id="{63D2A371-9C35-4F9E-9924-D828A9B365C7}"/>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38" name="フローチャート: 判断 737">
          <a:extLst>
            <a:ext uri="{FF2B5EF4-FFF2-40B4-BE49-F238E27FC236}">
              <a16:creationId xmlns:a16="http://schemas.microsoft.com/office/drawing/2014/main" id="{07D57766-AE34-4F50-9DCA-F065C3AE86D6}"/>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9" name="フローチャート: 判断 738">
          <a:extLst>
            <a:ext uri="{FF2B5EF4-FFF2-40B4-BE49-F238E27FC236}">
              <a16:creationId xmlns:a16="http://schemas.microsoft.com/office/drawing/2014/main" id="{3316A9D1-869E-48D9-84A9-633D075E24E6}"/>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A7B5775-7CA6-402C-B00B-ACE2221A85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F33E8E4-6258-49DA-9CDE-33BB9B9D9B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676529A-7B40-497B-8711-1D4C60F2BA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532A1E7-11DD-4B70-AEF5-2105A27F8B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14604233-A6F2-4925-8EA5-B0657BC898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45" name="楕円 744">
          <a:extLst>
            <a:ext uri="{FF2B5EF4-FFF2-40B4-BE49-F238E27FC236}">
              <a16:creationId xmlns:a16="http://schemas.microsoft.com/office/drawing/2014/main" id="{1ECE2E86-278A-44CF-9F2A-BBCFC649BCF4}"/>
            </a:ext>
          </a:extLst>
        </xdr:cNvPr>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132097</xdr:rowOff>
    </xdr:from>
    <xdr:ext cx="469744" cy="259045"/>
    <xdr:sp macro="" textlink="">
      <xdr:nvSpPr>
        <xdr:cNvPr id="746" name="【公民館】&#10;一人当たり面積該当値テキスト">
          <a:extLst>
            <a:ext uri="{FF2B5EF4-FFF2-40B4-BE49-F238E27FC236}">
              <a16:creationId xmlns:a16="http://schemas.microsoft.com/office/drawing/2014/main" id="{0D4D7AB5-2D4B-4555-A247-ED1DCF779340}"/>
            </a:ext>
          </a:extLst>
        </xdr:cNvPr>
        <xdr:cNvSpPr txBox="1"/>
      </xdr:nvSpPr>
      <xdr:spPr>
        <a:xfrm>
          <a:off x="22199600"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47" name="楕円 746">
          <a:extLst>
            <a:ext uri="{FF2B5EF4-FFF2-40B4-BE49-F238E27FC236}">
              <a16:creationId xmlns:a16="http://schemas.microsoft.com/office/drawing/2014/main" id="{57575021-824D-4483-8564-245924A37266}"/>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106</xdr:row>
      <xdr:rowOff>167639</xdr:rowOff>
    </xdr:to>
    <xdr:cxnSp macro="">
      <xdr:nvCxnSpPr>
        <xdr:cNvPr id="748" name="直線コネクタ 747">
          <a:extLst>
            <a:ext uri="{FF2B5EF4-FFF2-40B4-BE49-F238E27FC236}">
              <a16:creationId xmlns:a16="http://schemas.microsoft.com/office/drawing/2014/main" id="{BE4FD961-DFE1-4DB4-A4E7-854972440FBF}"/>
            </a:ext>
          </a:extLst>
        </xdr:cNvPr>
        <xdr:cNvCxnSpPr/>
      </xdr:nvCxnSpPr>
      <xdr:spPr>
        <a:xfrm flipV="1">
          <a:off x="21323300" y="1833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49" name="楕円 748">
          <a:extLst>
            <a:ext uri="{FF2B5EF4-FFF2-40B4-BE49-F238E27FC236}">
              <a16:creationId xmlns:a16="http://schemas.microsoft.com/office/drawing/2014/main" id="{E96699D0-A347-4440-B864-7DA99402B035}"/>
            </a:ext>
          </a:extLst>
        </xdr:cNvPr>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3811</xdr:rowOff>
    </xdr:to>
    <xdr:cxnSp macro="">
      <xdr:nvCxnSpPr>
        <xdr:cNvPr id="750" name="直線コネクタ 749">
          <a:extLst>
            <a:ext uri="{FF2B5EF4-FFF2-40B4-BE49-F238E27FC236}">
              <a16:creationId xmlns:a16="http://schemas.microsoft.com/office/drawing/2014/main" id="{8C636EC9-E35F-4FED-8BC8-71A30D6D877C}"/>
            </a:ext>
          </a:extLst>
        </xdr:cNvPr>
        <xdr:cNvCxnSpPr/>
      </xdr:nvCxnSpPr>
      <xdr:spPr>
        <a:xfrm flipV="1">
          <a:off x="20434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95504</xdr:rowOff>
    </xdr:from>
    <xdr:to>
      <xdr:col>102</xdr:col>
      <xdr:colOff>165100</xdr:colOff>
      <xdr:row>106</xdr:row>
      <xdr:rowOff>25654</xdr:rowOff>
    </xdr:to>
    <xdr:sp macro="" textlink="">
      <xdr:nvSpPr>
        <xdr:cNvPr id="751" name="楕円 750">
          <a:extLst>
            <a:ext uri="{FF2B5EF4-FFF2-40B4-BE49-F238E27FC236}">
              <a16:creationId xmlns:a16="http://schemas.microsoft.com/office/drawing/2014/main" id="{196B12A7-7C8D-4F78-94DC-FEA93F9C578D}"/>
            </a:ext>
          </a:extLst>
        </xdr:cNvPr>
        <xdr:cNvSpPr/>
      </xdr:nvSpPr>
      <xdr:spPr>
        <a:xfrm>
          <a:off x="19494500" y="180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146304</xdr:rowOff>
    </xdr:from>
    <xdr:to>
      <xdr:col>107</xdr:col>
      <xdr:colOff>50800</xdr:colOff>
      <xdr:row>107</xdr:row>
      <xdr:rowOff>3811</xdr:rowOff>
    </xdr:to>
    <xdr:cxnSp macro="">
      <xdr:nvCxnSpPr>
        <xdr:cNvPr id="752" name="直線コネクタ 751">
          <a:extLst>
            <a:ext uri="{FF2B5EF4-FFF2-40B4-BE49-F238E27FC236}">
              <a16:creationId xmlns:a16="http://schemas.microsoft.com/office/drawing/2014/main" id="{604C349A-0160-4146-8954-B6D50863C816}"/>
            </a:ext>
          </a:extLst>
        </xdr:cNvPr>
        <xdr:cNvCxnSpPr/>
      </xdr:nvCxnSpPr>
      <xdr:spPr>
        <a:xfrm>
          <a:off x="19545300" y="18148554"/>
          <a:ext cx="889000" cy="20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753" name="楕円 752">
          <a:extLst>
            <a:ext uri="{FF2B5EF4-FFF2-40B4-BE49-F238E27FC236}">
              <a16:creationId xmlns:a16="http://schemas.microsoft.com/office/drawing/2014/main" id="{F953D8EA-969A-4BD8-9027-4F7AAC597F5E}"/>
            </a:ext>
          </a:extLst>
        </xdr:cNvPr>
        <xdr:cNvSpPr/>
      </xdr:nvSpPr>
      <xdr:spPr>
        <a:xfrm>
          <a:off x="18605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146304</xdr:rowOff>
    </xdr:from>
    <xdr:to>
      <xdr:col>102</xdr:col>
      <xdr:colOff>114300</xdr:colOff>
      <xdr:row>105</xdr:row>
      <xdr:rowOff>160020</xdr:rowOff>
    </xdr:to>
    <xdr:cxnSp macro="">
      <xdr:nvCxnSpPr>
        <xdr:cNvPr id="754" name="直線コネクタ 753">
          <a:extLst>
            <a:ext uri="{FF2B5EF4-FFF2-40B4-BE49-F238E27FC236}">
              <a16:creationId xmlns:a16="http://schemas.microsoft.com/office/drawing/2014/main" id="{810AF055-83F6-428C-A7A6-BE886C654658}"/>
            </a:ext>
          </a:extLst>
        </xdr:cNvPr>
        <xdr:cNvCxnSpPr/>
      </xdr:nvCxnSpPr>
      <xdr:spPr>
        <a:xfrm flipV="1">
          <a:off x="18656300" y="181485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755" name="n_1aveValue【公民館】&#10;一人当たり面積">
          <a:extLst>
            <a:ext uri="{FF2B5EF4-FFF2-40B4-BE49-F238E27FC236}">
              <a16:creationId xmlns:a16="http://schemas.microsoft.com/office/drawing/2014/main" id="{5C846200-149A-4390-BD35-1B421F015526}"/>
            </a:ext>
          </a:extLst>
        </xdr:cNvPr>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756" name="n_2aveValue【公民館】&#10;一人当たり面積">
          <a:extLst>
            <a:ext uri="{FF2B5EF4-FFF2-40B4-BE49-F238E27FC236}">
              <a16:creationId xmlns:a16="http://schemas.microsoft.com/office/drawing/2014/main" id="{EC5B953F-184B-45AD-9C44-C1F2AFE3C3C7}"/>
            </a:ext>
          </a:extLst>
        </xdr:cNvPr>
        <xdr:cNvSpPr txBox="1"/>
      </xdr:nvSpPr>
      <xdr:spPr>
        <a:xfrm>
          <a:off x="201994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108221</xdr:rowOff>
    </xdr:from>
    <xdr:ext cx="469744" cy="259045"/>
    <xdr:sp macro="" textlink="">
      <xdr:nvSpPr>
        <xdr:cNvPr id="757" name="n_3aveValue【公民館】&#10;一人当たり面積">
          <a:extLst>
            <a:ext uri="{FF2B5EF4-FFF2-40B4-BE49-F238E27FC236}">
              <a16:creationId xmlns:a16="http://schemas.microsoft.com/office/drawing/2014/main" id="{AD4869FA-8663-455A-8721-3759A4F8C24D}"/>
            </a:ext>
          </a:extLst>
        </xdr:cNvPr>
        <xdr:cNvSpPr txBox="1"/>
      </xdr:nvSpPr>
      <xdr:spPr>
        <a:xfrm>
          <a:off x="19310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758" name="n_4aveValue【公民館】&#10;一人当たり面積">
          <a:extLst>
            <a:ext uri="{FF2B5EF4-FFF2-40B4-BE49-F238E27FC236}">
              <a16:creationId xmlns:a16="http://schemas.microsoft.com/office/drawing/2014/main" id="{FDBD792B-AE4C-4068-9D6C-0CB4372C3BA2}"/>
            </a:ext>
          </a:extLst>
        </xdr:cNvPr>
        <xdr:cNvSpPr txBox="1"/>
      </xdr:nvSpPr>
      <xdr:spPr>
        <a:xfrm>
          <a:off x="18421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759" name="n_1mainValue【公民館】&#10;一人当たり面積">
          <a:extLst>
            <a:ext uri="{FF2B5EF4-FFF2-40B4-BE49-F238E27FC236}">
              <a16:creationId xmlns:a16="http://schemas.microsoft.com/office/drawing/2014/main" id="{14133723-55D6-4E23-8282-0A3E756FED41}"/>
            </a:ext>
          </a:extLst>
        </xdr:cNvPr>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71138</xdr:rowOff>
    </xdr:from>
    <xdr:ext cx="469744" cy="259045"/>
    <xdr:sp macro="" textlink="">
      <xdr:nvSpPr>
        <xdr:cNvPr id="760" name="n_2mainValue【公民館】&#10;一人当たり面積">
          <a:extLst>
            <a:ext uri="{FF2B5EF4-FFF2-40B4-BE49-F238E27FC236}">
              <a16:creationId xmlns:a16="http://schemas.microsoft.com/office/drawing/2014/main" id="{C896825C-5116-4A9F-A3F7-26E4998E5792}"/>
            </a:ext>
          </a:extLst>
        </xdr:cNvPr>
        <xdr:cNvSpPr txBox="1"/>
      </xdr:nvSpPr>
      <xdr:spPr>
        <a:xfrm>
          <a:off x="20199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42181</xdr:rowOff>
    </xdr:from>
    <xdr:ext cx="469744" cy="259045"/>
    <xdr:sp macro="" textlink="">
      <xdr:nvSpPr>
        <xdr:cNvPr id="761" name="n_3mainValue【公民館】&#10;一人当たり面積">
          <a:extLst>
            <a:ext uri="{FF2B5EF4-FFF2-40B4-BE49-F238E27FC236}">
              <a16:creationId xmlns:a16="http://schemas.microsoft.com/office/drawing/2014/main" id="{A4F58BAF-02B8-43EA-81C4-79E73E95F6F5}"/>
            </a:ext>
          </a:extLst>
        </xdr:cNvPr>
        <xdr:cNvSpPr txBox="1"/>
      </xdr:nvSpPr>
      <xdr:spPr>
        <a:xfrm>
          <a:off x="19310427" y="178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762" name="n_4mainValue【公民館】&#10;一人当たり面積">
          <a:extLst>
            <a:ext uri="{FF2B5EF4-FFF2-40B4-BE49-F238E27FC236}">
              <a16:creationId xmlns:a16="http://schemas.microsoft.com/office/drawing/2014/main" id="{9CDDBF03-BE23-4FBB-983E-99F7C8FBBE0B}"/>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736ED03C-3E38-43F5-8CF2-02507A4C63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22222EF4-85DD-467F-8028-6911440AEE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DDB17DAB-463D-4559-AB0A-3B0070C3C2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公共施設の老朽化が進んでいるため、全体的に有形固定資産減価償却率は類似団体よりも高い傾向にあるが、学校施設</a:t>
          </a:r>
          <a:r>
            <a:rPr kumimoji="1" lang="ja-JP" altLang="en-US" sz="1100">
              <a:solidFill>
                <a:schemeClr val="dk1"/>
              </a:solidFill>
              <a:effectLst/>
              <a:latin typeface="+mn-lt"/>
              <a:ea typeface="+mn-ea"/>
              <a:cs typeface="+mn-cs"/>
            </a:rPr>
            <a:t>、道路、橋梁・トンネル</a:t>
          </a:r>
          <a:r>
            <a:rPr kumimoji="1" lang="ja-JP" altLang="ja-JP" sz="1100">
              <a:solidFill>
                <a:schemeClr val="dk1"/>
              </a:solidFill>
              <a:effectLst/>
              <a:latin typeface="+mn-lt"/>
              <a:ea typeface="+mn-ea"/>
              <a:cs typeface="+mn-cs"/>
            </a:rPr>
            <a:t>については低くなっている。</a:t>
          </a:r>
          <a:endParaRPr lang="ja-JP" altLang="ja-JP" sz="1400">
            <a:effectLst/>
          </a:endParaRPr>
        </a:p>
        <a:p>
          <a:r>
            <a:rPr kumimoji="1" lang="ja-JP" altLang="ja-JP" sz="1100">
              <a:solidFill>
                <a:schemeClr val="dk1"/>
              </a:solidFill>
              <a:effectLst/>
              <a:latin typeface="+mn-lt"/>
              <a:ea typeface="+mn-ea"/>
              <a:cs typeface="+mn-cs"/>
            </a:rPr>
            <a:t>道路・橋梁・トンネルの有形固定資産減価償却率については、</a:t>
          </a:r>
          <a:r>
            <a:rPr kumimoji="1" lang="ja-JP" altLang="en-US" sz="1100">
              <a:solidFill>
                <a:schemeClr val="dk1"/>
              </a:solidFill>
              <a:effectLst/>
              <a:latin typeface="+mn-lt"/>
              <a:ea typeface="+mn-ea"/>
              <a:cs typeface="+mn-cs"/>
            </a:rPr>
            <a:t>定期的に</a:t>
          </a:r>
          <a:r>
            <a:rPr kumimoji="1" lang="ja-JP" altLang="ja-JP" sz="1100">
              <a:solidFill>
                <a:schemeClr val="dk1"/>
              </a:solidFill>
              <a:effectLst/>
              <a:latin typeface="+mn-lt"/>
              <a:ea typeface="+mn-ea"/>
              <a:cs typeface="+mn-cs"/>
            </a:rPr>
            <a:t>改修・改築を行いながら維持管理していることから、類似団体と比較して</a:t>
          </a:r>
          <a:r>
            <a:rPr kumimoji="1" lang="ja-JP" altLang="en-US" sz="1100">
              <a:solidFill>
                <a:schemeClr val="dk1"/>
              </a:solidFill>
              <a:effectLst/>
              <a:latin typeface="+mn-lt"/>
              <a:ea typeface="+mn-ea"/>
              <a:cs typeface="+mn-cs"/>
            </a:rPr>
            <a:t>ほぼ同値</a:t>
          </a:r>
          <a:r>
            <a:rPr kumimoji="1" lang="ja-JP" altLang="ja-JP" sz="1100">
              <a:solidFill>
                <a:schemeClr val="dk1"/>
              </a:solidFill>
              <a:effectLst/>
              <a:latin typeface="+mn-lt"/>
              <a:ea typeface="+mn-ea"/>
              <a:cs typeface="+mn-cs"/>
            </a:rPr>
            <a:t>となっている。また、町域が広く人口が少ないため、道路の一人当たり延長は、他団体と比較して非常に高くなっている。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所については、いずれも老朽化が進んでおり、類似団体と比較して有形固定資産減価償却率は高くなっている。また、施設の統廃合を行っておらず、人口も減少していることから一人当たりの面積も高くなっている。</a:t>
          </a:r>
          <a:endParaRPr lang="ja-JP" altLang="ja-JP" sz="1400">
            <a:effectLst/>
          </a:endParaRPr>
        </a:p>
        <a:p>
          <a:r>
            <a:rPr kumimoji="1" lang="ja-JP" altLang="ja-JP" sz="1100">
              <a:solidFill>
                <a:schemeClr val="dk1"/>
              </a:solidFill>
              <a:effectLst/>
              <a:latin typeface="+mn-lt"/>
              <a:ea typeface="+mn-ea"/>
              <a:cs typeface="+mn-cs"/>
            </a:rPr>
            <a:t>学校施設は、町内の中学校の統合・整備と小学校のプール新設により、類似団体よりも有形固定資産減価償却率が低くなっている。他の公共施設よりは比較的新しくなっているが、老朽化によって維持修繕費が増加傾向にある。</a:t>
          </a:r>
          <a:endParaRPr lang="ja-JP" altLang="ja-JP" sz="1400">
            <a:effectLst/>
          </a:endParaRPr>
        </a:p>
        <a:p>
          <a:r>
            <a:rPr kumimoji="1" lang="ja-JP" altLang="ja-JP" sz="1100">
              <a:solidFill>
                <a:schemeClr val="dk1"/>
              </a:solidFill>
              <a:effectLst/>
              <a:latin typeface="+mn-lt"/>
              <a:ea typeface="+mn-ea"/>
              <a:cs typeface="+mn-cs"/>
            </a:rPr>
            <a:t>公営住宅は、古くなった団地の廃止を行っているが、類似団体と比較して有形固定資産減価償却率は高くなっている。一人当たりの面積についても、類似団体よりもかなり低い状態となっており、今後、定住促進住宅の整備を行っていくこととしている。</a:t>
          </a:r>
          <a:endParaRPr lang="ja-JP" altLang="ja-JP" sz="1400">
            <a:effectLst/>
          </a:endParaRPr>
        </a:p>
        <a:p>
          <a:r>
            <a:rPr kumimoji="1" lang="ja-JP" altLang="ja-JP" sz="1100">
              <a:solidFill>
                <a:schemeClr val="dk1"/>
              </a:solidFill>
              <a:effectLst/>
              <a:latin typeface="+mn-lt"/>
              <a:ea typeface="+mn-ea"/>
              <a:cs typeface="+mn-cs"/>
            </a:rPr>
            <a:t>公民館の有形固定資産減価償却率については、類似団体より年々増加傾向にあり、老朽化により大規模な改修が必要な施設もあるため、計画修繕を行っていくこととしている。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B70685-C1A2-439C-A58E-B4DF700FF2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3DE9B3-38BC-4EC1-AE00-FBC774BDBB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18D149-47C8-4412-98B0-F00019476F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95F5EE-D6A4-48FA-9EEF-1668FF8CED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D819DF-5F99-4614-B5F3-DC00777937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7C1C74-7BD8-43FC-A470-9AC26464AD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A589B7-9944-4484-BFF1-B70B268049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30713A-0E49-4D37-8F95-1641EDBF5D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5E6BC5-9A91-4E37-9646-ACCE67954E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8EBE39-7D3F-4B27-A40D-7FCC03F19C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0F9F3A-DD4A-45D8-B2C2-3C86EDD8DF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DC80F5-5A15-431F-A3E6-E6170ADAB0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40EEEC-FA06-45C8-A6E4-2C0D0B5BB7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656952-89F2-49A2-A7E5-422F2299F8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EFAF2D-9EED-44BD-BCB5-554E62AB31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A01E9D-96CB-4A06-85C6-A7C120070F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364BD1-97FE-471F-A19C-2857331CC2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B9A12A-FB9D-413B-B040-4F27477B59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A15F6F-50DA-4A28-A7E0-C6FC305951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BA871D-B130-46FB-91A1-AB5D8F5798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5ECC1B-FBD7-47BA-A6F3-4E34562FAF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3D836F-AC25-4405-9B6B-155340F35D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567DDE-7DCD-44A2-8817-282CA763E9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8428BE-4BCE-43B5-9AD0-A09E2E43D6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0C405F-B66D-4210-988C-904F6A3917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824033-747B-484A-AA7D-C88DB111C9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38A5E2-9A8B-48EC-B756-4ABD74CCF0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86245B-FF0D-4773-A9BD-30609E1E2F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F5A34BE-0623-4AB9-BDF2-7A777E6C9A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063D91-BA29-46C0-8F42-6A58538230E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F76665-6F7E-4AAA-A228-FEB1C4F22E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51BEC8-5B8C-4F8E-8ED0-803CBC16BF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D9C67E-5371-47E3-8844-0E34A3816A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2D61C0-4C83-4E55-B986-80DCBE868A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57F5DB-9727-4C64-88B7-47EE6269F3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322C14-4B79-4E28-A585-E932244151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6E87D5-33AF-4FBD-8DC6-AC8D9AC8B6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502229-C400-4288-AD65-A2ADA28C62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39D41C-CD2D-4660-B08C-BF7F5FEE912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5E36C70-8984-4877-8513-1F1B61FFBF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E44CC4C-57CD-4AAA-B060-92903D2B74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29B6FD-FB1D-40E3-A3AC-86F5319A0C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933677A-180E-40FD-8FD8-0A309149FC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7612D4A-473C-4113-92FC-611594AD6F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F92213E-9F46-4834-88C5-1E7A8951A0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94152D6-DD1B-4438-983D-619A09EC4D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DC854C8-298F-40F8-939B-C076C67444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a:extLst>
            <a:ext uri="{FF2B5EF4-FFF2-40B4-BE49-F238E27FC236}">
              <a16:creationId xmlns:a16="http://schemas.microsoft.com/office/drawing/2014/main" id="{E795C01C-46D2-41FB-BE30-7EAC43A454F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B47D66AE-9546-4E02-8F28-D549193D9B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a:extLst>
            <a:ext uri="{FF2B5EF4-FFF2-40B4-BE49-F238E27FC236}">
              <a16:creationId xmlns:a16="http://schemas.microsoft.com/office/drawing/2014/main" id="{676F4793-04B1-4EC7-8356-CACB8135536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a:extLst>
            <a:ext uri="{FF2B5EF4-FFF2-40B4-BE49-F238E27FC236}">
              <a16:creationId xmlns:a16="http://schemas.microsoft.com/office/drawing/2014/main" id="{8CAF83E3-5521-4671-9F4D-F0EE7267031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a:extLst>
            <a:ext uri="{FF2B5EF4-FFF2-40B4-BE49-F238E27FC236}">
              <a16:creationId xmlns:a16="http://schemas.microsoft.com/office/drawing/2014/main" id="{A4898064-FADF-4259-B995-F397A59858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54" name="テキスト ボックス 53">
          <a:extLst>
            <a:ext uri="{FF2B5EF4-FFF2-40B4-BE49-F238E27FC236}">
              <a16:creationId xmlns:a16="http://schemas.microsoft.com/office/drawing/2014/main" id="{79BBEC16-7743-4657-AA1D-A14B6F0059B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a:extLst>
            <a:ext uri="{FF2B5EF4-FFF2-40B4-BE49-F238E27FC236}">
              <a16:creationId xmlns:a16="http://schemas.microsoft.com/office/drawing/2014/main" id="{2D72145D-2FE9-42A3-8A27-B1B149DA5CC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56" name="テキスト ボックス 55">
          <a:extLst>
            <a:ext uri="{FF2B5EF4-FFF2-40B4-BE49-F238E27FC236}">
              <a16:creationId xmlns:a16="http://schemas.microsoft.com/office/drawing/2014/main" id="{0DC875D2-FAFA-4762-9619-2DFB5BE9D64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a:extLst>
            <a:ext uri="{FF2B5EF4-FFF2-40B4-BE49-F238E27FC236}">
              <a16:creationId xmlns:a16="http://schemas.microsoft.com/office/drawing/2014/main" id="{503C2ABE-24A1-4AF7-A54A-5FCE976BA22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58" name="テキスト ボックス 57">
          <a:extLst>
            <a:ext uri="{FF2B5EF4-FFF2-40B4-BE49-F238E27FC236}">
              <a16:creationId xmlns:a16="http://schemas.microsoft.com/office/drawing/2014/main" id="{D5231F2B-96B4-4CE4-9B52-3CE01C71EA3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a:extLst>
            <a:ext uri="{FF2B5EF4-FFF2-40B4-BE49-F238E27FC236}">
              <a16:creationId xmlns:a16="http://schemas.microsoft.com/office/drawing/2014/main" id="{9A51D707-0CE4-4DB2-B717-D15109570C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0" name="テキスト ボックス 59">
          <a:extLst>
            <a:ext uri="{FF2B5EF4-FFF2-40B4-BE49-F238E27FC236}">
              <a16:creationId xmlns:a16="http://schemas.microsoft.com/office/drawing/2014/main" id="{0B4AE145-07E2-456C-A673-9839CDA8A91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図書館】&#10;一人当たり面積グラフ枠">
          <a:extLst>
            <a:ext uri="{FF2B5EF4-FFF2-40B4-BE49-F238E27FC236}">
              <a16:creationId xmlns:a16="http://schemas.microsoft.com/office/drawing/2014/main" id="{4397D433-2B73-42C9-B26F-550D412ECC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62" name="直線コネクタ 61">
          <a:extLst>
            <a:ext uri="{FF2B5EF4-FFF2-40B4-BE49-F238E27FC236}">
              <a16:creationId xmlns:a16="http://schemas.microsoft.com/office/drawing/2014/main" id="{ED4AC3E9-E6DD-4AF3-8E6D-09839C2C88AD}"/>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63" name="【図書館】&#10;一人当たり面積最小値テキスト">
          <a:extLst>
            <a:ext uri="{FF2B5EF4-FFF2-40B4-BE49-F238E27FC236}">
              <a16:creationId xmlns:a16="http://schemas.microsoft.com/office/drawing/2014/main" id="{C3235B07-8879-4E75-AE25-8CEC4A62B181}"/>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64" name="直線コネクタ 63">
          <a:extLst>
            <a:ext uri="{FF2B5EF4-FFF2-40B4-BE49-F238E27FC236}">
              <a16:creationId xmlns:a16="http://schemas.microsoft.com/office/drawing/2014/main" id="{FA8438D8-02BF-4F6A-BDC4-6BFD3B0E9CE4}"/>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65" name="【図書館】&#10;一人当たり面積最大値テキスト">
          <a:extLst>
            <a:ext uri="{FF2B5EF4-FFF2-40B4-BE49-F238E27FC236}">
              <a16:creationId xmlns:a16="http://schemas.microsoft.com/office/drawing/2014/main" id="{EF023C9F-B068-4534-B1A2-4E31D91ED4CB}"/>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66" name="直線コネクタ 65">
          <a:extLst>
            <a:ext uri="{FF2B5EF4-FFF2-40B4-BE49-F238E27FC236}">
              <a16:creationId xmlns:a16="http://schemas.microsoft.com/office/drawing/2014/main" id="{5E27DC49-20F6-4946-8ADA-CE594DB2F36D}"/>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67" name="【図書館】&#10;一人当たり面積平均値テキスト">
          <a:extLst>
            <a:ext uri="{FF2B5EF4-FFF2-40B4-BE49-F238E27FC236}">
              <a16:creationId xmlns:a16="http://schemas.microsoft.com/office/drawing/2014/main" id="{14EAC053-3310-4A35-89C9-55440308469B}"/>
            </a:ext>
          </a:extLst>
        </xdr:cNvPr>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68" name="フローチャート: 判断 67">
          <a:extLst>
            <a:ext uri="{FF2B5EF4-FFF2-40B4-BE49-F238E27FC236}">
              <a16:creationId xmlns:a16="http://schemas.microsoft.com/office/drawing/2014/main" id="{5581F9B6-B628-4B4E-A6C9-FE243A69A1FB}"/>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69" name="フローチャート: 判断 68">
          <a:extLst>
            <a:ext uri="{FF2B5EF4-FFF2-40B4-BE49-F238E27FC236}">
              <a16:creationId xmlns:a16="http://schemas.microsoft.com/office/drawing/2014/main" id="{273B72CA-DBD5-44ED-8DED-81D18DA25536}"/>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70" name="フローチャート: 判断 69">
          <a:extLst>
            <a:ext uri="{FF2B5EF4-FFF2-40B4-BE49-F238E27FC236}">
              <a16:creationId xmlns:a16="http://schemas.microsoft.com/office/drawing/2014/main" id="{EE7F46E3-67DC-414A-B5CB-94ADC4F26FDB}"/>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71" name="フローチャート: 判断 70">
          <a:extLst>
            <a:ext uri="{FF2B5EF4-FFF2-40B4-BE49-F238E27FC236}">
              <a16:creationId xmlns:a16="http://schemas.microsoft.com/office/drawing/2014/main" id="{6630308B-BF2D-4257-A846-72D43B412FE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72" name="フローチャート: 判断 71">
          <a:extLst>
            <a:ext uri="{FF2B5EF4-FFF2-40B4-BE49-F238E27FC236}">
              <a16:creationId xmlns:a16="http://schemas.microsoft.com/office/drawing/2014/main" id="{5CB8A72D-C9A3-40ED-B342-64406A90D15D}"/>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224254D-A0F5-4756-9B0B-40A9E4A896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30FA404A-B012-4494-8D95-56B1DB2E61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58772EC-07E1-41FE-8D02-63DC881F2F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E6BE23F-AD9A-46FF-9E42-615B38A0B0C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8A10216F-1ECC-4B48-A5E6-AA3EEAA9C5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71120</xdr:rowOff>
    </xdr:from>
    <xdr:to>
      <xdr:col>36</xdr:col>
      <xdr:colOff>165100</xdr:colOff>
      <xdr:row>41</xdr:row>
      <xdr:rowOff>1270</xdr:rowOff>
    </xdr:to>
    <xdr:sp macro="" textlink="">
      <xdr:nvSpPr>
        <xdr:cNvPr id="78" name="楕円 77">
          <a:extLst>
            <a:ext uri="{FF2B5EF4-FFF2-40B4-BE49-F238E27FC236}">
              <a16:creationId xmlns:a16="http://schemas.microsoft.com/office/drawing/2014/main" id="{6D884771-5026-4004-B791-3CAC8E665A2B}"/>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72661</xdr:rowOff>
    </xdr:from>
    <xdr:ext cx="469744" cy="259045"/>
    <xdr:sp macro="" textlink="">
      <xdr:nvSpPr>
        <xdr:cNvPr id="79" name="n_1aveValue【図書館】&#10;一人当たり面積">
          <a:extLst>
            <a:ext uri="{FF2B5EF4-FFF2-40B4-BE49-F238E27FC236}">
              <a16:creationId xmlns:a16="http://schemas.microsoft.com/office/drawing/2014/main" id="{F5AF9114-52D9-4776-B0D3-C0DBBDAFA71C}"/>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80" name="n_2aveValue【図書館】&#10;一人当たり面積">
          <a:extLst>
            <a:ext uri="{FF2B5EF4-FFF2-40B4-BE49-F238E27FC236}">
              <a16:creationId xmlns:a16="http://schemas.microsoft.com/office/drawing/2014/main" id="{79174B0A-02F0-4BE5-802A-20E88FE81D99}"/>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81" name="n_3aveValue【図書館】&#10;一人当たり面積">
          <a:extLst>
            <a:ext uri="{FF2B5EF4-FFF2-40B4-BE49-F238E27FC236}">
              <a16:creationId xmlns:a16="http://schemas.microsoft.com/office/drawing/2014/main" id="{897971EC-B75E-4ACF-99AA-A2D0D09D91A2}"/>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82" name="n_4aveValue【図書館】&#10;一人当たり面積">
          <a:extLst>
            <a:ext uri="{FF2B5EF4-FFF2-40B4-BE49-F238E27FC236}">
              <a16:creationId xmlns:a16="http://schemas.microsoft.com/office/drawing/2014/main" id="{E6262115-F076-4406-B2CE-93AB008D894D}"/>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83" name="n_4mainValue【図書館】&#10;一人当たり面積">
          <a:extLst>
            <a:ext uri="{FF2B5EF4-FFF2-40B4-BE49-F238E27FC236}">
              <a16:creationId xmlns:a16="http://schemas.microsoft.com/office/drawing/2014/main" id="{2BA256E1-D11A-4500-B51E-180B1884AD8D}"/>
            </a:ext>
          </a:extLst>
        </xdr:cNvPr>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4" name="正方形/長方形 83">
          <a:extLst>
            <a:ext uri="{FF2B5EF4-FFF2-40B4-BE49-F238E27FC236}">
              <a16:creationId xmlns:a16="http://schemas.microsoft.com/office/drawing/2014/main" id="{FBCE7974-FBBF-414C-B19D-D42E68562A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5" name="正方形/長方形 84">
          <a:extLst>
            <a:ext uri="{FF2B5EF4-FFF2-40B4-BE49-F238E27FC236}">
              <a16:creationId xmlns:a16="http://schemas.microsoft.com/office/drawing/2014/main" id="{BF9EE3D5-5472-4A3E-9B7E-78F380B33E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6" name="正方形/長方形 85">
          <a:extLst>
            <a:ext uri="{FF2B5EF4-FFF2-40B4-BE49-F238E27FC236}">
              <a16:creationId xmlns:a16="http://schemas.microsoft.com/office/drawing/2014/main" id="{D6E3959E-CA4D-4253-9D95-36B3E7AF88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7" name="正方形/長方形 86">
          <a:extLst>
            <a:ext uri="{FF2B5EF4-FFF2-40B4-BE49-F238E27FC236}">
              <a16:creationId xmlns:a16="http://schemas.microsoft.com/office/drawing/2014/main" id="{122E907D-6BE5-463E-B513-CC0F2BDBEE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8" name="正方形/長方形 87">
          <a:extLst>
            <a:ext uri="{FF2B5EF4-FFF2-40B4-BE49-F238E27FC236}">
              <a16:creationId xmlns:a16="http://schemas.microsoft.com/office/drawing/2014/main" id="{CAAFBFFA-8C34-4F8D-9CBF-8C1883AF86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9" name="正方形/長方形 88">
          <a:extLst>
            <a:ext uri="{FF2B5EF4-FFF2-40B4-BE49-F238E27FC236}">
              <a16:creationId xmlns:a16="http://schemas.microsoft.com/office/drawing/2014/main" id="{B2824ABD-D97E-40F6-AE59-E5756E6A8C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0" name="正方形/長方形 89">
          <a:extLst>
            <a:ext uri="{FF2B5EF4-FFF2-40B4-BE49-F238E27FC236}">
              <a16:creationId xmlns:a16="http://schemas.microsoft.com/office/drawing/2014/main" id="{9E6CD28A-0F8F-417A-9156-2693B3916C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1" name="正方形/長方形 90">
          <a:extLst>
            <a:ext uri="{FF2B5EF4-FFF2-40B4-BE49-F238E27FC236}">
              <a16:creationId xmlns:a16="http://schemas.microsoft.com/office/drawing/2014/main" id="{67542A4C-FD2B-4F93-B567-1AE8E183B7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2" name="テキスト ボックス 91">
          <a:extLst>
            <a:ext uri="{FF2B5EF4-FFF2-40B4-BE49-F238E27FC236}">
              <a16:creationId xmlns:a16="http://schemas.microsoft.com/office/drawing/2014/main" id="{F2DBF3B2-DBB8-4860-BA0F-44F485BB60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3" name="直線コネクタ 92">
          <a:extLst>
            <a:ext uri="{FF2B5EF4-FFF2-40B4-BE49-F238E27FC236}">
              <a16:creationId xmlns:a16="http://schemas.microsoft.com/office/drawing/2014/main" id="{3E5150D0-47D3-4F48-BE6B-A66F87DE24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4" name="テキスト ボックス 93">
          <a:extLst>
            <a:ext uri="{FF2B5EF4-FFF2-40B4-BE49-F238E27FC236}">
              <a16:creationId xmlns:a16="http://schemas.microsoft.com/office/drawing/2014/main" id="{4B72667E-A6F6-440B-8453-BD1154DCA0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5" name="直線コネクタ 94">
          <a:extLst>
            <a:ext uri="{FF2B5EF4-FFF2-40B4-BE49-F238E27FC236}">
              <a16:creationId xmlns:a16="http://schemas.microsoft.com/office/drawing/2014/main" id="{C17D9356-09E2-4246-9957-9A8BE46617B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96" name="テキスト ボックス 95">
          <a:extLst>
            <a:ext uri="{FF2B5EF4-FFF2-40B4-BE49-F238E27FC236}">
              <a16:creationId xmlns:a16="http://schemas.microsoft.com/office/drawing/2014/main" id="{F8D1A6E4-BD55-4E8D-A553-087FE5BDD1A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7" name="直線コネクタ 96">
          <a:extLst>
            <a:ext uri="{FF2B5EF4-FFF2-40B4-BE49-F238E27FC236}">
              <a16:creationId xmlns:a16="http://schemas.microsoft.com/office/drawing/2014/main" id="{67A1884D-4290-4485-95CD-DAC0E8384C3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8" name="テキスト ボックス 97">
          <a:extLst>
            <a:ext uri="{FF2B5EF4-FFF2-40B4-BE49-F238E27FC236}">
              <a16:creationId xmlns:a16="http://schemas.microsoft.com/office/drawing/2014/main" id="{258B8C47-CBF2-4434-A10A-A20F7C0E13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99" name="直線コネクタ 98">
          <a:extLst>
            <a:ext uri="{FF2B5EF4-FFF2-40B4-BE49-F238E27FC236}">
              <a16:creationId xmlns:a16="http://schemas.microsoft.com/office/drawing/2014/main" id="{31E5901A-B4E6-4E9A-AA89-CAF2A78292D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0" name="テキスト ボックス 99">
          <a:extLst>
            <a:ext uri="{FF2B5EF4-FFF2-40B4-BE49-F238E27FC236}">
              <a16:creationId xmlns:a16="http://schemas.microsoft.com/office/drawing/2014/main" id="{5CF4E911-4987-444C-ABBC-CE9A33CB63B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1" name="直線コネクタ 100">
          <a:extLst>
            <a:ext uri="{FF2B5EF4-FFF2-40B4-BE49-F238E27FC236}">
              <a16:creationId xmlns:a16="http://schemas.microsoft.com/office/drawing/2014/main" id="{3675561B-1DB4-4BC0-850A-6F117246885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2" name="テキスト ボックス 101">
          <a:extLst>
            <a:ext uri="{FF2B5EF4-FFF2-40B4-BE49-F238E27FC236}">
              <a16:creationId xmlns:a16="http://schemas.microsoft.com/office/drawing/2014/main" id="{ABBFFC68-E515-4722-86FF-9A6D7BF2F84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3" name="直線コネクタ 102">
          <a:extLst>
            <a:ext uri="{FF2B5EF4-FFF2-40B4-BE49-F238E27FC236}">
              <a16:creationId xmlns:a16="http://schemas.microsoft.com/office/drawing/2014/main" id="{54C82755-2C80-48EC-A69C-45D1C716CDB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4" name="テキスト ボックス 103">
          <a:extLst>
            <a:ext uri="{FF2B5EF4-FFF2-40B4-BE49-F238E27FC236}">
              <a16:creationId xmlns:a16="http://schemas.microsoft.com/office/drawing/2014/main" id="{145CA4A1-63CE-43D7-8289-32738949732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5" name="直線コネクタ 104">
          <a:extLst>
            <a:ext uri="{FF2B5EF4-FFF2-40B4-BE49-F238E27FC236}">
              <a16:creationId xmlns:a16="http://schemas.microsoft.com/office/drawing/2014/main" id="{C5CC66EB-1C62-49F8-A2FC-A987813DEB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06" name="テキスト ボックス 105">
          <a:extLst>
            <a:ext uri="{FF2B5EF4-FFF2-40B4-BE49-F238E27FC236}">
              <a16:creationId xmlns:a16="http://schemas.microsoft.com/office/drawing/2014/main" id="{95EE6E91-8F85-4E5E-815A-909441F0533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7" name="【体育館・プール】&#10;有形固定資産減価償却率グラフ枠">
          <a:extLst>
            <a:ext uri="{FF2B5EF4-FFF2-40B4-BE49-F238E27FC236}">
              <a16:creationId xmlns:a16="http://schemas.microsoft.com/office/drawing/2014/main" id="{3F1CEE32-6013-4A3A-B20A-97F00E80B4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08" name="直線コネクタ 107">
          <a:extLst>
            <a:ext uri="{FF2B5EF4-FFF2-40B4-BE49-F238E27FC236}">
              <a16:creationId xmlns:a16="http://schemas.microsoft.com/office/drawing/2014/main" id="{900FEE65-9DB3-43F2-9613-16E73ED0B565}"/>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09" name="【体育館・プール】&#10;有形固定資産減価償却率最小値テキスト">
          <a:extLst>
            <a:ext uri="{FF2B5EF4-FFF2-40B4-BE49-F238E27FC236}">
              <a16:creationId xmlns:a16="http://schemas.microsoft.com/office/drawing/2014/main" id="{365AE340-C0BD-4B90-A2EB-FF6B122C707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10" name="直線コネクタ 109">
          <a:extLst>
            <a:ext uri="{FF2B5EF4-FFF2-40B4-BE49-F238E27FC236}">
              <a16:creationId xmlns:a16="http://schemas.microsoft.com/office/drawing/2014/main" id="{E59BFBC0-12C7-443A-B210-A6ECA5C073C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11" name="【体育館・プール】&#10;有形固定資産減価償却率最大値テキスト">
          <a:extLst>
            <a:ext uri="{FF2B5EF4-FFF2-40B4-BE49-F238E27FC236}">
              <a16:creationId xmlns:a16="http://schemas.microsoft.com/office/drawing/2014/main" id="{A5A5C8E7-A676-4329-8492-DF342F790BAC}"/>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12" name="直線コネクタ 111">
          <a:extLst>
            <a:ext uri="{FF2B5EF4-FFF2-40B4-BE49-F238E27FC236}">
              <a16:creationId xmlns:a16="http://schemas.microsoft.com/office/drawing/2014/main" id="{C59D3B97-8B8A-4F0E-8734-C86D8886E3E5}"/>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13" name="【体育館・プール】&#10;有形固定資産減価償却率平均値テキスト">
          <a:extLst>
            <a:ext uri="{FF2B5EF4-FFF2-40B4-BE49-F238E27FC236}">
              <a16:creationId xmlns:a16="http://schemas.microsoft.com/office/drawing/2014/main" id="{7D9C337F-966C-4351-AA61-723B72691EC3}"/>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14" name="フローチャート: 判断 113">
          <a:extLst>
            <a:ext uri="{FF2B5EF4-FFF2-40B4-BE49-F238E27FC236}">
              <a16:creationId xmlns:a16="http://schemas.microsoft.com/office/drawing/2014/main" id="{D41FC15C-E879-45B2-8F22-7F038F48A59F}"/>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15" name="フローチャート: 判断 114">
          <a:extLst>
            <a:ext uri="{FF2B5EF4-FFF2-40B4-BE49-F238E27FC236}">
              <a16:creationId xmlns:a16="http://schemas.microsoft.com/office/drawing/2014/main" id="{9CFCB97D-5936-4CFD-86D1-D11700D7EB4B}"/>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16" name="フローチャート: 判断 115">
          <a:extLst>
            <a:ext uri="{FF2B5EF4-FFF2-40B4-BE49-F238E27FC236}">
              <a16:creationId xmlns:a16="http://schemas.microsoft.com/office/drawing/2014/main" id="{A00D1591-758D-40D4-8002-15EC7C6B387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17" name="フローチャート: 判断 116">
          <a:extLst>
            <a:ext uri="{FF2B5EF4-FFF2-40B4-BE49-F238E27FC236}">
              <a16:creationId xmlns:a16="http://schemas.microsoft.com/office/drawing/2014/main" id="{E26ED006-18C1-45C4-858C-3C605A0EFD35}"/>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18" name="フローチャート: 判断 117">
          <a:extLst>
            <a:ext uri="{FF2B5EF4-FFF2-40B4-BE49-F238E27FC236}">
              <a16:creationId xmlns:a16="http://schemas.microsoft.com/office/drawing/2014/main" id="{7B6E6C1C-F14B-4736-931E-B2BEE0F84B18}"/>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6074E140-0D96-4BBD-A7CF-150FAE66E5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C8895962-B4AC-492D-94B1-30990B8992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15B42C3B-5551-4AAD-BDCB-07244374C6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C5F814AC-887D-47FA-B228-0E4C99A279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923C8DC6-DABF-4A43-8C64-A0D843F7F7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24" name="楕円 123">
          <a:extLst>
            <a:ext uri="{FF2B5EF4-FFF2-40B4-BE49-F238E27FC236}">
              <a16:creationId xmlns:a16="http://schemas.microsoft.com/office/drawing/2014/main" id="{252C9EF6-BED2-4A57-8972-643068495E3F}"/>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25" name="【体育館・プール】&#10;有形固定資産減価償却率該当値テキスト">
          <a:extLst>
            <a:ext uri="{FF2B5EF4-FFF2-40B4-BE49-F238E27FC236}">
              <a16:creationId xmlns:a16="http://schemas.microsoft.com/office/drawing/2014/main" id="{12CA1A7B-E57D-4372-A472-6FE69E1A9673}"/>
            </a:ext>
          </a:extLst>
        </xdr:cNvPr>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26" name="楕円 125">
          <a:extLst>
            <a:ext uri="{FF2B5EF4-FFF2-40B4-BE49-F238E27FC236}">
              <a16:creationId xmlns:a16="http://schemas.microsoft.com/office/drawing/2014/main" id="{AA7BAFAA-A958-406C-8615-D8F0F871366A}"/>
            </a:ext>
          </a:extLst>
        </xdr:cNvPr>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114300</xdr:rowOff>
    </xdr:to>
    <xdr:cxnSp macro="">
      <xdr:nvCxnSpPr>
        <xdr:cNvPr id="127" name="直線コネクタ 126">
          <a:extLst>
            <a:ext uri="{FF2B5EF4-FFF2-40B4-BE49-F238E27FC236}">
              <a16:creationId xmlns:a16="http://schemas.microsoft.com/office/drawing/2014/main" id="{2E327C50-78C0-40B8-B17B-1CDDB3C21383}"/>
            </a:ext>
          </a:extLst>
        </xdr:cNvPr>
        <xdr:cNvCxnSpPr/>
      </xdr:nvCxnSpPr>
      <xdr:spPr>
        <a:xfrm>
          <a:off x="3797300" y="10351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28" name="楕円 127">
          <a:extLst>
            <a:ext uri="{FF2B5EF4-FFF2-40B4-BE49-F238E27FC236}">
              <a16:creationId xmlns:a16="http://schemas.microsoft.com/office/drawing/2014/main" id="{77FF60FF-A4B2-474E-A5C8-F7979EB3B71A}"/>
            </a:ext>
          </a:extLst>
        </xdr:cNvPr>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64770</xdr:rowOff>
    </xdr:to>
    <xdr:cxnSp macro="">
      <xdr:nvCxnSpPr>
        <xdr:cNvPr id="129" name="直線コネクタ 128">
          <a:extLst>
            <a:ext uri="{FF2B5EF4-FFF2-40B4-BE49-F238E27FC236}">
              <a16:creationId xmlns:a16="http://schemas.microsoft.com/office/drawing/2014/main" id="{4E524598-42ED-4E9F-BCF5-CA247425D540}"/>
            </a:ext>
          </a:extLst>
        </xdr:cNvPr>
        <xdr:cNvCxnSpPr/>
      </xdr:nvCxnSpPr>
      <xdr:spPr>
        <a:xfrm>
          <a:off x="2908300" y="103041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88265</xdr:rowOff>
    </xdr:from>
    <xdr:to>
      <xdr:col>10</xdr:col>
      <xdr:colOff>165100</xdr:colOff>
      <xdr:row>60</xdr:row>
      <xdr:rowOff>18415</xdr:rowOff>
    </xdr:to>
    <xdr:sp macro="" textlink="">
      <xdr:nvSpPr>
        <xdr:cNvPr id="130" name="楕円 129">
          <a:extLst>
            <a:ext uri="{FF2B5EF4-FFF2-40B4-BE49-F238E27FC236}">
              <a16:creationId xmlns:a16="http://schemas.microsoft.com/office/drawing/2014/main" id="{7AA5CC3E-1002-426D-8CCE-F864AEFEFB06}"/>
            </a:ext>
          </a:extLst>
        </xdr:cNvPr>
        <xdr:cNvSpPr/>
      </xdr:nvSpPr>
      <xdr:spPr>
        <a:xfrm>
          <a:off x="196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139065</xdr:rowOff>
    </xdr:from>
    <xdr:to>
      <xdr:col>15</xdr:col>
      <xdr:colOff>50800</xdr:colOff>
      <xdr:row>60</xdr:row>
      <xdr:rowOff>17145</xdr:rowOff>
    </xdr:to>
    <xdr:cxnSp macro="">
      <xdr:nvCxnSpPr>
        <xdr:cNvPr id="131" name="直線コネクタ 130">
          <a:extLst>
            <a:ext uri="{FF2B5EF4-FFF2-40B4-BE49-F238E27FC236}">
              <a16:creationId xmlns:a16="http://schemas.microsoft.com/office/drawing/2014/main" id="{3AF19282-20CD-4725-B66B-D651A158809A}"/>
            </a:ext>
          </a:extLst>
        </xdr:cNvPr>
        <xdr:cNvCxnSpPr/>
      </xdr:nvCxnSpPr>
      <xdr:spPr>
        <a:xfrm>
          <a:off x="2019300" y="102546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32" name="楕円 131">
          <a:extLst>
            <a:ext uri="{FF2B5EF4-FFF2-40B4-BE49-F238E27FC236}">
              <a16:creationId xmlns:a16="http://schemas.microsoft.com/office/drawing/2014/main" id="{2AC3A85A-0731-4932-BEE3-1A95EC202AF8}"/>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139065</xdr:rowOff>
    </xdr:to>
    <xdr:cxnSp macro="">
      <xdr:nvCxnSpPr>
        <xdr:cNvPr id="133" name="直線コネクタ 132">
          <a:extLst>
            <a:ext uri="{FF2B5EF4-FFF2-40B4-BE49-F238E27FC236}">
              <a16:creationId xmlns:a16="http://schemas.microsoft.com/office/drawing/2014/main" id="{40087358-BD61-473E-9208-0DA026B99EC7}"/>
            </a:ext>
          </a:extLst>
        </xdr:cNvPr>
        <xdr:cNvCxnSpPr/>
      </xdr:nvCxnSpPr>
      <xdr:spPr>
        <a:xfrm>
          <a:off x="1130300" y="102069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34" name="n_1aveValue【体育館・プール】&#10;有形固定資産減価償却率">
          <a:extLst>
            <a:ext uri="{FF2B5EF4-FFF2-40B4-BE49-F238E27FC236}">
              <a16:creationId xmlns:a16="http://schemas.microsoft.com/office/drawing/2014/main" id="{795CDF8B-6CB0-40C3-AA62-D739B9988279}"/>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35" name="n_2aveValue【体育館・プール】&#10;有形固定資産減価償却率">
          <a:extLst>
            <a:ext uri="{FF2B5EF4-FFF2-40B4-BE49-F238E27FC236}">
              <a16:creationId xmlns:a16="http://schemas.microsoft.com/office/drawing/2014/main" id="{945B9BD6-4D0E-40F3-824D-2E6906BFEA97}"/>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36" name="n_3aveValue【体育館・プール】&#10;有形固定資産減価償却率">
          <a:extLst>
            <a:ext uri="{FF2B5EF4-FFF2-40B4-BE49-F238E27FC236}">
              <a16:creationId xmlns:a16="http://schemas.microsoft.com/office/drawing/2014/main" id="{82720AD1-19F5-460C-9639-774405ADAD6C}"/>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137" name="n_4aveValue【体育館・プール】&#10;有形固定資産減価償却率">
          <a:extLst>
            <a:ext uri="{FF2B5EF4-FFF2-40B4-BE49-F238E27FC236}">
              <a16:creationId xmlns:a16="http://schemas.microsoft.com/office/drawing/2014/main" id="{9063AF18-8DAD-46CF-A4CE-6F7C5EA98B49}"/>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132097</xdr:rowOff>
    </xdr:from>
    <xdr:ext cx="405111" cy="259045"/>
    <xdr:sp macro="" textlink="">
      <xdr:nvSpPr>
        <xdr:cNvPr id="138" name="n_1mainValue【体育館・プール】&#10;有形固定資産減価償却率">
          <a:extLst>
            <a:ext uri="{FF2B5EF4-FFF2-40B4-BE49-F238E27FC236}">
              <a16:creationId xmlns:a16="http://schemas.microsoft.com/office/drawing/2014/main" id="{56ECD364-BC99-42F8-A539-7635405B7ECF}"/>
            </a:ext>
          </a:extLst>
        </xdr:cNvPr>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39" name="n_2mainValue【体育館・プール】&#10;有形固定資産減価償却率">
          <a:extLst>
            <a:ext uri="{FF2B5EF4-FFF2-40B4-BE49-F238E27FC236}">
              <a16:creationId xmlns:a16="http://schemas.microsoft.com/office/drawing/2014/main" id="{A422FCE6-C25F-432C-995B-41B9B552D8DA}"/>
            </a:ext>
          </a:extLst>
        </xdr:cNvPr>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34942</xdr:rowOff>
    </xdr:from>
    <xdr:ext cx="405111" cy="259045"/>
    <xdr:sp macro="" textlink="">
      <xdr:nvSpPr>
        <xdr:cNvPr id="140" name="n_3mainValue【体育館・プール】&#10;有形固定資産減価償却率">
          <a:extLst>
            <a:ext uri="{FF2B5EF4-FFF2-40B4-BE49-F238E27FC236}">
              <a16:creationId xmlns:a16="http://schemas.microsoft.com/office/drawing/2014/main" id="{B88F26A8-BF31-467C-8EB3-D30A32989D72}"/>
            </a:ext>
          </a:extLst>
        </xdr:cNvPr>
        <xdr:cNvSpPr txBox="1"/>
      </xdr:nvSpPr>
      <xdr:spPr>
        <a:xfrm>
          <a:off x="1816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141" name="n_4mainValue【体育館・プール】&#10;有形固定資産減価償却率">
          <a:extLst>
            <a:ext uri="{FF2B5EF4-FFF2-40B4-BE49-F238E27FC236}">
              <a16:creationId xmlns:a16="http://schemas.microsoft.com/office/drawing/2014/main" id="{ECD79F2B-130C-4AE7-B23F-1DEF616AC8E8}"/>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a:extLst>
            <a:ext uri="{FF2B5EF4-FFF2-40B4-BE49-F238E27FC236}">
              <a16:creationId xmlns:a16="http://schemas.microsoft.com/office/drawing/2014/main" id="{0B0D0A73-3CEC-4D13-9C76-6CAF0E4D0B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a:extLst>
            <a:ext uri="{FF2B5EF4-FFF2-40B4-BE49-F238E27FC236}">
              <a16:creationId xmlns:a16="http://schemas.microsoft.com/office/drawing/2014/main" id="{B6278724-997C-44B1-9A25-0FBA5998DF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a:extLst>
            <a:ext uri="{FF2B5EF4-FFF2-40B4-BE49-F238E27FC236}">
              <a16:creationId xmlns:a16="http://schemas.microsoft.com/office/drawing/2014/main" id="{B2D9957C-6A15-4447-9841-64940BC5E7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a:extLst>
            <a:ext uri="{FF2B5EF4-FFF2-40B4-BE49-F238E27FC236}">
              <a16:creationId xmlns:a16="http://schemas.microsoft.com/office/drawing/2014/main" id="{4CFD9AFD-524A-4B83-B636-068E82FD1D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a:extLst>
            <a:ext uri="{FF2B5EF4-FFF2-40B4-BE49-F238E27FC236}">
              <a16:creationId xmlns:a16="http://schemas.microsoft.com/office/drawing/2014/main" id="{5E2E2B51-3325-4D06-B438-185EBD0706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a:extLst>
            <a:ext uri="{FF2B5EF4-FFF2-40B4-BE49-F238E27FC236}">
              <a16:creationId xmlns:a16="http://schemas.microsoft.com/office/drawing/2014/main" id="{56951573-7D2F-4070-ACDE-83EB6B920A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a:extLst>
            <a:ext uri="{FF2B5EF4-FFF2-40B4-BE49-F238E27FC236}">
              <a16:creationId xmlns:a16="http://schemas.microsoft.com/office/drawing/2014/main" id="{390853F0-FB16-4DAD-B915-41637BB30F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a:extLst>
            <a:ext uri="{FF2B5EF4-FFF2-40B4-BE49-F238E27FC236}">
              <a16:creationId xmlns:a16="http://schemas.microsoft.com/office/drawing/2014/main" id="{09E3790E-4422-4A54-860F-65EF2DD4B9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0" name="テキスト ボックス 149">
          <a:extLst>
            <a:ext uri="{FF2B5EF4-FFF2-40B4-BE49-F238E27FC236}">
              <a16:creationId xmlns:a16="http://schemas.microsoft.com/office/drawing/2014/main" id="{864F77F0-F8C9-4D1A-AC2D-AFA2FC4ED0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1" name="直線コネクタ 150">
          <a:extLst>
            <a:ext uri="{FF2B5EF4-FFF2-40B4-BE49-F238E27FC236}">
              <a16:creationId xmlns:a16="http://schemas.microsoft.com/office/drawing/2014/main" id="{8D9C0146-52B5-4008-8C56-2B29623371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52" name="直線コネクタ 151">
          <a:extLst>
            <a:ext uri="{FF2B5EF4-FFF2-40B4-BE49-F238E27FC236}">
              <a16:creationId xmlns:a16="http://schemas.microsoft.com/office/drawing/2014/main" id="{5AFA18EA-DF79-4BBD-BBEF-A8FBE1A8E8A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53" name="テキスト ボックス 152">
          <a:extLst>
            <a:ext uri="{FF2B5EF4-FFF2-40B4-BE49-F238E27FC236}">
              <a16:creationId xmlns:a16="http://schemas.microsoft.com/office/drawing/2014/main" id="{0F290074-2E5F-4B9E-8A80-FFD6E6EC2741}"/>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4" name="直線コネクタ 153">
          <a:extLst>
            <a:ext uri="{FF2B5EF4-FFF2-40B4-BE49-F238E27FC236}">
              <a16:creationId xmlns:a16="http://schemas.microsoft.com/office/drawing/2014/main" id="{BB180C39-8392-49F2-A658-5549DFAAABF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5" name="テキスト ボックス 154">
          <a:extLst>
            <a:ext uri="{FF2B5EF4-FFF2-40B4-BE49-F238E27FC236}">
              <a16:creationId xmlns:a16="http://schemas.microsoft.com/office/drawing/2014/main" id="{8A1740D5-0499-49C4-B84C-23E70000234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56" name="直線コネクタ 155">
          <a:extLst>
            <a:ext uri="{FF2B5EF4-FFF2-40B4-BE49-F238E27FC236}">
              <a16:creationId xmlns:a16="http://schemas.microsoft.com/office/drawing/2014/main" id="{097B2853-6BE3-47C6-A452-33CFF326A68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57" name="テキスト ボックス 156">
          <a:extLst>
            <a:ext uri="{FF2B5EF4-FFF2-40B4-BE49-F238E27FC236}">
              <a16:creationId xmlns:a16="http://schemas.microsoft.com/office/drawing/2014/main" id="{F48350AD-B0CB-4B6C-8CD6-701D9FC3940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8" name="直線コネクタ 157">
          <a:extLst>
            <a:ext uri="{FF2B5EF4-FFF2-40B4-BE49-F238E27FC236}">
              <a16:creationId xmlns:a16="http://schemas.microsoft.com/office/drawing/2014/main" id="{2DF8864D-DE8C-4B77-B1C8-3318158DD4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8306AA8B-9CC4-44EC-80D5-C512667DA5B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0" name="【体育館・プール】&#10;一人当たり面積グラフ枠">
          <a:extLst>
            <a:ext uri="{FF2B5EF4-FFF2-40B4-BE49-F238E27FC236}">
              <a16:creationId xmlns:a16="http://schemas.microsoft.com/office/drawing/2014/main" id="{730D58CC-ACAB-4474-B107-E251B60F5E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61" name="直線コネクタ 160">
          <a:extLst>
            <a:ext uri="{FF2B5EF4-FFF2-40B4-BE49-F238E27FC236}">
              <a16:creationId xmlns:a16="http://schemas.microsoft.com/office/drawing/2014/main" id="{6EF46643-CAD5-4A81-AB1C-86F97D10D498}"/>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62" name="【体育館・プール】&#10;一人当たり面積最小値テキスト">
          <a:extLst>
            <a:ext uri="{FF2B5EF4-FFF2-40B4-BE49-F238E27FC236}">
              <a16:creationId xmlns:a16="http://schemas.microsoft.com/office/drawing/2014/main" id="{7C6ACB92-E52D-4860-84D4-AB9AB0A16E29}"/>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63" name="直線コネクタ 162">
          <a:extLst>
            <a:ext uri="{FF2B5EF4-FFF2-40B4-BE49-F238E27FC236}">
              <a16:creationId xmlns:a16="http://schemas.microsoft.com/office/drawing/2014/main" id="{6C1F789A-131F-4FD1-A2DD-94B574E6BDCC}"/>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64" name="【体育館・プール】&#10;一人当たり面積最大値テキスト">
          <a:extLst>
            <a:ext uri="{FF2B5EF4-FFF2-40B4-BE49-F238E27FC236}">
              <a16:creationId xmlns:a16="http://schemas.microsoft.com/office/drawing/2014/main" id="{97837E32-C6B3-4736-BFF6-C83DA74FCDA7}"/>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65" name="直線コネクタ 164">
          <a:extLst>
            <a:ext uri="{FF2B5EF4-FFF2-40B4-BE49-F238E27FC236}">
              <a16:creationId xmlns:a16="http://schemas.microsoft.com/office/drawing/2014/main" id="{53772DD8-B0C3-4905-A2BE-2CEB5BBC5E95}"/>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166" name="【体育館・プール】&#10;一人当たり面積平均値テキスト">
          <a:extLst>
            <a:ext uri="{FF2B5EF4-FFF2-40B4-BE49-F238E27FC236}">
              <a16:creationId xmlns:a16="http://schemas.microsoft.com/office/drawing/2014/main" id="{7E79734C-3315-4B0F-9FD8-3D646AD1CB67}"/>
            </a:ext>
          </a:extLst>
        </xdr:cNvPr>
        <xdr:cNvSpPr txBox="1"/>
      </xdr:nvSpPr>
      <xdr:spPr>
        <a:xfrm>
          <a:off x="10515600" y="10456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67" name="フローチャート: 判断 166">
          <a:extLst>
            <a:ext uri="{FF2B5EF4-FFF2-40B4-BE49-F238E27FC236}">
              <a16:creationId xmlns:a16="http://schemas.microsoft.com/office/drawing/2014/main" id="{CBAFF8A0-88C7-4005-9914-05937A3C512D}"/>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68" name="フローチャート: 判断 167">
          <a:extLst>
            <a:ext uri="{FF2B5EF4-FFF2-40B4-BE49-F238E27FC236}">
              <a16:creationId xmlns:a16="http://schemas.microsoft.com/office/drawing/2014/main" id="{8930150F-9AD1-4A5D-B3FF-CF00559C8636}"/>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69" name="フローチャート: 判断 168">
          <a:extLst>
            <a:ext uri="{FF2B5EF4-FFF2-40B4-BE49-F238E27FC236}">
              <a16:creationId xmlns:a16="http://schemas.microsoft.com/office/drawing/2014/main" id="{65C75DC0-B185-4086-AA1A-3050C307DC24}"/>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70" name="フローチャート: 判断 169">
          <a:extLst>
            <a:ext uri="{FF2B5EF4-FFF2-40B4-BE49-F238E27FC236}">
              <a16:creationId xmlns:a16="http://schemas.microsoft.com/office/drawing/2014/main" id="{853CB501-67E8-4356-B841-80F411DD6345}"/>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71" name="フローチャート: 判断 170">
          <a:extLst>
            <a:ext uri="{FF2B5EF4-FFF2-40B4-BE49-F238E27FC236}">
              <a16:creationId xmlns:a16="http://schemas.microsoft.com/office/drawing/2014/main" id="{17735819-174E-48C2-8F3F-71655FB195C4}"/>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D082084-A604-43E9-9A58-F6DB798D5D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31C6786-3E37-47AF-A267-8ACC41D4F2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04F9EF8-53E5-4712-9B74-1C678CE475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C55DB95-87BD-4DE3-B814-004BACE426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E7357E5-6043-40FE-B066-AC5B1C9017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125222</xdr:rowOff>
    </xdr:from>
    <xdr:to>
      <xdr:col>55</xdr:col>
      <xdr:colOff>50800</xdr:colOff>
      <xdr:row>61</xdr:row>
      <xdr:rowOff>55372</xdr:rowOff>
    </xdr:to>
    <xdr:sp macro="" textlink="">
      <xdr:nvSpPr>
        <xdr:cNvPr id="177" name="楕円 176">
          <a:extLst>
            <a:ext uri="{FF2B5EF4-FFF2-40B4-BE49-F238E27FC236}">
              <a16:creationId xmlns:a16="http://schemas.microsoft.com/office/drawing/2014/main" id="{42DD2380-BBB5-4547-A252-6C1E4612C9E7}"/>
            </a:ext>
          </a:extLst>
        </xdr:cNvPr>
        <xdr:cNvSpPr/>
      </xdr:nvSpPr>
      <xdr:spPr>
        <a:xfrm>
          <a:off x="104267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148099</xdr:rowOff>
    </xdr:from>
    <xdr:ext cx="469744" cy="259045"/>
    <xdr:sp macro="" textlink="">
      <xdr:nvSpPr>
        <xdr:cNvPr id="178" name="【体育館・プール】&#10;一人当たり面積該当値テキスト">
          <a:extLst>
            <a:ext uri="{FF2B5EF4-FFF2-40B4-BE49-F238E27FC236}">
              <a16:creationId xmlns:a16="http://schemas.microsoft.com/office/drawing/2014/main" id="{CBE81FF6-DB73-4ABD-BCCA-18ADE70B993A}"/>
            </a:ext>
          </a:extLst>
        </xdr:cNvPr>
        <xdr:cNvSpPr txBox="1"/>
      </xdr:nvSpPr>
      <xdr:spPr>
        <a:xfrm>
          <a:off x="10515600"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60071</xdr:rowOff>
    </xdr:from>
    <xdr:to>
      <xdr:col>50</xdr:col>
      <xdr:colOff>165100</xdr:colOff>
      <xdr:row>61</xdr:row>
      <xdr:rowOff>161671</xdr:rowOff>
    </xdr:to>
    <xdr:sp macro="" textlink="">
      <xdr:nvSpPr>
        <xdr:cNvPr id="179" name="楕円 178">
          <a:extLst>
            <a:ext uri="{FF2B5EF4-FFF2-40B4-BE49-F238E27FC236}">
              <a16:creationId xmlns:a16="http://schemas.microsoft.com/office/drawing/2014/main" id="{BEB724DD-FB17-404E-AEEE-842DEB266493}"/>
            </a:ext>
          </a:extLst>
        </xdr:cNvPr>
        <xdr:cNvSpPr/>
      </xdr:nvSpPr>
      <xdr:spPr>
        <a:xfrm>
          <a:off x="9588500" y="105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xdr:rowOff>
    </xdr:from>
    <xdr:to>
      <xdr:col>55</xdr:col>
      <xdr:colOff>0</xdr:colOff>
      <xdr:row>61</xdr:row>
      <xdr:rowOff>110871</xdr:rowOff>
    </xdr:to>
    <xdr:cxnSp macro="">
      <xdr:nvCxnSpPr>
        <xdr:cNvPr id="180" name="直線コネクタ 179">
          <a:extLst>
            <a:ext uri="{FF2B5EF4-FFF2-40B4-BE49-F238E27FC236}">
              <a16:creationId xmlns:a16="http://schemas.microsoft.com/office/drawing/2014/main" id="{761AAEDE-5A1C-4D6A-82DB-607905EAF339}"/>
            </a:ext>
          </a:extLst>
        </xdr:cNvPr>
        <xdr:cNvCxnSpPr/>
      </xdr:nvCxnSpPr>
      <xdr:spPr>
        <a:xfrm flipV="1">
          <a:off x="9639300" y="10463022"/>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181" name="楕円 180">
          <a:extLst>
            <a:ext uri="{FF2B5EF4-FFF2-40B4-BE49-F238E27FC236}">
              <a16:creationId xmlns:a16="http://schemas.microsoft.com/office/drawing/2014/main" id="{7BDB3037-FDC9-4067-AA35-3873288B50D2}"/>
            </a:ext>
          </a:extLst>
        </xdr:cNvPr>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110871</xdr:rowOff>
    </xdr:to>
    <xdr:cxnSp macro="">
      <xdr:nvCxnSpPr>
        <xdr:cNvPr id="182" name="直線コネクタ 181">
          <a:extLst>
            <a:ext uri="{FF2B5EF4-FFF2-40B4-BE49-F238E27FC236}">
              <a16:creationId xmlns:a16="http://schemas.microsoft.com/office/drawing/2014/main" id="{1CBA2098-BCFD-416D-8D7D-41E9ECA84B03}"/>
            </a:ext>
          </a:extLst>
        </xdr:cNvPr>
        <xdr:cNvCxnSpPr/>
      </xdr:nvCxnSpPr>
      <xdr:spPr>
        <a:xfrm>
          <a:off x="8750300" y="10481310"/>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75502</xdr:rowOff>
    </xdr:from>
    <xdr:to>
      <xdr:col>41</xdr:col>
      <xdr:colOff>101600</xdr:colOff>
      <xdr:row>62</xdr:row>
      <xdr:rowOff>5652</xdr:rowOff>
    </xdr:to>
    <xdr:sp macro="" textlink="">
      <xdr:nvSpPr>
        <xdr:cNvPr id="183" name="楕円 182">
          <a:extLst>
            <a:ext uri="{FF2B5EF4-FFF2-40B4-BE49-F238E27FC236}">
              <a16:creationId xmlns:a16="http://schemas.microsoft.com/office/drawing/2014/main" id="{DDBF2F94-9161-440D-91C9-86D91B45B87B}"/>
            </a:ext>
          </a:extLst>
        </xdr:cNvPr>
        <xdr:cNvSpPr/>
      </xdr:nvSpPr>
      <xdr:spPr>
        <a:xfrm>
          <a:off x="7810500" y="10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126302</xdr:rowOff>
    </xdr:to>
    <xdr:cxnSp macro="">
      <xdr:nvCxnSpPr>
        <xdr:cNvPr id="184" name="直線コネクタ 183">
          <a:extLst>
            <a:ext uri="{FF2B5EF4-FFF2-40B4-BE49-F238E27FC236}">
              <a16:creationId xmlns:a16="http://schemas.microsoft.com/office/drawing/2014/main" id="{C9FA582C-5E85-4803-937A-748023212952}"/>
            </a:ext>
          </a:extLst>
        </xdr:cNvPr>
        <xdr:cNvCxnSpPr/>
      </xdr:nvCxnSpPr>
      <xdr:spPr>
        <a:xfrm flipV="1">
          <a:off x="7861300" y="10481310"/>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82359</xdr:rowOff>
    </xdr:from>
    <xdr:to>
      <xdr:col>36</xdr:col>
      <xdr:colOff>165100</xdr:colOff>
      <xdr:row>62</xdr:row>
      <xdr:rowOff>12509</xdr:rowOff>
    </xdr:to>
    <xdr:sp macro="" textlink="">
      <xdr:nvSpPr>
        <xdr:cNvPr id="185" name="楕円 184">
          <a:extLst>
            <a:ext uri="{FF2B5EF4-FFF2-40B4-BE49-F238E27FC236}">
              <a16:creationId xmlns:a16="http://schemas.microsoft.com/office/drawing/2014/main" id="{85BB980D-DBE7-4CFB-AA06-2C04E80E3BFB}"/>
            </a:ext>
          </a:extLst>
        </xdr:cNvPr>
        <xdr:cNvSpPr/>
      </xdr:nvSpPr>
      <xdr:spPr>
        <a:xfrm>
          <a:off x="6921500" y="10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126302</xdr:rowOff>
    </xdr:from>
    <xdr:to>
      <xdr:col>41</xdr:col>
      <xdr:colOff>50800</xdr:colOff>
      <xdr:row>61</xdr:row>
      <xdr:rowOff>133159</xdr:rowOff>
    </xdr:to>
    <xdr:cxnSp macro="">
      <xdr:nvCxnSpPr>
        <xdr:cNvPr id="186" name="直線コネクタ 185">
          <a:extLst>
            <a:ext uri="{FF2B5EF4-FFF2-40B4-BE49-F238E27FC236}">
              <a16:creationId xmlns:a16="http://schemas.microsoft.com/office/drawing/2014/main" id="{33A65BE8-4929-4599-8419-AA657D562979}"/>
            </a:ext>
          </a:extLst>
        </xdr:cNvPr>
        <xdr:cNvCxnSpPr/>
      </xdr:nvCxnSpPr>
      <xdr:spPr>
        <a:xfrm flipV="1">
          <a:off x="6972300" y="1058475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187" name="n_1aveValue【体育館・プール】&#10;一人当たり面積">
          <a:extLst>
            <a:ext uri="{FF2B5EF4-FFF2-40B4-BE49-F238E27FC236}">
              <a16:creationId xmlns:a16="http://schemas.microsoft.com/office/drawing/2014/main" id="{A961BEF3-5984-4F26-9608-62E96AAC1947}"/>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109364</xdr:rowOff>
    </xdr:from>
    <xdr:ext cx="469744" cy="259045"/>
    <xdr:sp macro="" textlink="">
      <xdr:nvSpPr>
        <xdr:cNvPr id="188" name="n_2aveValue【体育館・プール】&#10;一人当たり面積">
          <a:extLst>
            <a:ext uri="{FF2B5EF4-FFF2-40B4-BE49-F238E27FC236}">
              <a16:creationId xmlns:a16="http://schemas.microsoft.com/office/drawing/2014/main" id="{2DAAA51A-90EC-4C92-ACDB-82507C7AC4BB}"/>
            </a:ext>
          </a:extLst>
        </xdr:cNvPr>
        <xdr:cNvSpPr txBox="1"/>
      </xdr:nvSpPr>
      <xdr:spPr>
        <a:xfrm>
          <a:off x="85154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189" name="n_3aveValue【体育館・プール】&#10;一人当たり面積">
          <a:extLst>
            <a:ext uri="{FF2B5EF4-FFF2-40B4-BE49-F238E27FC236}">
              <a16:creationId xmlns:a16="http://schemas.microsoft.com/office/drawing/2014/main" id="{6770E7F4-E355-42A5-BD3C-FBF5EB9BF7EE}"/>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190" name="n_4aveValue【体育館・プール】&#10;一人当たり面積">
          <a:extLst>
            <a:ext uri="{FF2B5EF4-FFF2-40B4-BE49-F238E27FC236}">
              <a16:creationId xmlns:a16="http://schemas.microsoft.com/office/drawing/2014/main" id="{709CFAB0-087E-4AB7-949D-680CDF1F2068}"/>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152798</xdr:rowOff>
    </xdr:from>
    <xdr:ext cx="469744" cy="259045"/>
    <xdr:sp macro="" textlink="">
      <xdr:nvSpPr>
        <xdr:cNvPr id="191" name="n_1mainValue【体育館・プール】&#10;一人当たり面積">
          <a:extLst>
            <a:ext uri="{FF2B5EF4-FFF2-40B4-BE49-F238E27FC236}">
              <a16:creationId xmlns:a16="http://schemas.microsoft.com/office/drawing/2014/main" id="{F76C4EA3-940A-437F-9564-A89CA0700A46}"/>
            </a:ext>
          </a:extLst>
        </xdr:cNvPr>
        <xdr:cNvSpPr txBox="1"/>
      </xdr:nvSpPr>
      <xdr:spPr>
        <a:xfrm>
          <a:off x="9391727" y="1061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192" name="n_2mainValue【体育館・プール】&#10;一人当たり面積">
          <a:extLst>
            <a:ext uri="{FF2B5EF4-FFF2-40B4-BE49-F238E27FC236}">
              <a16:creationId xmlns:a16="http://schemas.microsoft.com/office/drawing/2014/main" id="{8BA747C8-F53D-4D2E-8E9D-8D80E267AF8F}"/>
            </a:ext>
          </a:extLst>
        </xdr:cNvPr>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168229</xdr:rowOff>
    </xdr:from>
    <xdr:ext cx="469744" cy="259045"/>
    <xdr:sp macro="" textlink="">
      <xdr:nvSpPr>
        <xdr:cNvPr id="193" name="n_3mainValue【体育館・プール】&#10;一人当たり面積">
          <a:extLst>
            <a:ext uri="{FF2B5EF4-FFF2-40B4-BE49-F238E27FC236}">
              <a16:creationId xmlns:a16="http://schemas.microsoft.com/office/drawing/2014/main" id="{57CCC6F5-1739-41F8-8DA6-42F1380185D7}"/>
            </a:ext>
          </a:extLst>
        </xdr:cNvPr>
        <xdr:cNvSpPr txBox="1"/>
      </xdr:nvSpPr>
      <xdr:spPr>
        <a:xfrm>
          <a:off x="7626427" y="1062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3636</xdr:rowOff>
    </xdr:from>
    <xdr:ext cx="469744" cy="259045"/>
    <xdr:sp macro="" textlink="">
      <xdr:nvSpPr>
        <xdr:cNvPr id="194" name="n_4mainValue【体育館・プール】&#10;一人当たり面積">
          <a:extLst>
            <a:ext uri="{FF2B5EF4-FFF2-40B4-BE49-F238E27FC236}">
              <a16:creationId xmlns:a16="http://schemas.microsoft.com/office/drawing/2014/main" id="{FFFD4E7C-C0EA-4CE5-810C-0581AC94E354}"/>
            </a:ext>
          </a:extLst>
        </xdr:cNvPr>
        <xdr:cNvSpPr txBox="1"/>
      </xdr:nvSpPr>
      <xdr:spPr>
        <a:xfrm>
          <a:off x="6737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A2238439-FEEB-474C-84B9-E85ECEF6FB9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id="{EEFD6697-BFAF-4EF9-91C2-FAAF4DE056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id="{1EFA2F75-AA54-49F0-85F4-4964C39BA4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id="{F2FC4900-A3B8-4037-8782-3D47481DD4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id="{2076CE31-E921-4BD0-B09A-C55324E7F9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id="{20AE841C-F146-4299-AE1F-D5E9A2E09E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id="{2C04B288-F530-4D1C-9127-220335AC9A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id="{CEA3DC0C-4A4B-4B4D-BAA1-6F11243C39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B67602D5-E425-46B2-A172-F784F24CD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id="{A0965358-0F20-47D7-91EE-A9CEBD9B90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05" name="テキスト ボックス 204">
          <a:extLst>
            <a:ext uri="{FF2B5EF4-FFF2-40B4-BE49-F238E27FC236}">
              <a16:creationId xmlns:a16="http://schemas.microsoft.com/office/drawing/2014/main" id="{1AD4A676-7172-4D2B-8D21-C1EF7ECA447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a:extLst>
            <a:ext uri="{FF2B5EF4-FFF2-40B4-BE49-F238E27FC236}">
              <a16:creationId xmlns:a16="http://schemas.microsoft.com/office/drawing/2014/main" id="{301B3523-CA85-4237-9788-3C5239A5FBB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07" name="テキスト ボックス 206">
          <a:extLst>
            <a:ext uri="{FF2B5EF4-FFF2-40B4-BE49-F238E27FC236}">
              <a16:creationId xmlns:a16="http://schemas.microsoft.com/office/drawing/2014/main" id="{E84F1D0C-1611-4D6F-8A71-28D6B2D5CD3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a:extLst>
            <a:ext uri="{FF2B5EF4-FFF2-40B4-BE49-F238E27FC236}">
              <a16:creationId xmlns:a16="http://schemas.microsoft.com/office/drawing/2014/main" id="{4941A322-6A85-4CD7-A3BC-5E887379A6B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a:extLst>
            <a:ext uri="{FF2B5EF4-FFF2-40B4-BE49-F238E27FC236}">
              <a16:creationId xmlns:a16="http://schemas.microsoft.com/office/drawing/2014/main" id="{75D235AE-2B5E-4559-9CDE-BD89AB08DED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a:extLst>
            <a:ext uri="{FF2B5EF4-FFF2-40B4-BE49-F238E27FC236}">
              <a16:creationId xmlns:a16="http://schemas.microsoft.com/office/drawing/2014/main" id="{ACC3B4FC-A9D5-4F9E-AAD2-8085F6B5EF1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a:extLst>
            <a:ext uri="{FF2B5EF4-FFF2-40B4-BE49-F238E27FC236}">
              <a16:creationId xmlns:a16="http://schemas.microsoft.com/office/drawing/2014/main" id="{93D17080-20DF-477B-AB71-25B467BE23C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a:extLst>
            <a:ext uri="{FF2B5EF4-FFF2-40B4-BE49-F238E27FC236}">
              <a16:creationId xmlns:a16="http://schemas.microsoft.com/office/drawing/2014/main" id="{D7CF4602-EEF9-44EC-B9C2-DA53AD863C0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a:extLst>
            <a:ext uri="{FF2B5EF4-FFF2-40B4-BE49-F238E27FC236}">
              <a16:creationId xmlns:a16="http://schemas.microsoft.com/office/drawing/2014/main" id="{5C11767A-AB49-4021-8BE7-0AC0B76DCCC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EC506EF4-235E-4C93-8373-06EFD488D6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5" name="テキスト ボックス 214">
          <a:extLst>
            <a:ext uri="{FF2B5EF4-FFF2-40B4-BE49-F238E27FC236}">
              <a16:creationId xmlns:a16="http://schemas.microsoft.com/office/drawing/2014/main" id="{8C6C8E48-BCDD-476B-B071-DFB45E2957E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id="{07000C4B-5483-45C1-81C0-1AE4A624BD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17" name="直線コネクタ 216">
          <a:extLst>
            <a:ext uri="{FF2B5EF4-FFF2-40B4-BE49-F238E27FC236}">
              <a16:creationId xmlns:a16="http://schemas.microsoft.com/office/drawing/2014/main" id="{E7C346FE-00E5-477A-B85E-0289B50B4E44}"/>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18" name="【福祉施設】&#10;有形固定資産減価償却率最小値テキスト">
          <a:extLst>
            <a:ext uri="{FF2B5EF4-FFF2-40B4-BE49-F238E27FC236}">
              <a16:creationId xmlns:a16="http://schemas.microsoft.com/office/drawing/2014/main" id="{7EEFCE5D-3802-4892-9A07-FB7E375C69B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19" name="直線コネクタ 218">
          <a:extLst>
            <a:ext uri="{FF2B5EF4-FFF2-40B4-BE49-F238E27FC236}">
              <a16:creationId xmlns:a16="http://schemas.microsoft.com/office/drawing/2014/main" id="{5E292E4E-BD30-4AF8-B82E-4F465657865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20" name="【福祉施設】&#10;有形固定資産減価償却率最大値テキスト">
          <a:extLst>
            <a:ext uri="{FF2B5EF4-FFF2-40B4-BE49-F238E27FC236}">
              <a16:creationId xmlns:a16="http://schemas.microsoft.com/office/drawing/2014/main" id="{4B4C5663-EFF5-429B-8D14-ED87B78FF533}"/>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21" name="直線コネクタ 220">
          <a:extLst>
            <a:ext uri="{FF2B5EF4-FFF2-40B4-BE49-F238E27FC236}">
              <a16:creationId xmlns:a16="http://schemas.microsoft.com/office/drawing/2014/main" id="{CD1B36DC-1E1C-4745-BD86-3ED0A050C1D4}"/>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22" name="【福祉施設】&#10;有形固定資産減価償却率平均値テキスト">
          <a:extLst>
            <a:ext uri="{FF2B5EF4-FFF2-40B4-BE49-F238E27FC236}">
              <a16:creationId xmlns:a16="http://schemas.microsoft.com/office/drawing/2014/main" id="{F5A8F088-A178-4376-A722-D17247DFB49D}"/>
            </a:ext>
          </a:extLst>
        </xdr:cNvPr>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23" name="フローチャート: 判断 222">
          <a:extLst>
            <a:ext uri="{FF2B5EF4-FFF2-40B4-BE49-F238E27FC236}">
              <a16:creationId xmlns:a16="http://schemas.microsoft.com/office/drawing/2014/main" id="{572879BC-B67D-42CD-B4C3-91D81EBC08AF}"/>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24" name="フローチャート: 判断 223">
          <a:extLst>
            <a:ext uri="{FF2B5EF4-FFF2-40B4-BE49-F238E27FC236}">
              <a16:creationId xmlns:a16="http://schemas.microsoft.com/office/drawing/2014/main" id="{E1B03DE8-79B0-46AC-8E92-6074BA2E8D1A}"/>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25" name="フローチャート: 判断 224">
          <a:extLst>
            <a:ext uri="{FF2B5EF4-FFF2-40B4-BE49-F238E27FC236}">
              <a16:creationId xmlns:a16="http://schemas.microsoft.com/office/drawing/2014/main" id="{4481A704-D8B1-4573-98D4-62A08F126E31}"/>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26" name="フローチャート: 判断 225">
          <a:extLst>
            <a:ext uri="{FF2B5EF4-FFF2-40B4-BE49-F238E27FC236}">
              <a16:creationId xmlns:a16="http://schemas.microsoft.com/office/drawing/2014/main" id="{2ADB8DA6-B163-457E-9551-F76FB46078C3}"/>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27" name="フローチャート: 判断 226">
          <a:extLst>
            <a:ext uri="{FF2B5EF4-FFF2-40B4-BE49-F238E27FC236}">
              <a16:creationId xmlns:a16="http://schemas.microsoft.com/office/drawing/2014/main" id="{46D0D372-6BCA-41BA-9487-866DC90F7BC8}"/>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6FAEFE16-DED8-4DEB-A3AD-92DD567C30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3371A87E-9F3C-4AAA-8103-42A6782845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F56F871F-B198-49AC-A489-705F370C94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E7B8DDF0-47B7-4711-946F-16E895287B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39D2B40F-3C91-490E-9D32-E7245B0D28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42163</xdr:rowOff>
    </xdr:from>
    <xdr:to>
      <xdr:col>24</xdr:col>
      <xdr:colOff>114300</xdr:colOff>
      <xdr:row>82</xdr:row>
      <xdr:rowOff>143763</xdr:rowOff>
    </xdr:to>
    <xdr:sp macro="" textlink="">
      <xdr:nvSpPr>
        <xdr:cNvPr id="233" name="楕円 232">
          <a:extLst>
            <a:ext uri="{FF2B5EF4-FFF2-40B4-BE49-F238E27FC236}">
              <a16:creationId xmlns:a16="http://schemas.microsoft.com/office/drawing/2014/main" id="{D17B77CD-8A7A-4EC8-8256-F9928A08DD9B}"/>
            </a:ext>
          </a:extLst>
        </xdr:cNvPr>
        <xdr:cNvSpPr/>
      </xdr:nvSpPr>
      <xdr:spPr>
        <a:xfrm>
          <a:off x="4584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20590</xdr:rowOff>
    </xdr:from>
    <xdr:ext cx="405111" cy="259045"/>
    <xdr:sp macro="" textlink="">
      <xdr:nvSpPr>
        <xdr:cNvPr id="234" name="【福祉施設】&#10;有形固定資産減価償却率該当値テキスト">
          <a:extLst>
            <a:ext uri="{FF2B5EF4-FFF2-40B4-BE49-F238E27FC236}">
              <a16:creationId xmlns:a16="http://schemas.microsoft.com/office/drawing/2014/main" id="{8332BCB3-B380-4D5B-BE72-01EF4C7A9FAC}"/>
            </a:ext>
          </a:extLst>
        </xdr:cNvPr>
        <xdr:cNvSpPr txBox="1"/>
      </xdr:nvSpPr>
      <xdr:spPr>
        <a:xfrm>
          <a:off x="4673600"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235" name="楕円 234">
          <a:extLst>
            <a:ext uri="{FF2B5EF4-FFF2-40B4-BE49-F238E27FC236}">
              <a16:creationId xmlns:a16="http://schemas.microsoft.com/office/drawing/2014/main" id="{6D61762A-ACCD-442E-A7D1-61347507B17D}"/>
            </a:ext>
          </a:extLst>
        </xdr:cNvPr>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92963</xdr:rowOff>
    </xdr:to>
    <xdr:cxnSp macro="">
      <xdr:nvCxnSpPr>
        <xdr:cNvPr id="236" name="直線コネクタ 235">
          <a:extLst>
            <a:ext uri="{FF2B5EF4-FFF2-40B4-BE49-F238E27FC236}">
              <a16:creationId xmlns:a16="http://schemas.microsoft.com/office/drawing/2014/main" id="{5D2BCDBC-3231-48BE-AE1B-0C347FBB213F}"/>
            </a:ext>
          </a:extLst>
        </xdr:cNvPr>
        <xdr:cNvCxnSpPr/>
      </xdr:nvCxnSpPr>
      <xdr:spPr>
        <a:xfrm>
          <a:off x="3797300" y="141015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237" name="楕円 236">
          <a:extLst>
            <a:ext uri="{FF2B5EF4-FFF2-40B4-BE49-F238E27FC236}">
              <a16:creationId xmlns:a16="http://schemas.microsoft.com/office/drawing/2014/main" id="{C7974117-E310-4429-BFE7-3A78A602C58B}"/>
            </a:ext>
          </a:extLst>
        </xdr:cNvPr>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42672</xdr:rowOff>
    </xdr:to>
    <xdr:cxnSp macro="">
      <xdr:nvCxnSpPr>
        <xdr:cNvPr id="238" name="直線コネクタ 237">
          <a:extLst>
            <a:ext uri="{FF2B5EF4-FFF2-40B4-BE49-F238E27FC236}">
              <a16:creationId xmlns:a16="http://schemas.microsoft.com/office/drawing/2014/main" id="{268B9A7B-E44D-4F56-ABCB-C01371BF4686}"/>
            </a:ext>
          </a:extLst>
        </xdr:cNvPr>
        <xdr:cNvCxnSpPr/>
      </xdr:nvCxnSpPr>
      <xdr:spPr>
        <a:xfrm>
          <a:off x="2908300" y="140512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39" name="楕円 238">
          <a:extLst>
            <a:ext uri="{FF2B5EF4-FFF2-40B4-BE49-F238E27FC236}">
              <a16:creationId xmlns:a16="http://schemas.microsoft.com/office/drawing/2014/main" id="{7CE3FCDC-98B8-46F6-A5EE-4FD86F1FBE1E}"/>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81</xdr:row>
      <xdr:rowOff>163830</xdr:rowOff>
    </xdr:to>
    <xdr:cxnSp macro="">
      <xdr:nvCxnSpPr>
        <xdr:cNvPr id="240" name="直線コネクタ 239">
          <a:extLst>
            <a:ext uri="{FF2B5EF4-FFF2-40B4-BE49-F238E27FC236}">
              <a16:creationId xmlns:a16="http://schemas.microsoft.com/office/drawing/2014/main" id="{5AD10237-EA2B-4CE6-AD7D-883A00DB458B}"/>
            </a:ext>
          </a:extLst>
        </xdr:cNvPr>
        <xdr:cNvCxnSpPr/>
      </xdr:nvCxnSpPr>
      <xdr:spPr>
        <a:xfrm>
          <a:off x="2019300" y="14016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30735</xdr:rowOff>
    </xdr:from>
    <xdr:to>
      <xdr:col>6</xdr:col>
      <xdr:colOff>38100</xdr:colOff>
      <xdr:row>81</xdr:row>
      <xdr:rowOff>132335</xdr:rowOff>
    </xdr:to>
    <xdr:sp macro="" textlink="">
      <xdr:nvSpPr>
        <xdr:cNvPr id="241" name="楕円 240">
          <a:extLst>
            <a:ext uri="{FF2B5EF4-FFF2-40B4-BE49-F238E27FC236}">
              <a16:creationId xmlns:a16="http://schemas.microsoft.com/office/drawing/2014/main" id="{FFD626EA-8315-4B15-BAF7-3725C5690724}"/>
            </a:ext>
          </a:extLst>
        </xdr:cNvPr>
        <xdr:cNvSpPr/>
      </xdr:nvSpPr>
      <xdr:spPr>
        <a:xfrm>
          <a:off x="1079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81535</xdr:rowOff>
    </xdr:from>
    <xdr:to>
      <xdr:col>10</xdr:col>
      <xdr:colOff>114300</xdr:colOff>
      <xdr:row>81</xdr:row>
      <xdr:rowOff>129539</xdr:rowOff>
    </xdr:to>
    <xdr:cxnSp macro="">
      <xdr:nvCxnSpPr>
        <xdr:cNvPr id="242" name="直線コネクタ 241">
          <a:extLst>
            <a:ext uri="{FF2B5EF4-FFF2-40B4-BE49-F238E27FC236}">
              <a16:creationId xmlns:a16="http://schemas.microsoft.com/office/drawing/2014/main" id="{DF12AFFD-6F4D-4DED-BF1B-4E8C7696848A}"/>
            </a:ext>
          </a:extLst>
        </xdr:cNvPr>
        <xdr:cNvCxnSpPr/>
      </xdr:nvCxnSpPr>
      <xdr:spPr>
        <a:xfrm>
          <a:off x="1130300" y="1396898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243" name="n_1aveValue【福祉施設】&#10;有形固定資産減価償却率">
          <a:extLst>
            <a:ext uri="{FF2B5EF4-FFF2-40B4-BE49-F238E27FC236}">
              <a16:creationId xmlns:a16="http://schemas.microsoft.com/office/drawing/2014/main" id="{9EC420BB-2FE5-43CE-88B6-43BAA7040684}"/>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244" name="n_2aveValue【福祉施設】&#10;有形固定資産減価償却率">
          <a:extLst>
            <a:ext uri="{FF2B5EF4-FFF2-40B4-BE49-F238E27FC236}">
              <a16:creationId xmlns:a16="http://schemas.microsoft.com/office/drawing/2014/main" id="{CDFC9A06-1B87-4027-8161-71B8FD375C03}"/>
            </a:ext>
          </a:extLst>
        </xdr:cNvPr>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245" name="n_3aveValue【福祉施設】&#10;有形固定資産減価償却率">
          <a:extLst>
            <a:ext uri="{FF2B5EF4-FFF2-40B4-BE49-F238E27FC236}">
              <a16:creationId xmlns:a16="http://schemas.microsoft.com/office/drawing/2014/main" id="{FDECE462-0D35-4B2F-A4B6-C720A4555027}"/>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46" name="n_4aveValue【福祉施設】&#10;有形固定資産減価償却率">
          <a:extLst>
            <a:ext uri="{FF2B5EF4-FFF2-40B4-BE49-F238E27FC236}">
              <a16:creationId xmlns:a16="http://schemas.microsoft.com/office/drawing/2014/main" id="{9D3CF855-7A1C-4A03-9EBB-FF571D7CFBFF}"/>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247" name="n_1mainValue【福祉施設】&#10;有形固定資産減価償却率">
          <a:extLst>
            <a:ext uri="{FF2B5EF4-FFF2-40B4-BE49-F238E27FC236}">
              <a16:creationId xmlns:a16="http://schemas.microsoft.com/office/drawing/2014/main" id="{DD58C294-E02F-4C4E-9137-A35C816E9943}"/>
            </a:ext>
          </a:extLst>
        </xdr:cNvPr>
        <xdr:cNvSpPr txBox="1"/>
      </xdr:nvSpPr>
      <xdr:spPr>
        <a:xfrm>
          <a:off x="3582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48" name="n_2mainValue【福祉施設】&#10;有形固定資産減価償却率">
          <a:extLst>
            <a:ext uri="{FF2B5EF4-FFF2-40B4-BE49-F238E27FC236}">
              <a16:creationId xmlns:a16="http://schemas.microsoft.com/office/drawing/2014/main" id="{B16FB452-6FD4-45B0-8034-068A1A69D54A}"/>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249" name="n_3mainValue【福祉施設】&#10;有形固定資産減価償却率">
          <a:extLst>
            <a:ext uri="{FF2B5EF4-FFF2-40B4-BE49-F238E27FC236}">
              <a16:creationId xmlns:a16="http://schemas.microsoft.com/office/drawing/2014/main" id="{E978E889-A63B-458B-8940-343031688C0E}"/>
            </a:ext>
          </a:extLst>
        </xdr:cNvPr>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123462</xdr:rowOff>
    </xdr:from>
    <xdr:ext cx="405111" cy="259045"/>
    <xdr:sp macro="" textlink="">
      <xdr:nvSpPr>
        <xdr:cNvPr id="250" name="n_4mainValue【福祉施設】&#10;有形固定資産減価償却率">
          <a:extLst>
            <a:ext uri="{FF2B5EF4-FFF2-40B4-BE49-F238E27FC236}">
              <a16:creationId xmlns:a16="http://schemas.microsoft.com/office/drawing/2014/main" id="{54937CFB-862E-4F7A-BED0-901AE18848CA}"/>
            </a:ext>
          </a:extLst>
        </xdr:cNvPr>
        <xdr:cNvSpPr txBox="1"/>
      </xdr:nvSpPr>
      <xdr:spPr>
        <a:xfrm>
          <a:off x="927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94D9E4D8-739E-40EA-849F-52B308F63F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E46DC97B-2F2B-4391-AE4D-4B35E39209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8DCEB17D-3896-4310-8B66-09E84E2AFC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2DC1666A-30DB-4E62-BA52-33527D3C77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6F805BE8-E807-44CD-AF39-1FAD771F28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1A191859-4225-4AEF-BB13-4DE3CCF6E8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5015C7A1-A241-4D69-86BA-131832D663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DF13FD6C-9FBE-4A9F-9C6B-320D72B2758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a:extLst>
            <a:ext uri="{FF2B5EF4-FFF2-40B4-BE49-F238E27FC236}">
              <a16:creationId xmlns:a16="http://schemas.microsoft.com/office/drawing/2014/main" id="{4A62A084-FA10-4684-8AC4-E0B576E4E6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a:extLst>
            <a:ext uri="{FF2B5EF4-FFF2-40B4-BE49-F238E27FC236}">
              <a16:creationId xmlns:a16="http://schemas.microsoft.com/office/drawing/2014/main" id="{715DB7F4-2950-4A71-9450-6DCE83317B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a:extLst>
            <a:ext uri="{FF2B5EF4-FFF2-40B4-BE49-F238E27FC236}">
              <a16:creationId xmlns:a16="http://schemas.microsoft.com/office/drawing/2014/main" id="{78B8067B-FB1E-420F-99F1-A4986921B13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C208CB74-DE9A-40AE-BCFE-DA84040269E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a:extLst>
            <a:ext uri="{FF2B5EF4-FFF2-40B4-BE49-F238E27FC236}">
              <a16:creationId xmlns:a16="http://schemas.microsoft.com/office/drawing/2014/main" id="{E952F61E-ED17-43E3-ACAD-99E961226F8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a:extLst>
            <a:ext uri="{FF2B5EF4-FFF2-40B4-BE49-F238E27FC236}">
              <a16:creationId xmlns:a16="http://schemas.microsoft.com/office/drawing/2014/main" id="{51D86B88-D1C5-429F-8DDC-9B8E8F7A856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a:extLst>
            <a:ext uri="{FF2B5EF4-FFF2-40B4-BE49-F238E27FC236}">
              <a16:creationId xmlns:a16="http://schemas.microsoft.com/office/drawing/2014/main" id="{FB725171-B8AF-4A41-9DA6-8C56A6DBEE1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a:extLst>
            <a:ext uri="{FF2B5EF4-FFF2-40B4-BE49-F238E27FC236}">
              <a16:creationId xmlns:a16="http://schemas.microsoft.com/office/drawing/2014/main" id="{D7DBAE49-04A4-414E-AADE-2E91BDB8C9A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a:extLst>
            <a:ext uri="{FF2B5EF4-FFF2-40B4-BE49-F238E27FC236}">
              <a16:creationId xmlns:a16="http://schemas.microsoft.com/office/drawing/2014/main" id="{5B5C417E-A265-4B98-8221-138F620C233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a:extLst>
            <a:ext uri="{FF2B5EF4-FFF2-40B4-BE49-F238E27FC236}">
              <a16:creationId xmlns:a16="http://schemas.microsoft.com/office/drawing/2014/main" id="{A16C411A-80E5-471E-9AF2-8A39AB6874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a:extLst>
            <a:ext uri="{FF2B5EF4-FFF2-40B4-BE49-F238E27FC236}">
              <a16:creationId xmlns:a16="http://schemas.microsoft.com/office/drawing/2014/main" id="{904971C9-7FA1-4185-99F8-F099B88957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a:extLst>
            <a:ext uri="{FF2B5EF4-FFF2-40B4-BE49-F238E27FC236}">
              <a16:creationId xmlns:a16="http://schemas.microsoft.com/office/drawing/2014/main" id="{957B8A05-26FA-4E55-8445-802C379D12A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a:extLst>
            <a:ext uri="{FF2B5EF4-FFF2-40B4-BE49-F238E27FC236}">
              <a16:creationId xmlns:a16="http://schemas.microsoft.com/office/drawing/2014/main" id="{B69E167B-11FC-4A10-BF9B-2AAA967478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a:extLst>
            <a:ext uri="{FF2B5EF4-FFF2-40B4-BE49-F238E27FC236}">
              <a16:creationId xmlns:a16="http://schemas.microsoft.com/office/drawing/2014/main" id="{068D0A44-D3D7-423E-8F98-E07DC56114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a:extLst>
            <a:ext uri="{FF2B5EF4-FFF2-40B4-BE49-F238E27FC236}">
              <a16:creationId xmlns:a16="http://schemas.microsoft.com/office/drawing/2014/main" id="{E6994797-3C3E-4BE4-A7C3-9150D1AAA2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74" name="直線コネクタ 273">
          <a:extLst>
            <a:ext uri="{FF2B5EF4-FFF2-40B4-BE49-F238E27FC236}">
              <a16:creationId xmlns:a16="http://schemas.microsoft.com/office/drawing/2014/main" id="{E3D37025-B6C3-44F9-BCFF-94BB70B90EA2}"/>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75" name="【福祉施設】&#10;一人当たり面積最小値テキスト">
          <a:extLst>
            <a:ext uri="{FF2B5EF4-FFF2-40B4-BE49-F238E27FC236}">
              <a16:creationId xmlns:a16="http://schemas.microsoft.com/office/drawing/2014/main" id="{7C2AED88-AAC8-46F6-A2C1-4154A88A651A}"/>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76" name="直線コネクタ 275">
          <a:extLst>
            <a:ext uri="{FF2B5EF4-FFF2-40B4-BE49-F238E27FC236}">
              <a16:creationId xmlns:a16="http://schemas.microsoft.com/office/drawing/2014/main" id="{84D24CC6-B345-4ED6-AB81-0FCE04C4D1A5}"/>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77" name="【福祉施設】&#10;一人当たり面積最大値テキスト">
          <a:extLst>
            <a:ext uri="{FF2B5EF4-FFF2-40B4-BE49-F238E27FC236}">
              <a16:creationId xmlns:a16="http://schemas.microsoft.com/office/drawing/2014/main" id="{51D97572-5E3E-49B4-8F54-C8E8355F752D}"/>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78" name="直線コネクタ 277">
          <a:extLst>
            <a:ext uri="{FF2B5EF4-FFF2-40B4-BE49-F238E27FC236}">
              <a16:creationId xmlns:a16="http://schemas.microsoft.com/office/drawing/2014/main" id="{EE8FFB2D-AF28-437A-AEAA-C8B82D761D9E}"/>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279" name="【福祉施設】&#10;一人当たり面積平均値テキスト">
          <a:extLst>
            <a:ext uri="{FF2B5EF4-FFF2-40B4-BE49-F238E27FC236}">
              <a16:creationId xmlns:a16="http://schemas.microsoft.com/office/drawing/2014/main" id="{0A60A808-CEB2-4A64-9CA5-45593A191421}"/>
            </a:ext>
          </a:extLst>
        </xdr:cNvPr>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80" name="フローチャート: 判断 279">
          <a:extLst>
            <a:ext uri="{FF2B5EF4-FFF2-40B4-BE49-F238E27FC236}">
              <a16:creationId xmlns:a16="http://schemas.microsoft.com/office/drawing/2014/main" id="{BE7D1816-4B11-4102-A846-81CABA4EE31C}"/>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81" name="フローチャート: 判断 280">
          <a:extLst>
            <a:ext uri="{FF2B5EF4-FFF2-40B4-BE49-F238E27FC236}">
              <a16:creationId xmlns:a16="http://schemas.microsoft.com/office/drawing/2014/main" id="{F5BDE7D2-AF26-4A34-91A5-0F6F5AF186E4}"/>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82" name="フローチャート: 判断 281">
          <a:extLst>
            <a:ext uri="{FF2B5EF4-FFF2-40B4-BE49-F238E27FC236}">
              <a16:creationId xmlns:a16="http://schemas.microsoft.com/office/drawing/2014/main" id="{491AB9D8-D16B-4F88-9C22-38967C4C6699}"/>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283" name="フローチャート: 判断 282">
          <a:extLst>
            <a:ext uri="{FF2B5EF4-FFF2-40B4-BE49-F238E27FC236}">
              <a16:creationId xmlns:a16="http://schemas.microsoft.com/office/drawing/2014/main" id="{6F3F9E86-D58B-4C9E-B47D-768D27116F0C}"/>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284" name="フローチャート: 判断 283">
          <a:extLst>
            <a:ext uri="{FF2B5EF4-FFF2-40B4-BE49-F238E27FC236}">
              <a16:creationId xmlns:a16="http://schemas.microsoft.com/office/drawing/2014/main" id="{FF69C57E-181A-431E-BEA8-D2D54655E645}"/>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C3BFDC8-B1DA-4135-91C7-AB75F522B2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AA181EB-77BB-41E9-ADF5-12E77FB452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9DD7BFB-8D71-4708-BEE3-89AFA1A9B5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2CA8630-21FF-4852-A46A-EF48BCF816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FBDC555-C377-4E9B-B675-8B897F06A7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45720</xdr:rowOff>
    </xdr:from>
    <xdr:to>
      <xdr:col>55</xdr:col>
      <xdr:colOff>50800</xdr:colOff>
      <xdr:row>82</xdr:row>
      <xdr:rowOff>147320</xdr:rowOff>
    </xdr:to>
    <xdr:sp macro="" textlink="">
      <xdr:nvSpPr>
        <xdr:cNvPr id="290" name="楕円 289">
          <a:extLst>
            <a:ext uri="{FF2B5EF4-FFF2-40B4-BE49-F238E27FC236}">
              <a16:creationId xmlns:a16="http://schemas.microsoft.com/office/drawing/2014/main" id="{A3064445-676E-481B-889F-9DB9B641C9E3}"/>
            </a:ext>
          </a:extLst>
        </xdr:cNvPr>
        <xdr:cNvSpPr/>
      </xdr:nvSpPr>
      <xdr:spPr>
        <a:xfrm>
          <a:off x="104267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68597</xdr:rowOff>
    </xdr:from>
    <xdr:ext cx="469744" cy="259045"/>
    <xdr:sp macro="" textlink="">
      <xdr:nvSpPr>
        <xdr:cNvPr id="291" name="【福祉施設】&#10;一人当たり面積該当値テキスト">
          <a:extLst>
            <a:ext uri="{FF2B5EF4-FFF2-40B4-BE49-F238E27FC236}">
              <a16:creationId xmlns:a16="http://schemas.microsoft.com/office/drawing/2014/main" id="{32B1FE1F-FFD3-4963-B49D-A775BFBD0283}"/>
            </a:ext>
          </a:extLst>
        </xdr:cNvPr>
        <xdr:cNvSpPr txBox="1"/>
      </xdr:nvSpPr>
      <xdr:spPr>
        <a:xfrm>
          <a:off x="10515600"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62230</xdr:rowOff>
    </xdr:from>
    <xdr:to>
      <xdr:col>50</xdr:col>
      <xdr:colOff>165100</xdr:colOff>
      <xdr:row>82</xdr:row>
      <xdr:rowOff>163830</xdr:rowOff>
    </xdr:to>
    <xdr:sp macro="" textlink="">
      <xdr:nvSpPr>
        <xdr:cNvPr id="292" name="楕円 291">
          <a:extLst>
            <a:ext uri="{FF2B5EF4-FFF2-40B4-BE49-F238E27FC236}">
              <a16:creationId xmlns:a16="http://schemas.microsoft.com/office/drawing/2014/main" id="{CCD9D0ED-8CC8-4E56-B7C5-0D9B609BD9EB}"/>
            </a:ext>
          </a:extLst>
        </xdr:cNvPr>
        <xdr:cNvSpPr/>
      </xdr:nvSpPr>
      <xdr:spPr>
        <a:xfrm>
          <a:off x="9588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96520</xdr:rowOff>
    </xdr:from>
    <xdr:to>
      <xdr:col>55</xdr:col>
      <xdr:colOff>0</xdr:colOff>
      <xdr:row>82</xdr:row>
      <xdr:rowOff>113030</xdr:rowOff>
    </xdr:to>
    <xdr:cxnSp macro="">
      <xdr:nvCxnSpPr>
        <xdr:cNvPr id="293" name="直線コネクタ 292">
          <a:extLst>
            <a:ext uri="{FF2B5EF4-FFF2-40B4-BE49-F238E27FC236}">
              <a16:creationId xmlns:a16="http://schemas.microsoft.com/office/drawing/2014/main" id="{BAF89E91-2756-488E-BDCE-528A21E5F621}"/>
            </a:ext>
          </a:extLst>
        </xdr:cNvPr>
        <xdr:cNvCxnSpPr/>
      </xdr:nvCxnSpPr>
      <xdr:spPr>
        <a:xfrm flipV="1">
          <a:off x="9639300" y="1415542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294" name="楕円 293">
          <a:extLst>
            <a:ext uri="{FF2B5EF4-FFF2-40B4-BE49-F238E27FC236}">
              <a16:creationId xmlns:a16="http://schemas.microsoft.com/office/drawing/2014/main" id="{E3B0F59D-6D8E-4AA8-A9A3-E78EEFC565EC}"/>
            </a:ext>
          </a:extLst>
        </xdr:cNvPr>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113030</xdr:rowOff>
    </xdr:from>
    <xdr:to>
      <xdr:col>50</xdr:col>
      <xdr:colOff>114300</xdr:colOff>
      <xdr:row>82</xdr:row>
      <xdr:rowOff>129539</xdr:rowOff>
    </xdr:to>
    <xdr:cxnSp macro="">
      <xdr:nvCxnSpPr>
        <xdr:cNvPr id="295" name="直線コネクタ 294">
          <a:extLst>
            <a:ext uri="{FF2B5EF4-FFF2-40B4-BE49-F238E27FC236}">
              <a16:creationId xmlns:a16="http://schemas.microsoft.com/office/drawing/2014/main" id="{360570A3-1D15-4379-8435-E1D76A94A2BB}"/>
            </a:ext>
          </a:extLst>
        </xdr:cNvPr>
        <xdr:cNvCxnSpPr/>
      </xdr:nvCxnSpPr>
      <xdr:spPr>
        <a:xfrm flipV="1">
          <a:off x="8750300" y="141719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66039</xdr:rowOff>
    </xdr:from>
    <xdr:to>
      <xdr:col>41</xdr:col>
      <xdr:colOff>101600</xdr:colOff>
      <xdr:row>81</xdr:row>
      <xdr:rowOff>167639</xdr:rowOff>
    </xdr:to>
    <xdr:sp macro="" textlink="">
      <xdr:nvSpPr>
        <xdr:cNvPr id="296" name="楕円 295">
          <a:extLst>
            <a:ext uri="{FF2B5EF4-FFF2-40B4-BE49-F238E27FC236}">
              <a16:creationId xmlns:a16="http://schemas.microsoft.com/office/drawing/2014/main" id="{F1B9BA92-8F8A-4E6E-AA50-482668F1515E}"/>
            </a:ext>
          </a:extLst>
        </xdr:cNvPr>
        <xdr:cNvSpPr/>
      </xdr:nvSpPr>
      <xdr:spPr>
        <a:xfrm>
          <a:off x="7810500" y="13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116839</xdr:rowOff>
    </xdr:from>
    <xdr:to>
      <xdr:col>45</xdr:col>
      <xdr:colOff>177800</xdr:colOff>
      <xdr:row>82</xdr:row>
      <xdr:rowOff>129539</xdr:rowOff>
    </xdr:to>
    <xdr:cxnSp macro="">
      <xdr:nvCxnSpPr>
        <xdr:cNvPr id="297" name="直線コネクタ 296">
          <a:extLst>
            <a:ext uri="{FF2B5EF4-FFF2-40B4-BE49-F238E27FC236}">
              <a16:creationId xmlns:a16="http://schemas.microsoft.com/office/drawing/2014/main" id="{35275E85-CC05-4572-AD30-2423ACF7C5C5}"/>
            </a:ext>
          </a:extLst>
        </xdr:cNvPr>
        <xdr:cNvCxnSpPr/>
      </xdr:nvCxnSpPr>
      <xdr:spPr>
        <a:xfrm>
          <a:off x="7861300" y="14004289"/>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87630</xdr:rowOff>
    </xdr:from>
    <xdr:to>
      <xdr:col>36</xdr:col>
      <xdr:colOff>165100</xdr:colOff>
      <xdr:row>82</xdr:row>
      <xdr:rowOff>17780</xdr:rowOff>
    </xdr:to>
    <xdr:sp macro="" textlink="">
      <xdr:nvSpPr>
        <xdr:cNvPr id="298" name="楕円 297">
          <a:extLst>
            <a:ext uri="{FF2B5EF4-FFF2-40B4-BE49-F238E27FC236}">
              <a16:creationId xmlns:a16="http://schemas.microsoft.com/office/drawing/2014/main" id="{02B02226-53CB-4628-8B94-D37E2B8F0B1D}"/>
            </a:ext>
          </a:extLst>
        </xdr:cNvPr>
        <xdr:cNvSpPr/>
      </xdr:nvSpPr>
      <xdr:spPr>
        <a:xfrm>
          <a:off x="69215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116839</xdr:rowOff>
    </xdr:from>
    <xdr:to>
      <xdr:col>41</xdr:col>
      <xdr:colOff>50800</xdr:colOff>
      <xdr:row>81</xdr:row>
      <xdr:rowOff>138430</xdr:rowOff>
    </xdr:to>
    <xdr:cxnSp macro="">
      <xdr:nvCxnSpPr>
        <xdr:cNvPr id="299" name="直線コネクタ 298">
          <a:extLst>
            <a:ext uri="{FF2B5EF4-FFF2-40B4-BE49-F238E27FC236}">
              <a16:creationId xmlns:a16="http://schemas.microsoft.com/office/drawing/2014/main" id="{A8A3E8D4-6FEA-4196-9766-8E4DBC6CC21E}"/>
            </a:ext>
          </a:extLst>
        </xdr:cNvPr>
        <xdr:cNvCxnSpPr/>
      </xdr:nvCxnSpPr>
      <xdr:spPr>
        <a:xfrm flipV="1">
          <a:off x="6972300" y="140042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00" name="n_1aveValue【福祉施設】&#10;一人当たり面積">
          <a:extLst>
            <a:ext uri="{FF2B5EF4-FFF2-40B4-BE49-F238E27FC236}">
              <a16:creationId xmlns:a16="http://schemas.microsoft.com/office/drawing/2014/main" id="{8CEF2659-0EB6-44AA-BEF7-A94B9A90D76B}"/>
            </a:ext>
          </a:extLst>
        </xdr:cNvPr>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01" name="n_2aveValue【福祉施設】&#10;一人当たり面積">
          <a:extLst>
            <a:ext uri="{FF2B5EF4-FFF2-40B4-BE49-F238E27FC236}">
              <a16:creationId xmlns:a16="http://schemas.microsoft.com/office/drawing/2014/main" id="{2FA389E7-8C87-4FF7-B058-BF00AD571309}"/>
            </a:ext>
          </a:extLst>
        </xdr:cNvPr>
        <xdr:cNvSpPr txBox="1"/>
      </xdr:nvSpPr>
      <xdr:spPr>
        <a:xfrm>
          <a:off x="85154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02" name="n_3aveValue【福祉施設】&#10;一人当たり面積">
          <a:extLst>
            <a:ext uri="{FF2B5EF4-FFF2-40B4-BE49-F238E27FC236}">
              <a16:creationId xmlns:a16="http://schemas.microsoft.com/office/drawing/2014/main" id="{0E1B4FA9-0D44-49AE-B1AB-0450138D65C5}"/>
            </a:ext>
          </a:extLst>
        </xdr:cNvPr>
        <xdr:cNvSpPr txBox="1"/>
      </xdr:nvSpPr>
      <xdr:spPr>
        <a:xfrm>
          <a:off x="7626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03" name="n_4aveValue【福祉施設】&#10;一人当たり面積">
          <a:extLst>
            <a:ext uri="{FF2B5EF4-FFF2-40B4-BE49-F238E27FC236}">
              <a16:creationId xmlns:a16="http://schemas.microsoft.com/office/drawing/2014/main" id="{521343BF-3F12-49C8-B655-1BC166F4DB17}"/>
            </a:ext>
          </a:extLst>
        </xdr:cNvPr>
        <xdr:cNvSpPr txBox="1"/>
      </xdr:nvSpPr>
      <xdr:spPr>
        <a:xfrm>
          <a:off x="6737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8907</xdr:rowOff>
    </xdr:from>
    <xdr:ext cx="469744" cy="259045"/>
    <xdr:sp macro="" textlink="">
      <xdr:nvSpPr>
        <xdr:cNvPr id="304" name="n_1mainValue【福祉施設】&#10;一人当たり面積">
          <a:extLst>
            <a:ext uri="{FF2B5EF4-FFF2-40B4-BE49-F238E27FC236}">
              <a16:creationId xmlns:a16="http://schemas.microsoft.com/office/drawing/2014/main" id="{C47DC6DF-0943-4F49-91B1-89D275F87538}"/>
            </a:ext>
          </a:extLst>
        </xdr:cNvPr>
        <xdr:cNvSpPr txBox="1"/>
      </xdr:nvSpPr>
      <xdr:spPr>
        <a:xfrm>
          <a:off x="9391727" y="1389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05" name="n_2mainValue【福祉施設】&#10;一人当たり面積">
          <a:extLst>
            <a:ext uri="{FF2B5EF4-FFF2-40B4-BE49-F238E27FC236}">
              <a16:creationId xmlns:a16="http://schemas.microsoft.com/office/drawing/2014/main" id="{127724DE-1BC8-4089-B5F1-2285A22E6D05}"/>
            </a:ext>
          </a:extLst>
        </xdr:cNvPr>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12716</xdr:rowOff>
    </xdr:from>
    <xdr:ext cx="469744" cy="259045"/>
    <xdr:sp macro="" textlink="">
      <xdr:nvSpPr>
        <xdr:cNvPr id="306" name="n_3mainValue【福祉施設】&#10;一人当たり面積">
          <a:extLst>
            <a:ext uri="{FF2B5EF4-FFF2-40B4-BE49-F238E27FC236}">
              <a16:creationId xmlns:a16="http://schemas.microsoft.com/office/drawing/2014/main" id="{3DF86EB9-355F-4246-A918-5A018EBE632F}"/>
            </a:ext>
          </a:extLst>
        </xdr:cNvPr>
        <xdr:cNvSpPr txBox="1"/>
      </xdr:nvSpPr>
      <xdr:spPr>
        <a:xfrm>
          <a:off x="7626427" y="1372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34307</xdr:rowOff>
    </xdr:from>
    <xdr:ext cx="469744" cy="259045"/>
    <xdr:sp macro="" textlink="">
      <xdr:nvSpPr>
        <xdr:cNvPr id="307" name="n_4mainValue【福祉施設】&#10;一人当たり面積">
          <a:extLst>
            <a:ext uri="{FF2B5EF4-FFF2-40B4-BE49-F238E27FC236}">
              <a16:creationId xmlns:a16="http://schemas.microsoft.com/office/drawing/2014/main" id="{15E44BBF-28D9-4988-8AC7-91484C25E24A}"/>
            </a:ext>
          </a:extLst>
        </xdr:cNvPr>
        <xdr:cNvSpPr txBox="1"/>
      </xdr:nvSpPr>
      <xdr:spPr>
        <a:xfrm>
          <a:off x="673742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B00FF533-C8D0-4336-8F5E-BA049A85A4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C841EBF0-314E-46D7-A04E-8954C24709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30293FE5-1031-4371-BACB-425D7611C2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704EFA45-0EC7-4BB6-AED4-F22A47E4B8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1066EB6C-831A-46E0-9F45-1E1B24A848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37C42791-B85B-4909-809C-555E686727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FDB37E1A-6B9F-4C1B-8597-B333FCB740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CEA7572B-AD07-4C8B-A858-47518F71BE7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a:extLst>
            <a:ext uri="{FF2B5EF4-FFF2-40B4-BE49-F238E27FC236}">
              <a16:creationId xmlns:a16="http://schemas.microsoft.com/office/drawing/2014/main" id="{7DD20E4E-C061-4063-83A7-AE54BA70CB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a:extLst>
            <a:ext uri="{FF2B5EF4-FFF2-40B4-BE49-F238E27FC236}">
              <a16:creationId xmlns:a16="http://schemas.microsoft.com/office/drawing/2014/main" id="{B898C6E8-CE32-45B9-ABAF-F8D27CF3954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8" name="テキスト ボックス 317">
          <a:extLst>
            <a:ext uri="{FF2B5EF4-FFF2-40B4-BE49-F238E27FC236}">
              <a16:creationId xmlns:a16="http://schemas.microsoft.com/office/drawing/2014/main" id="{9EB87498-069E-4591-907A-3BD158680D8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9" name="直線コネクタ 318">
          <a:extLst>
            <a:ext uri="{FF2B5EF4-FFF2-40B4-BE49-F238E27FC236}">
              <a16:creationId xmlns:a16="http://schemas.microsoft.com/office/drawing/2014/main" id="{C746F345-B226-4FBA-A3D0-704A60D88EC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20" name="テキスト ボックス 319">
          <a:extLst>
            <a:ext uri="{FF2B5EF4-FFF2-40B4-BE49-F238E27FC236}">
              <a16:creationId xmlns:a16="http://schemas.microsoft.com/office/drawing/2014/main" id="{A8AD4FB0-B102-42AB-80B9-5E36A1EBF4D1}"/>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1" name="直線コネクタ 320">
          <a:extLst>
            <a:ext uri="{FF2B5EF4-FFF2-40B4-BE49-F238E27FC236}">
              <a16:creationId xmlns:a16="http://schemas.microsoft.com/office/drawing/2014/main" id="{242B6FE0-3211-40F2-A23D-8EE2962ED62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2" name="テキスト ボックス 321">
          <a:extLst>
            <a:ext uri="{FF2B5EF4-FFF2-40B4-BE49-F238E27FC236}">
              <a16:creationId xmlns:a16="http://schemas.microsoft.com/office/drawing/2014/main" id="{03931148-CBF8-4073-9390-24FFD509FCC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3" name="直線コネクタ 322">
          <a:extLst>
            <a:ext uri="{FF2B5EF4-FFF2-40B4-BE49-F238E27FC236}">
              <a16:creationId xmlns:a16="http://schemas.microsoft.com/office/drawing/2014/main" id="{47E81368-742B-44AD-979D-1828D4EE388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4" name="テキスト ボックス 323">
          <a:extLst>
            <a:ext uri="{FF2B5EF4-FFF2-40B4-BE49-F238E27FC236}">
              <a16:creationId xmlns:a16="http://schemas.microsoft.com/office/drawing/2014/main" id="{0233E739-8AA8-4D05-A37F-291906A65CA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5" name="直線コネクタ 324">
          <a:extLst>
            <a:ext uri="{FF2B5EF4-FFF2-40B4-BE49-F238E27FC236}">
              <a16:creationId xmlns:a16="http://schemas.microsoft.com/office/drawing/2014/main" id="{C0705578-94D0-4D3C-BFB5-3CCE6E59F40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6" name="テキスト ボックス 325">
          <a:extLst>
            <a:ext uri="{FF2B5EF4-FFF2-40B4-BE49-F238E27FC236}">
              <a16:creationId xmlns:a16="http://schemas.microsoft.com/office/drawing/2014/main" id="{BB30E2CC-EA42-4A18-8A38-1EAA48798383}"/>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7" name="直線コネクタ 326">
          <a:extLst>
            <a:ext uri="{FF2B5EF4-FFF2-40B4-BE49-F238E27FC236}">
              <a16:creationId xmlns:a16="http://schemas.microsoft.com/office/drawing/2014/main" id="{F7485DDA-93E3-4EB7-ABC5-98F38BC8E9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8" name="テキスト ボックス 327">
          <a:extLst>
            <a:ext uri="{FF2B5EF4-FFF2-40B4-BE49-F238E27FC236}">
              <a16:creationId xmlns:a16="http://schemas.microsoft.com/office/drawing/2014/main" id="{5C3C124E-40CC-4E16-B078-BF2EEE1D874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9" name="【市民会館】&#10;有形固定資産減価償却率グラフ枠">
          <a:extLst>
            <a:ext uri="{FF2B5EF4-FFF2-40B4-BE49-F238E27FC236}">
              <a16:creationId xmlns:a16="http://schemas.microsoft.com/office/drawing/2014/main" id="{D3BBDCE5-9483-4044-9046-6C5D144C8E6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53339</xdr:rowOff>
    </xdr:from>
    <xdr:to>
      <xdr:col>24</xdr:col>
      <xdr:colOff>62865</xdr:colOff>
      <xdr:row>108</xdr:row>
      <xdr:rowOff>76200</xdr:rowOff>
    </xdr:to>
    <xdr:cxnSp macro="">
      <xdr:nvCxnSpPr>
        <xdr:cNvPr id="330" name="直線コネクタ 329">
          <a:extLst>
            <a:ext uri="{FF2B5EF4-FFF2-40B4-BE49-F238E27FC236}">
              <a16:creationId xmlns:a16="http://schemas.microsoft.com/office/drawing/2014/main" id="{89BE8C74-10AA-4326-A28C-A79CCBC7A677}"/>
            </a:ext>
          </a:extLst>
        </xdr:cNvPr>
        <xdr:cNvCxnSpPr/>
      </xdr:nvCxnSpPr>
      <xdr:spPr>
        <a:xfrm flipV="1">
          <a:off x="4634865" y="175412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31" name="【市民会館】&#10;有形固定資産減価償却率最小値テキスト">
          <a:extLst>
            <a:ext uri="{FF2B5EF4-FFF2-40B4-BE49-F238E27FC236}">
              <a16:creationId xmlns:a16="http://schemas.microsoft.com/office/drawing/2014/main" id="{0EFA4D08-F13D-4C4A-AE9A-B1B45583D1E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2" name="直線コネクタ 331">
          <a:extLst>
            <a:ext uri="{FF2B5EF4-FFF2-40B4-BE49-F238E27FC236}">
              <a16:creationId xmlns:a16="http://schemas.microsoft.com/office/drawing/2014/main" id="{388C943E-87BB-4C6F-9512-1750638DE5B4}"/>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xdr:rowOff>
    </xdr:from>
    <xdr:ext cx="405111" cy="259045"/>
    <xdr:sp macro="" textlink="">
      <xdr:nvSpPr>
        <xdr:cNvPr id="333" name="【市民会館】&#10;有形固定資産減価償却率最大値テキスト">
          <a:extLst>
            <a:ext uri="{FF2B5EF4-FFF2-40B4-BE49-F238E27FC236}">
              <a16:creationId xmlns:a16="http://schemas.microsoft.com/office/drawing/2014/main" id="{4A5CC54C-9261-4EC7-89EE-3C9D3E59DF93}"/>
            </a:ext>
          </a:extLst>
        </xdr:cNvPr>
        <xdr:cNvSpPr txBox="1"/>
      </xdr:nvSpPr>
      <xdr:spPr>
        <a:xfrm>
          <a:off x="4673600"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53339</xdr:rowOff>
    </xdr:from>
    <xdr:to>
      <xdr:col>24</xdr:col>
      <xdr:colOff>152400</xdr:colOff>
      <xdr:row>102</xdr:row>
      <xdr:rowOff>53339</xdr:rowOff>
    </xdr:to>
    <xdr:cxnSp macro="">
      <xdr:nvCxnSpPr>
        <xdr:cNvPr id="334" name="直線コネクタ 333">
          <a:extLst>
            <a:ext uri="{FF2B5EF4-FFF2-40B4-BE49-F238E27FC236}">
              <a16:creationId xmlns:a16="http://schemas.microsoft.com/office/drawing/2014/main" id="{4BC59CEF-7E16-465D-AB5E-442448373B5F}"/>
            </a:ext>
          </a:extLst>
        </xdr:cNvPr>
        <xdr:cNvCxnSpPr/>
      </xdr:nvCxnSpPr>
      <xdr:spPr>
        <a:xfrm>
          <a:off x="4546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49547</xdr:rowOff>
    </xdr:from>
    <xdr:ext cx="405111" cy="259045"/>
    <xdr:sp macro="" textlink="">
      <xdr:nvSpPr>
        <xdr:cNvPr id="335" name="【市民会館】&#10;有形固定資産減価償却率平均値テキスト">
          <a:extLst>
            <a:ext uri="{FF2B5EF4-FFF2-40B4-BE49-F238E27FC236}">
              <a16:creationId xmlns:a16="http://schemas.microsoft.com/office/drawing/2014/main" id="{DFC68A79-F2B5-4DAC-BCC6-735D4157F96A}"/>
            </a:ext>
          </a:extLst>
        </xdr:cNvPr>
        <xdr:cNvSpPr txBox="1"/>
      </xdr:nvSpPr>
      <xdr:spPr>
        <a:xfrm>
          <a:off x="4673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36" name="フローチャート: 判断 335">
          <a:extLst>
            <a:ext uri="{FF2B5EF4-FFF2-40B4-BE49-F238E27FC236}">
              <a16:creationId xmlns:a16="http://schemas.microsoft.com/office/drawing/2014/main" id="{AE47E908-61EA-42B5-ADC2-6E1C13C00987}"/>
            </a:ext>
          </a:extLst>
        </xdr:cNvPr>
        <xdr:cNvSpPr/>
      </xdr:nvSpPr>
      <xdr:spPr>
        <a:xfrm>
          <a:off x="4584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36830</xdr:rowOff>
    </xdr:from>
    <xdr:to>
      <xdr:col>20</xdr:col>
      <xdr:colOff>38100</xdr:colOff>
      <xdr:row>103</xdr:row>
      <xdr:rowOff>138430</xdr:rowOff>
    </xdr:to>
    <xdr:sp macro="" textlink="">
      <xdr:nvSpPr>
        <xdr:cNvPr id="337" name="フローチャート: 判断 336">
          <a:extLst>
            <a:ext uri="{FF2B5EF4-FFF2-40B4-BE49-F238E27FC236}">
              <a16:creationId xmlns:a16="http://schemas.microsoft.com/office/drawing/2014/main" id="{6B564598-EC34-4D11-B455-B941CCD42323}"/>
            </a:ext>
          </a:extLst>
        </xdr:cNvPr>
        <xdr:cNvSpPr/>
      </xdr:nvSpPr>
      <xdr:spPr>
        <a:xfrm>
          <a:off x="3746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144272</xdr:rowOff>
    </xdr:from>
    <xdr:to>
      <xdr:col>15</xdr:col>
      <xdr:colOff>101600</xdr:colOff>
      <xdr:row>103</xdr:row>
      <xdr:rowOff>74422</xdr:rowOff>
    </xdr:to>
    <xdr:sp macro="" textlink="">
      <xdr:nvSpPr>
        <xdr:cNvPr id="338" name="フローチャート: 判断 337">
          <a:extLst>
            <a:ext uri="{FF2B5EF4-FFF2-40B4-BE49-F238E27FC236}">
              <a16:creationId xmlns:a16="http://schemas.microsoft.com/office/drawing/2014/main" id="{E6272AE0-426F-425F-92D6-B8FEAD45BF0A}"/>
            </a:ext>
          </a:extLst>
        </xdr:cNvPr>
        <xdr:cNvSpPr/>
      </xdr:nvSpPr>
      <xdr:spPr>
        <a:xfrm>
          <a:off x="2857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153415</xdr:rowOff>
    </xdr:from>
    <xdr:to>
      <xdr:col>10</xdr:col>
      <xdr:colOff>165100</xdr:colOff>
      <xdr:row>103</xdr:row>
      <xdr:rowOff>83565</xdr:rowOff>
    </xdr:to>
    <xdr:sp macro="" textlink="">
      <xdr:nvSpPr>
        <xdr:cNvPr id="339" name="フローチャート: 判断 338">
          <a:extLst>
            <a:ext uri="{FF2B5EF4-FFF2-40B4-BE49-F238E27FC236}">
              <a16:creationId xmlns:a16="http://schemas.microsoft.com/office/drawing/2014/main" id="{A0789AD7-3E95-4380-B38F-AFBCB44D6E80}"/>
            </a:ext>
          </a:extLst>
        </xdr:cNvPr>
        <xdr:cNvSpPr/>
      </xdr:nvSpPr>
      <xdr:spPr>
        <a:xfrm>
          <a:off x="1968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137413</xdr:rowOff>
    </xdr:from>
    <xdr:to>
      <xdr:col>6</xdr:col>
      <xdr:colOff>38100</xdr:colOff>
      <xdr:row>103</xdr:row>
      <xdr:rowOff>67563</xdr:rowOff>
    </xdr:to>
    <xdr:sp macro="" textlink="">
      <xdr:nvSpPr>
        <xdr:cNvPr id="340" name="フローチャート: 判断 339">
          <a:extLst>
            <a:ext uri="{FF2B5EF4-FFF2-40B4-BE49-F238E27FC236}">
              <a16:creationId xmlns:a16="http://schemas.microsoft.com/office/drawing/2014/main" id="{16800B87-6C41-4CBE-A1AC-4646B6DD64CE}"/>
            </a:ext>
          </a:extLst>
        </xdr:cNvPr>
        <xdr:cNvSpPr/>
      </xdr:nvSpPr>
      <xdr:spPr>
        <a:xfrm>
          <a:off x="1079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4E322A-9F19-4E13-8D04-3EB799DA3C2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84761CB5-6E9F-4F84-B90A-D3DA702177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CCC5A22-035C-403C-A949-EA0E160F125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2F4796C6-B280-426B-8450-F1F5244AD80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DC4AE556-A8BF-4D2A-BCCE-B4943E9910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75692</xdr:rowOff>
    </xdr:from>
    <xdr:to>
      <xdr:col>24</xdr:col>
      <xdr:colOff>114300</xdr:colOff>
      <xdr:row>103</xdr:row>
      <xdr:rowOff>5842</xdr:rowOff>
    </xdr:to>
    <xdr:sp macro="" textlink="">
      <xdr:nvSpPr>
        <xdr:cNvPr id="346" name="楕円 345">
          <a:extLst>
            <a:ext uri="{FF2B5EF4-FFF2-40B4-BE49-F238E27FC236}">
              <a16:creationId xmlns:a16="http://schemas.microsoft.com/office/drawing/2014/main" id="{CF5CB7D4-9E4A-406B-98B1-C3123B49D7F0}"/>
            </a:ext>
          </a:extLst>
        </xdr:cNvPr>
        <xdr:cNvSpPr/>
      </xdr:nvSpPr>
      <xdr:spPr>
        <a:xfrm>
          <a:off x="4584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162069</xdr:rowOff>
    </xdr:from>
    <xdr:ext cx="405111" cy="259045"/>
    <xdr:sp macro="" textlink="">
      <xdr:nvSpPr>
        <xdr:cNvPr id="347" name="【市民会館】&#10;有形固定資産減価償却率該当値テキスト">
          <a:extLst>
            <a:ext uri="{FF2B5EF4-FFF2-40B4-BE49-F238E27FC236}">
              <a16:creationId xmlns:a16="http://schemas.microsoft.com/office/drawing/2014/main" id="{048FA666-0130-4C37-BC9C-B7372A28DC5F}"/>
            </a:ext>
          </a:extLst>
        </xdr:cNvPr>
        <xdr:cNvSpPr txBox="1"/>
      </xdr:nvSpPr>
      <xdr:spPr>
        <a:xfrm>
          <a:off x="4673600" y="1747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25400</xdr:rowOff>
    </xdr:from>
    <xdr:to>
      <xdr:col>20</xdr:col>
      <xdr:colOff>38100</xdr:colOff>
      <xdr:row>102</xdr:row>
      <xdr:rowOff>127000</xdr:rowOff>
    </xdr:to>
    <xdr:sp macro="" textlink="">
      <xdr:nvSpPr>
        <xdr:cNvPr id="348" name="楕円 347">
          <a:extLst>
            <a:ext uri="{FF2B5EF4-FFF2-40B4-BE49-F238E27FC236}">
              <a16:creationId xmlns:a16="http://schemas.microsoft.com/office/drawing/2014/main" id="{34760A05-D53A-4476-8EA2-AC1C1D1A2C67}"/>
            </a:ext>
          </a:extLst>
        </xdr:cNvPr>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76200</xdr:rowOff>
    </xdr:from>
    <xdr:to>
      <xdr:col>24</xdr:col>
      <xdr:colOff>63500</xdr:colOff>
      <xdr:row>102</xdr:row>
      <xdr:rowOff>126492</xdr:rowOff>
    </xdr:to>
    <xdr:cxnSp macro="">
      <xdr:nvCxnSpPr>
        <xdr:cNvPr id="349" name="直線コネクタ 348">
          <a:extLst>
            <a:ext uri="{FF2B5EF4-FFF2-40B4-BE49-F238E27FC236}">
              <a16:creationId xmlns:a16="http://schemas.microsoft.com/office/drawing/2014/main" id="{ED87B681-7DAC-4E30-B46D-0A1432FC7B49}"/>
            </a:ext>
          </a:extLst>
        </xdr:cNvPr>
        <xdr:cNvCxnSpPr/>
      </xdr:nvCxnSpPr>
      <xdr:spPr>
        <a:xfrm>
          <a:off x="3797300" y="175641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146558</xdr:rowOff>
    </xdr:from>
    <xdr:to>
      <xdr:col>15</xdr:col>
      <xdr:colOff>101600</xdr:colOff>
      <xdr:row>102</xdr:row>
      <xdr:rowOff>76708</xdr:rowOff>
    </xdr:to>
    <xdr:sp macro="" textlink="">
      <xdr:nvSpPr>
        <xdr:cNvPr id="350" name="楕円 349">
          <a:extLst>
            <a:ext uri="{FF2B5EF4-FFF2-40B4-BE49-F238E27FC236}">
              <a16:creationId xmlns:a16="http://schemas.microsoft.com/office/drawing/2014/main" id="{EEC35111-0BBD-4146-8936-3CEB847BAF01}"/>
            </a:ext>
          </a:extLst>
        </xdr:cNvPr>
        <xdr:cNvSpPr/>
      </xdr:nvSpPr>
      <xdr:spPr>
        <a:xfrm>
          <a:off x="2857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25908</xdr:rowOff>
    </xdr:from>
    <xdr:to>
      <xdr:col>19</xdr:col>
      <xdr:colOff>177800</xdr:colOff>
      <xdr:row>102</xdr:row>
      <xdr:rowOff>76200</xdr:rowOff>
    </xdr:to>
    <xdr:cxnSp macro="">
      <xdr:nvCxnSpPr>
        <xdr:cNvPr id="351" name="直線コネクタ 350">
          <a:extLst>
            <a:ext uri="{FF2B5EF4-FFF2-40B4-BE49-F238E27FC236}">
              <a16:creationId xmlns:a16="http://schemas.microsoft.com/office/drawing/2014/main" id="{AFA54DD5-1CF8-4F8F-B034-445371FA99D6}"/>
            </a:ext>
          </a:extLst>
        </xdr:cNvPr>
        <xdr:cNvCxnSpPr/>
      </xdr:nvCxnSpPr>
      <xdr:spPr>
        <a:xfrm>
          <a:off x="2908300" y="17513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96265</xdr:rowOff>
    </xdr:from>
    <xdr:to>
      <xdr:col>10</xdr:col>
      <xdr:colOff>165100</xdr:colOff>
      <xdr:row>102</xdr:row>
      <xdr:rowOff>26415</xdr:rowOff>
    </xdr:to>
    <xdr:sp macro="" textlink="">
      <xdr:nvSpPr>
        <xdr:cNvPr id="352" name="楕円 351">
          <a:extLst>
            <a:ext uri="{FF2B5EF4-FFF2-40B4-BE49-F238E27FC236}">
              <a16:creationId xmlns:a16="http://schemas.microsoft.com/office/drawing/2014/main" id="{3A3D0223-FF5D-43B2-9B86-CCE86DB4D549}"/>
            </a:ext>
          </a:extLst>
        </xdr:cNvPr>
        <xdr:cNvSpPr/>
      </xdr:nvSpPr>
      <xdr:spPr>
        <a:xfrm>
          <a:off x="1968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147065</xdr:rowOff>
    </xdr:from>
    <xdr:to>
      <xdr:col>15</xdr:col>
      <xdr:colOff>50800</xdr:colOff>
      <xdr:row>102</xdr:row>
      <xdr:rowOff>25908</xdr:rowOff>
    </xdr:to>
    <xdr:cxnSp macro="">
      <xdr:nvCxnSpPr>
        <xdr:cNvPr id="353" name="直線コネクタ 352">
          <a:extLst>
            <a:ext uri="{FF2B5EF4-FFF2-40B4-BE49-F238E27FC236}">
              <a16:creationId xmlns:a16="http://schemas.microsoft.com/office/drawing/2014/main" id="{CA216660-E2B0-4911-9BF0-C85F22C9A5F5}"/>
            </a:ext>
          </a:extLst>
        </xdr:cNvPr>
        <xdr:cNvCxnSpPr/>
      </xdr:nvCxnSpPr>
      <xdr:spPr>
        <a:xfrm>
          <a:off x="2019300" y="174635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45974</xdr:rowOff>
    </xdr:from>
    <xdr:to>
      <xdr:col>6</xdr:col>
      <xdr:colOff>38100</xdr:colOff>
      <xdr:row>101</xdr:row>
      <xdr:rowOff>147574</xdr:rowOff>
    </xdr:to>
    <xdr:sp macro="" textlink="">
      <xdr:nvSpPr>
        <xdr:cNvPr id="354" name="楕円 353">
          <a:extLst>
            <a:ext uri="{FF2B5EF4-FFF2-40B4-BE49-F238E27FC236}">
              <a16:creationId xmlns:a16="http://schemas.microsoft.com/office/drawing/2014/main" id="{23C77625-3422-4767-8697-F51789384435}"/>
            </a:ext>
          </a:extLst>
        </xdr:cNvPr>
        <xdr:cNvSpPr/>
      </xdr:nvSpPr>
      <xdr:spPr>
        <a:xfrm>
          <a:off x="1079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96774</xdr:rowOff>
    </xdr:from>
    <xdr:to>
      <xdr:col>10</xdr:col>
      <xdr:colOff>114300</xdr:colOff>
      <xdr:row>101</xdr:row>
      <xdr:rowOff>147065</xdr:rowOff>
    </xdr:to>
    <xdr:cxnSp macro="">
      <xdr:nvCxnSpPr>
        <xdr:cNvPr id="355" name="直線コネクタ 354">
          <a:extLst>
            <a:ext uri="{FF2B5EF4-FFF2-40B4-BE49-F238E27FC236}">
              <a16:creationId xmlns:a16="http://schemas.microsoft.com/office/drawing/2014/main" id="{D6A7E548-FC9E-488A-AADC-6A0E6CD9EFCE}"/>
            </a:ext>
          </a:extLst>
        </xdr:cNvPr>
        <xdr:cNvCxnSpPr/>
      </xdr:nvCxnSpPr>
      <xdr:spPr>
        <a:xfrm>
          <a:off x="1130300" y="174132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129557</xdr:rowOff>
    </xdr:from>
    <xdr:ext cx="405111" cy="259045"/>
    <xdr:sp macro="" textlink="">
      <xdr:nvSpPr>
        <xdr:cNvPr id="356" name="n_1aveValue【市民会館】&#10;有形固定資産減価償却率">
          <a:extLst>
            <a:ext uri="{FF2B5EF4-FFF2-40B4-BE49-F238E27FC236}">
              <a16:creationId xmlns:a16="http://schemas.microsoft.com/office/drawing/2014/main" id="{C131C515-0EBB-4850-8523-8DF934A2C317}"/>
            </a:ext>
          </a:extLst>
        </xdr:cNvPr>
        <xdr:cNvSpPr txBox="1"/>
      </xdr:nvSpPr>
      <xdr:spPr>
        <a:xfrm>
          <a:off x="358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65549</xdr:rowOff>
    </xdr:from>
    <xdr:ext cx="405111" cy="259045"/>
    <xdr:sp macro="" textlink="">
      <xdr:nvSpPr>
        <xdr:cNvPr id="357" name="n_2aveValue【市民会館】&#10;有形固定資産減価償却率">
          <a:extLst>
            <a:ext uri="{FF2B5EF4-FFF2-40B4-BE49-F238E27FC236}">
              <a16:creationId xmlns:a16="http://schemas.microsoft.com/office/drawing/2014/main" id="{9E0D3974-7A08-4C34-B05F-6C62EBBF7F0C}"/>
            </a:ext>
          </a:extLst>
        </xdr:cNvPr>
        <xdr:cNvSpPr txBox="1"/>
      </xdr:nvSpPr>
      <xdr:spPr>
        <a:xfrm>
          <a:off x="27057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74692</xdr:rowOff>
    </xdr:from>
    <xdr:ext cx="405111" cy="259045"/>
    <xdr:sp macro="" textlink="">
      <xdr:nvSpPr>
        <xdr:cNvPr id="358" name="n_3aveValue【市民会館】&#10;有形固定資産減価償却率">
          <a:extLst>
            <a:ext uri="{FF2B5EF4-FFF2-40B4-BE49-F238E27FC236}">
              <a16:creationId xmlns:a16="http://schemas.microsoft.com/office/drawing/2014/main" id="{2F085A94-554B-44D4-BDCB-1ED1CFE83CEB}"/>
            </a:ext>
          </a:extLst>
        </xdr:cNvPr>
        <xdr:cNvSpPr txBox="1"/>
      </xdr:nvSpPr>
      <xdr:spPr>
        <a:xfrm>
          <a:off x="1816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58690</xdr:rowOff>
    </xdr:from>
    <xdr:ext cx="405111" cy="259045"/>
    <xdr:sp macro="" textlink="">
      <xdr:nvSpPr>
        <xdr:cNvPr id="359" name="n_4aveValue【市民会館】&#10;有形固定資産減価償却率">
          <a:extLst>
            <a:ext uri="{FF2B5EF4-FFF2-40B4-BE49-F238E27FC236}">
              <a16:creationId xmlns:a16="http://schemas.microsoft.com/office/drawing/2014/main" id="{EB08C75C-49BF-46EE-87FC-78F24C6FCBC7}"/>
            </a:ext>
          </a:extLst>
        </xdr:cNvPr>
        <xdr:cNvSpPr txBox="1"/>
      </xdr:nvSpPr>
      <xdr:spPr>
        <a:xfrm>
          <a:off x="927744" y="177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143527</xdr:rowOff>
    </xdr:from>
    <xdr:ext cx="405111" cy="259045"/>
    <xdr:sp macro="" textlink="">
      <xdr:nvSpPr>
        <xdr:cNvPr id="360" name="n_1mainValue【市民会館】&#10;有形固定資産減価償却率">
          <a:extLst>
            <a:ext uri="{FF2B5EF4-FFF2-40B4-BE49-F238E27FC236}">
              <a16:creationId xmlns:a16="http://schemas.microsoft.com/office/drawing/2014/main" id="{C4335FE7-03A6-4E35-BA31-27742E98F849}"/>
            </a:ext>
          </a:extLst>
        </xdr:cNvPr>
        <xdr:cNvSpPr txBox="1"/>
      </xdr:nvSpPr>
      <xdr:spPr>
        <a:xfrm>
          <a:off x="3582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93235</xdr:rowOff>
    </xdr:from>
    <xdr:ext cx="405111" cy="259045"/>
    <xdr:sp macro="" textlink="">
      <xdr:nvSpPr>
        <xdr:cNvPr id="361" name="n_2mainValue【市民会館】&#10;有形固定資産減価償却率">
          <a:extLst>
            <a:ext uri="{FF2B5EF4-FFF2-40B4-BE49-F238E27FC236}">
              <a16:creationId xmlns:a16="http://schemas.microsoft.com/office/drawing/2014/main" id="{507815FE-A1F8-4A6C-B397-9F3448F99648}"/>
            </a:ext>
          </a:extLst>
        </xdr:cNvPr>
        <xdr:cNvSpPr txBox="1"/>
      </xdr:nvSpPr>
      <xdr:spPr>
        <a:xfrm>
          <a:off x="2705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42942</xdr:rowOff>
    </xdr:from>
    <xdr:ext cx="405111" cy="259045"/>
    <xdr:sp macro="" textlink="">
      <xdr:nvSpPr>
        <xdr:cNvPr id="362" name="n_3mainValue【市民会館】&#10;有形固定資産減価償却率">
          <a:extLst>
            <a:ext uri="{FF2B5EF4-FFF2-40B4-BE49-F238E27FC236}">
              <a16:creationId xmlns:a16="http://schemas.microsoft.com/office/drawing/2014/main" id="{5ADC0FD3-3178-46E8-882F-4B099C499F45}"/>
            </a:ext>
          </a:extLst>
        </xdr:cNvPr>
        <xdr:cNvSpPr txBox="1"/>
      </xdr:nvSpPr>
      <xdr:spPr>
        <a:xfrm>
          <a:off x="18167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164101</xdr:rowOff>
    </xdr:from>
    <xdr:ext cx="405111" cy="259045"/>
    <xdr:sp macro="" textlink="">
      <xdr:nvSpPr>
        <xdr:cNvPr id="363" name="n_4mainValue【市民会館】&#10;有形固定資産減価償却率">
          <a:extLst>
            <a:ext uri="{FF2B5EF4-FFF2-40B4-BE49-F238E27FC236}">
              <a16:creationId xmlns:a16="http://schemas.microsoft.com/office/drawing/2014/main" id="{B8B513C5-3FEF-4E6D-941D-463CE7BD8F0C}"/>
            </a:ext>
          </a:extLst>
        </xdr:cNvPr>
        <xdr:cNvSpPr txBox="1"/>
      </xdr:nvSpPr>
      <xdr:spPr>
        <a:xfrm>
          <a:off x="927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1858D44D-71CE-4D24-A680-910D08918B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13B4E60C-1244-46D8-9222-50EAACE341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6627ED86-D333-44AD-92B9-2D1237A16D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D4FA7183-0D4A-4212-9699-E432210C3E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750F7CFC-80D1-477B-B454-958A7FB8EC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46764412-283D-4820-895B-572182DB53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87905B9C-F05E-4BAF-A9F1-CF2E3C467C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73EDC949-DEC1-4074-8DAF-A00D9A9C9E7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8C9FD8A0-A7A6-4F06-83BE-E2BEA333B76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203CCAE9-BEEC-476A-B2DD-9CA4D69A8D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a:extLst>
            <a:ext uri="{FF2B5EF4-FFF2-40B4-BE49-F238E27FC236}">
              <a16:creationId xmlns:a16="http://schemas.microsoft.com/office/drawing/2014/main" id="{CE95CA3E-F0CE-411B-A266-6AEDB693DE3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ECCF647A-CBCD-47E7-A0D6-13ADF64490A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a:extLst>
            <a:ext uri="{FF2B5EF4-FFF2-40B4-BE49-F238E27FC236}">
              <a16:creationId xmlns:a16="http://schemas.microsoft.com/office/drawing/2014/main" id="{930B3707-8644-4B80-86DB-8AA5EBC8364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a:extLst>
            <a:ext uri="{FF2B5EF4-FFF2-40B4-BE49-F238E27FC236}">
              <a16:creationId xmlns:a16="http://schemas.microsoft.com/office/drawing/2014/main" id="{73DC4A49-1A01-4F42-B2AD-1F296B5828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a:extLst>
            <a:ext uri="{FF2B5EF4-FFF2-40B4-BE49-F238E27FC236}">
              <a16:creationId xmlns:a16="http://schemas.microsoft.com/office/drawing/2014/main" id="{8CDB3543-03B7-4D7F-9B25-9AA5B7174B6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a:extLst>
            <a:ext uri="{FF2B5EF4-FFF2-40B4-BE49-F238E27FC236}">
              <a16:creationId xmlns:a16="http://schemas.microsoft.com/office/drawing/2014/main" id="{F10A4FFE-21A8-48AD-AC14-5AE95C16BCB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a:extLst>
            <a:ext uri="{FF2B5EF4-FFF2-40B4-BE49-F238E27FC236}">
              <a16:creationId xmlns:a16="http://schemas.microsoft.com/office/drawing/2014/main" id="{19E1C37C-154A-4BA2-9342-6E56791285D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a:extLst>
            <a:ext uri="{FF2B5EF4-FFF2-40B4-BE49-F238E27FC236}">
              <a16:creationId xmlns:a16="http://schemas.microsoft.com/office/drawing/2014/main" id="{E4C4BF08-209F-42F1-997D-7404CD96932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a:extLst>
            <a:ext uri="{FF2B5EF4-FFF2-40B4-BE49-F238E27FC236}">
              <a16:creationId xmlns:a16="http://schemas.microsoft.com/office/drawing/2014/main" id="{4D94CD01-2284-41AC-9D34-ECAB8036ECD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a:extLst>
            <a:ext uri="{FF2B5EF4-FFF2-40B4-BE49-F238E27FC236}">
              <a16:creationId xmlns:a16="http://schemas.microsoft.com/office/drawing/2014/main" id="{81EE47EE-E6F4-4A62-9D26-1E802B2C968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a:extLst>
            <a:ext uri="{FF2B5EF4-FFF2-40B4-BE49-F238E27FC236}">
              <a16:creationId xmlns:a16="http://schemas.microsoft.com/office/drawing/2014/main" id="{3FDAF146-29E8-4DB5-AE94-D83B3B5D162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a:extLst>
            <a:ext uri="{FF2B5EF4-FFF2-40B4-BE49-F238E27FC236}">
              <a16:creationId xmlns:a16="http://schemas.microsoft.com/office/drawing/2014/main" id="{CFB3663C-B430-47D9-BAC7-A9D15B34C2D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4771CD72-8904-4FAB-BF98-15F66184DAC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5F876F56-1D4D-46C0-B59C-B2636427E73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23E1325A-9EF1-4441-9D19-20BD2BA4D8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389" name="直線コネクタ 388">
          <a:extLst>
            <a:ext uri="{FF2B5EF4-FFF2-40B4-BE49-F238E27FC236}">
              <a16:creationId xmlns:a16="http://schemas.microsoft.com/office/drawing/2014/main" id="{10A89CAA-AC57-4751-B006-1E0913E808F7}"/>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390" name="【市民会館】&#10;一人当たり面積最小値テキスト">
          <a:extLst>
            <a:ext uri="{FF2B5EF4-FFF2-40B4-BE49-F238E27FC236}">
              <a16:creationId xmlns:a16="http://schemas.microsoft.com/office/drawing/2014/main" id="{FE9D9A0C-24E4-4AD5-B849-EA84796DD635}"/>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391" name="直線コネクタ 390">
          <a:extLst>
            <a:ext uri="{FF2B5EF4-FFF2-40B4-BE49-F238E27FC236}">
              <a16:creationId xmlns:a16="http://schemas.microsoft.com/office/drawing/2014/main" id="{F2211436-3386-463E-BA7E-8CBBC729F7BC}"/>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392" name="【市民会館】&#10;一人当たり面積最大値テキスト">
          <a:extLst>
            <a:ext uri="{FF2B5EF4-FFF2-40B4-BE49-F238E27FC236}">
              <a16:creationId xmlns:a16="http://schemas.microsoft.com/office/drawing/2014/main" id="{EAF3B8C3-9110-4A82-A25F-B2ECE79BE7F7}"/>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393" name="直線コネクタ 392">
          <a:extLst>
            <a:ext uri="{FF2B5EF4-FFF2-40B4-BE49-F238E27FC236}">
              <a16:creationId xmlns:a16="http://schemas.microsoft.com/office/drawing/2014/main" id="{59DB25F8-736C-4BA4-8CCE-A39185B0F8C9}"/>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561</xdr:rowOff>
    </xdr:from>
    <xdr:ext cx="469744" cy="259045"/>
    <xdr:sp macro="" textlink="">
      <xdr:nvSpPr>
        <xdr:cNvPr id="394" name="【市民会館】&#10;一人当たり面積平均値テキスト">
          <a:extLst>
            <a:ext uri="{FF2B5EF4-FFF2-40B4-BE49-F238E27FC236}">
              <a16:creationId xmlns:a16="http://schemas.microsoft.com/office/drawing/2014/main" id="{388FD865-6E4E-4392-88C7-6CABBBA6D381}"/>
            </a:ext>
          </a:extLst>
        </xdr:cNvPr>
        <xdr:cNvSpPr txBox="1"/>
      </xdr:nvSpPr>
      <xdr:spPr>
        <a:xfrm>
          <a:off x="10515600" y="1783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395" name="フローチャート: 判断 394">
          <a:extLst>
            <a:ext uri="{FF2B5EF4-FFF2-40B4-BE49-F238E27FC236}">
              <a16:creationId xmlns:a16="http://schemas.microsoft.com/office/drawing/2014/main" id="{76956419-19B2-48F2-B276-C0EAC65771F0}"/>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396" name="フローチャート: 判断 395">
          <a:extLst>
            <a:ext uri="{FF2B5EF4-FFF2-40B4-BE49-F238E27FC236}">
              <a16:creationId xmlns:a16="http://schemas.microsoft.com/office/drawing/2014/main" id="{93248668-7169-4164-A53A-BEB3B7DCFA0C}"/>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397" name="フローチャート: 判断 396">
          <a:extLst>
            <a:ext uri="{FF2B5EF4-FFF2-40B4-BE49-F238E27FC236}">
              <a16:creationId xmlns:a16="http://schemas.microsoft.com/office/drawing/2014/main" id="{56DA60FD-4811-4F83-A198-A08BA6BC1C84}"/>
            </a:ext>
          </a:extLst>
        </xdr:cNvPr>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398" name="フローチャート: 判断 397">
          <a:extLst>
            <a:ext uri="{FF2B5EF4-FFF2-40B4-BE49-F238E27FC236}">
              <a16:creationId xmlns:a16="http://schemas.microsoft.com/office/drawing/2014/main" id="{6FAF522C-320C-4527-9DA4-12A8CF76C1BF}"/>
            </a:ext>
          </a:extLst>
        </xdr:cNvPr>
        <xdr:cNvSpPr/>
      </xdr:nvSpPr>
      <xdr:spPr>
        <a:xfrm>
          <a:off x="7810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399" name="フローチャート: 判断 398">
          <a:extLst>
            <a:ext uri="{FF2B5EF4-FFF2-40B4-BE49-F238E27FC236}">
              <a16:creationId xmlns:a16="http://schemas.microsoft.com/office/drawing/2014/main" id="{06A24406-FE47-49F9-BDC5-8D16A6AB66FE}"/>
            </a:ext>
          </a:extLst>
        </xdr:cNvPr>
        <xdr:cNvSpPr/>
      </xdr:nvSpPr>
      <xdr:spPr>
        <a:xfrm>
          <a:off x="692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F10AF96-A7E0-4FF0-BFAA-0676B3A4302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A144772-7655-453D-BF23-28055A4199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74B57B5A-006D-4EB9-B3E2-A63438215E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C260C6E4-F143-4B11-B656-69A92B3C34C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538401B-32BF-4E8C-A856-81C778B265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58057</xdr:rowOff>
    </xdr:from>
    <xdr:to>
      <xdr:col>55</xdr:col>
      <xdr:colOff>50800</xdr:colOff>
      <xdr:row>100</xdr:row>
      <xdr:rowOff>159657</xdr:rowOff>
    </xdr:to>
    <xdr:sp macro="" textlink="">
      <xdr:nvSpPr>
        <xdr:cNvPr id="405" name="楕円 404">
          <a:extLst>
            <a:ext uri="{FF2B5EF4-FFF2-40B4-BE49-F238E27FC236}">
              <a16:creationId xmlns:a16="http://schemas.microsoft.com/office/drawing/2014/main" id="{4C95C704-EEE8-47D4-A8BF-8B44717ADEE5}"/>
            </a:ext>
          </a:extLst>
        </xdr:cNvPr>
        <xdr:cNvSpPr/>
      </xdr:nvSpPr>
      <xdr:spPr>
        <a:xfrm>
          <a:off x="10426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11084</xdr:rowOff>
    </xdr:from>
    <xdr:ext cx="469744" cy="259045"/>
    <xdr:sp macro="" textlink="">
      <xdr:nvSpPr>
        <xdr:cNvPr id="406" name="【市民会館】&#10;一人当たり面積該当値テキスト">
          <a:extLst>
            <a:ext uri="{FF2B5EF4-FFF2-40B4-BE49-F238E27FC236}">
              <a16:creationId xmlns:a16="http://schemas.microsoft.com/office/drawing/2014/main" id="{5FEC3C10-89AD-4CDA-95E5-D8A2461A9895}"/>
            </a:ext>
          </a:extLst>
        </xdr:cNvPr>
        <xdr:cNvSpPr txBox="1"/>
      </xdr:nvSpPr>
      <xdr:spPr>
        <a:xfrm>
          <a:off x="105156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90714</xdr:rowOff>
    </xdr:from>
    <xdr:to>
      <xdr:col>50</xdr:col>
      <xdr:colOff>165100</xdr:colOff>
      <xdr:row>101</xdr:row>
      <xdr:rowOff>20864</xdr:rowOff>
    </xdr:to>
    <xdr:sp macro="" textlink="">
      <xdr:nvSpPr>
        <xdr:cNvPr id="407" name="楕円 406">
          <a:extLst>
            <a:ext uri="{FF2B5EF4-FFF2-40B4-BE49-F238E27FC236}">
              <a16:creationId xmlns:a16="http://schemas.microsoft.com/office/drawing/2014/main" id="{3A0320BC-3C9A-47E0-A186-95BD17792373}"/>
            </a:ext>
          </a:extLst>
        </xdr:cNvPr>
        <xdr:cNvSpPr/>
      </xdr:nvSpPr>
      <xdr:spPr>
        <a:xfrm>
          <a:off x="958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108857</xdr:rowOff>
    </xdr:from>
    <xdr:to>
      <xdr:col>55</xdr:col>
      <xdr:colOff>0</xdr:colOff>
      <xdr:row>100</xdr:row>
      <xdr:rowOff>141514</xdr:rowOff>
    </xdr:to>
    <xdr:cxnSp macro="">
      <xdr:nvCxnSpPr>
        <xdr:cNvPr id="408" name="直線コネクタ 407">
          <a:extLst>
            <a:ext uri="{FF2B5EF4-FFF2-40B4-BE49-F238E27FC236}">
              <a16:creationId xmlns:a16="http://schemas.microsoft.com/office/drawing/2014/main" id="{13ECE600-35A9-4EAD-9C79-107BB80257D4}"/>
            </a:ext>
          </a:extLst>
        </xdr:cNvPr>
        <xdr:cNvCxnSpPr/>
      </xdr:nvCxnSpPr>
      <xdr:spPr>
        <a:xfrm flipV="1">
          <a:off x="9639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126637</xdr:rowOff>
    </xdr:from>
    <xdr:to>
      <xdr:col>46</xdr:col>
      <xdr:colOff>38100</xdr:colOff>
      <xdr:row>101</xdr:row>
      <xdr:rowOff>56787</xdr:rowOff>
    </xdr:to>
    <xdr:sp macro="" textlink="">
      <xdr:nvSpPr>
        <xdr:cNvPr id="409" name="楕円 408">
          <a:extLst>
            <a:ext uri="{FF2B5EF4-FFF2-40B4-BE49-F238E27FC236}">
              <a16:creationId xmlns:a16="http://schemas.microsoft.com/office/drawing/2014/main" id="{64A77A34-44A2-47C2-8384-BF1799711734}"/>
            </a:ext>
          </a:extLst>
        </xdr:cNvPr>
        <xdr:cNvSpPr/>
      </xdr:nvSpPr>
      <xdr:spPr>
        <a:xfrm>
          <a:off x="8699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141514</xdr:rowOff>
    </xdr:from>
    <xdr:to>
      <xdr:col>50</xdr:col>
      <xdr:colOff>114300</xdr:colOff>
      <xdr:row>101</xdr:row>
      <xdr:rowOff>5987</xdr:rowOff>
    </xdr:to>
    <xdr:cxnSp macro="">
      <xdr:nvCxnSpPr>
        <xdr:cNvPr id="410" name="直線コネクタ 409">
          <a:extLst>
            <a:ext uri="{FF2B5EF4-FFF2-40B4-BE49-F238E27FC236}">
              <a16:creationId xmlns:a16="http://schemas.microsoft.com/office/drawing/2014/main" id="{C802DF9B-6C98-4CE0-9185-79DE799FE063}"/>
            </a:ext>
          </a:extLst>
        </xdr:cNvPr>
        <xdr:cNvCxnSpPr/>
      </xdr:nvCxnSpPr>
      <xdr:spPr>
        <a:xfrm flipV="1">
          <a:off x="8750300" y="17286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59689</xdr:rowOff>
    </xdr:from>
    <xdr:to>
      <xdr:col>41</xdr:col>
      <xdr:colOff>101600</xdr:colOff>
      <xdr:row>101</xdr:row>
      <xdr:rowOff>161289</xdr:rowOff>
    </xdr:to>
    <xdr:sp macro="" textlink="">
      <xdr:nvSpPr>
        <xdr:cNvPr id="411" name="楕円 410">
          <a:extLst>
            <a:ext uri="{FF2B5EF4-FFF2-40B4-BE49-F238E27FC236}">
              <a16:creationId xmlns:a16="http://schemas.microsoft.com/office/drawing/2014/main" id="{5E777EE6-1D86-4BB9-8290-6CCBA32C0030}"/>
            </a:ext>
          </a:extLst>
        </xdr:cNvPr>
        <xdr:cNvSpPr/>
      </xdr:nvSpPr>
      <xdr:spPr>
        <a:xfrm>
          <a:off x="781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5987</xdr:rowOff>
    </xdr:from>
    <xdr:to>
      <xdr:col>45</xdr:col>
      <xdr:colOff>177800</xdr:colOff>
      <xdr:row>101</xdr:row>
      <xdr:rowOff>110489</xdr:rowOff>
    </xdr:to>
    <xdr:cxnSp macro="">
      <xdr:nvCxnSpPr>
        <xdr:cNvPr id="412" name="直線コネクタ 411">
          <a:extLst>
            <a:ext uri="{FF2B5EF4-FFF2-40B4-BE49-F238E27FC236}">
              <a16:creationId xmlns:a16="http://schemas.microsoft.com/office/drawing/2014/main" id="{EB415FB1-5AA5-49A1-A252-14A761328CC5}"/>
            </a:ext>
          </a:extLst>
        </xdr:cNvPr>
        <xdr:cNvCxnSpPr/>
      </xdr:nvCxnSpPr>
      <xdr:spPr>
        <a:xfrm flipV="1">
          <a:off x="7861300" y="17322437"/>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92348</xdr:rowOff>
    </xdr:from>
    <xdr:to>
      <xdr:col>36</xdr:col>
      <xdr:colOff>165100</xdr:colOff>
      <xdr:row>102</xdr:row>
      <xdr:rowOff>22498</xdr:rowOff>
    </xdr:to>
    <xdr:sp macro="" textlink="">
      <xdr:nvSpPr>
        <xdr:cNvPr id="413" name="楕円 412">
          <a:extLst>
            <a:ext uri="{FF2B5EF4-FFF2-40B4-BE49-F238E27FC236}">
              <a16:creationId xmlns:a16="http://schemas.microsoft.com/office/drawing/2014/main" id="{9B5BC23F-3B13-40A5-9C7A-50BF4BF2AE84}"/>
            </a:ext>
          </a:extLst>
        </xdr:cNvPr>
        <xdr:cNvSpPr/>
      </xdr:nvSpPr>
      <xdr:spPr>
        <a:xfrm>
          <a:off x="6921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110489</xdr:rowOff>
    </xdr:from>
    <xdr:to>
      <xdr:col>41</xdr:col>
      <xdr:colOff>50800</xdr:colOff>
      <xdr:row>101</xdr:row>
      <xdr:rowOff>143148</xdr:rowOff>
    </xdr:to>
    <xdr:cxnSp macro="">
      <xdr:nvCxnSpPr>
        <xdr:cNvPr id="414" name="直線コネクタ 413">
          <a:extLst>
            <a:ext uri="{FF2B5EF4-FFF2-40B4-BE49-F238E27FC236}">
              <a16:creationId xmlns:a16="http://schemas.microsoft.com/office/drawing/2014/main" id="{C1E129BB-65BA-42CE-A27E-A665B17A422C}"/>
            </a:ext>
          </a:extLst>
        </xdr:cNvPr>
        <xdr:cNvCxnSpPr/>
      </xdr:nvCxnSpPr>
      <xdr:spPr>
        <a:xfrm flipV="1">
          <a:off x="6972300" y="174269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144253</xdr:rowOff>
    </xdr:from>
    <xdr:ext cx="469744" cy="259045"/>
    <xdr:sp macro="" textlink="">
      <xdr:nvSpPr>
        <xdr:cNvPr id="415" name="n_1aveValue【市民会館】&#10;一人当たり面積">
          <a:extLst>
            <a:ext uri="{FF2B5EF4-FFF2-40B4-BE49-F238E27FC236}">
              <a16:creationId xmlns:a16="http://schemas.microsoft.com/office/drawing/2014/main" id="{30152D74-8ECC-4A76-9348-5941396C8424}"/>
            </a:ext>
          </a:extLst>
        </xdr:cNvPr>
        <xdr:cNvSpPr txBox="1"/>
      </xdr:nvSpPr>
      <xdr:spPr>
        <a:xfrm>
          <a:off x="9391727" y="179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11991</xdr:rowOff>
    </xdr:from>
    <xdr:ext cx="469744" cy="259045"/>
    <xdr:sp macro="" textlink="">
      <xdr:nvSpPr>
        <xdr:cNvPr id="416" name="n_2aveValue【市民会館】&#10;一人当たり面積">
          <a:extLst>
            <a:ext uri="{FF2B5EF4-FFF2-40B4-BE49-F238E27FC236}">
              <a16:creationId xmlns:a16="http://schemas.microsoft.com/office/drawing/2014/main" id="{D0E9B0D3-BA04-4A03-9925-7BF7C16BEFDA}"/>
            </a:ext>
          </a:extLst>
        </xdr:cNvPr>
        <xdr:cNvSpPr txBox="1"/>
      </xdr:nvSpPr>
      <xdr:spPr>
        <a:xfrm>
          <a:off x="8515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124658</xdr:rowOff>
    </xdr:from>
    <xdr:ext cx="469744" cy="259045"/>
    <xdr:sp macro="" textlink="">
      <xdr:nvSpPr>
        <xdr:cNvPr id="417" name="n_3aveValue【市民会館】&#10;一人当たり面積">
          <a:extLst>
            <a:ext uri="{FF2B5EF4-FFF2-40B4-BE49-F238E27FC236}">
              <a16:creationId xmlns:a16="http://schemas.microsoft.com/office/drawing/2014/main" id="{1DF6CB2D-C3BC-45C3-B35D-62D0D0FCD420}"/>
            </a:ext>
          </a:extLst>
        </xdr:cNvPr>
        <xdr:cNvSpPr txBox="1"/>
      </xdr:nvSpPr>
      <xdr:spPr>
        <a:xfrm>
          <a:off x="7626427" y="179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167113</xdr:rowOff>
    </xdr:from>
    <xdr:ext cx="469744" cy="259045"/>
    <xdr:sp macro="" textlink="">
      <xdr:nvSpPr>
        <xdr:cNvPr id="418" name="n_4aveValue【市民会館】&#10;一人当たり面積">
          <a:extLst>
            <a:ext uri="{FF2B5EF4-FFF2-40B4-BE49-F238E27FC236}">
              <a16:creationId xmlns:a16="http://schemas.microsoft.com/office/drawing/2014/main" id="{7014C7DC-F648-4D4A-AEDA-C10395CF126B}"/>
            </a:ext>
          </a:extLst>
        </xdr:cNvPr>
        <xdr:cNvSpPr txBox="1"/>
      </xdr:nvSpPr>
      <xdr:spPr>
        <a:xfrm>
          <a:off x="6737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37391</xdr:rowOff>
    </xdr:from>
    <xdr:ext cx="469744" cy="259045"/>
    <xdr:sp macro="" textlink="">
      <xdr:nvSpPr>
        <xdr:cNvPr id="419" name="n_1mainValue【市民会館】&#10;一人当たり面積">
          <a:extLst>
            <a:ext uri="{FF2B5EF4-FFF2-40B4-BE49-F238E27FC236}">
              <a16:creationId xmlns:a16="http://schemas.microsoft.com/office/drawing/2014/main" id="{2B195A9E-28BD-40CA-95C5-0810AC4ED298}"/>
            </a:ext>
          </a:extLst>
        </xdr:cNvPr>
        <xdr:cNvSpPr txBox="1"/>
      </xdr:nvSpPr>
      <xdr:spPr>
        <a:xfrm>
          <a:off x="9391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73314</xdr:rowOff>
    </xdr:from>
    <xdr:ext cx="469744" cy="259045"/>
    <xdr:sp macro="" textlink="">
      <xdr:nvSpPr>
        <xdr:cNvPr id="420" name="n_2mainValue【市民会館】&#10;一人当たり面積">
          <a:extLst>
            <a:ext uri="{FF2B5EF4-FFF2-40B4-BE49-F238E27FC236}">
              <a16:creationId xmlns:a16="http://schemas.microsoft.com/office/drawing/2014/main" id="{DCA8630A-E4B1-4D8C-B67B-C6F8771F1F89}"/>
            </a:ext>
          </a:extLst>
        </xdr:cNvPr>
        <xdr:cNvSpPr txBox="1"/>
      </xdr:nvSpPr>
      <xdr:spPr>
        <a:xfrm>
          <a:off x="8515427" y="1704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6366</xdr:rowOff>
    </xdr:from>
    <xdr:ext cx="469744" cy="259045"/>
    <xdr:sp macro="" textlink="">
      <xdr:nvSpPr>
        <xdr:cNvPr id="421" name="n_3mainValue【市民会館】&#10;一人当たり面積">
          <a:extLst>
            <a:ext uri="{FF2B5EF4-FFF2-40B4-BE49-F238E27FC236}">
              <a16:creationId xmlns:a16="http://schemas.microsoft.com/office/drawing/2014/main" id="{1207F47B-9976-4C05-A5CE-97E46558FA59}"/>
            </a:ext>
          </a:extLst>
        </xdr:cNvPr>
        <xdr:cNvSpPr txBox="1"/>
      </xdr:nvSpPr>
      <xdr:spPr>
        <a:xfrm>
          <a:off x="7626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39025</xdr:rowOff>
    </xdr:from>
    <xdr:ext cx="469744" cy="259045"/>
    <xdr:sp macro="" textlink="">
      <xdr:nvSpPr>
        <xdr:cNvPr id="422" name="n_4mainValue【市民会館】&#10;一人当たり面積">
          <a:extLst>
            <a:ext uri="{FF2B5EF4-FFF2-40B4-BE49-F238E27FC236}">
              <a16:creationId xmlns:a16="http://schemas.microsoft.com/office/drawing/2014/main" id="{680E8306-EAA4-432B-8B99-B241FF49FDD6}"/>
            </a:ext>
          </a:extLst>
        </xdr:cNvPr>
        <xdr:cNvSpPr txBox="1"/>
      </xdr:nvSpPr>
      <xdr:spPr>
        <a:xfrm>
          <a:off x="6737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024B81DC-28BB-47B8-B172-1550D80B926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6DD6CEB9-E78E-4136-80D4-1CC49855A7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1857ED8B-CE54-4176-803E-906688CECE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938A2F45-EF31-4AC3-8817-27E67F6565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F1C677C4-8FD3-4305-9ED6-FD09A92069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2B2F3EB5-535E-458F-8157-92B5486341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B1BB10CE-1507-4B86-81E4-6DEB20D567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FD46F35D-1B14-4F02-AE9F-8CAEB614C26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46E191EA-2799-4ED6-8CB3-09716C7189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98854CE0-037F-43B2-A36C-13D70CF685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744B26B7-E157-4E12-BCC0-E676F3C4A8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3229C2BE-DDF5-4964-A8E3-902EBF5A48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12C739B1-B3B4-421B-94D9-DFE590C5ED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AE2F59EA-8929-489D-BCCC-07430BB4DF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07F3A132-8ADB-47CC-AFED-D35D1B1B78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CC133DF0-380B-4350-BA70-6F3E39BBE89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F05BF81B-BADD-48A6-A81D-850398E0FF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a:extLst>
            <a:ext uri="{FF2B5EF4-FFF2-40B4-BE49-F238E27FC236}">
              <a16:creationId xmlns:a16="http://schemas.microsoft.com/office/drawing/2014/main" id="{BE1E2ABB-F057-4719-B75E-648965B355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a:extLst>
            <a:ext uri="{FF2B5EF4-FFF2-40B4-BE49-F238E27FC236}">
              <a16:creationId xmlns:a16="http://schemas.microsoft.com/office/drawing/2014/main" id="{8F471258-69FA-4B7D-8986-79358213AB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a:extLst>
            <a:ext uri="{FF2B5EF4-FFF2-40B4-BE49-F238E27FC236}">
              <a16:creationId xmlns:a16="http://schemas.microsoft.com/office/drawing/2014/main" id="{FD9B6F40-1A34-437F-94CF-CE0231402B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a:extLst>
            <a:ext uri="{FF2B5EF4-FFF2-40B4-BE49-F238E27FC236}">
              <a16:creationId xmlns:a16="http://schemas.microsoft.com/office/drawing/2014/main" id="{E6074BF7-8B87-46EF-853B-9B9ADE0C63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a:extLst>
            <a:ext uri="{FF2B5EF4-FFF2-40B4-BE49-F238E27FC236}">
              <a16:creationId xmlns:a16="http://schemas.microsoft.com/office/drawing/2014/main" id="{03F350B0-F46D-4BB2-A51E-4438A95633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a:extLst>
            <a:ext uri="{FF2B5EF4-FFF2-40B4-BE49-F238E27FC236}">
              <a16:creationId xmlns:a16="http://schemas.microsoft.com/office/drawing/2014/main" id="{FC6C6182-30BD-46E3-B964-6BE7C8D572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a:extLst>
            <a:ext uri="{FF2B5EF4-FFF2-40B4-BE49-F238E27FC236}">
              <a16:creationId xmlns:a16="http://schemas.microsoft.com/office/drawing/2014/main" id="{4D460BE0-D733-4E90-A2FB-C267820924A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EF1074ED-711E-4A94-882F-E1314B0EE8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4D7FD527-9909-4D0E-9B5D-FD252580D0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7A68A3ED-0B49-4EDC-AE7E-A102512535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CE1673A5-FB57-4783-9B17-F6152576B6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22DE696D-311E-4C6F-BF87-397308FEF8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929EEA5B-5851-4A20-BAD3-1346653832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EA26C4D0-7598-48E6-BEC5-0267344853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6558FAD1-E4EB-4FD1-98E0-784E303AB47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5" name="正方形/長方形 454">
          <a:extLst>
            <a:ext uri="{FF2B5EF4-FFF2-40B4-BE49-F238E27FC236}">
              <a16:creationId xmlns:a16="http://schemas.microsoft.com/office/drawing/2014/main" id="{DEBA72F1-96AA-4EFB-B533-E3CC097525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6" name="正方形/長方形 455">
          <a:extLst>
            <a:ext uri="{FF2B5EF4-FFF2-40B4-BE49-F238E27FC236}">
              <a16:creationId xmlns:a16="http://schemas.microsoft.com/office/drawing/2014/main" id="{01FEC127-953B-4FEE-A6A6-B6ABC40610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7" name="正方形/長方形 456">
          <a:extLst>
            <a:ext uri="{FF2B5EF4-FFF2-40B4-BE49-F238E27FC236}">
              <a16:creationId xmlns:a16="http://schemas.microsoft.com/office/drawing/2014/main" id="{88BAF279-8B0F-4210-8B37-375D7E794F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8" name="正方形/長方形 457">
          <a:extLst>
            <a:ext uri="{FF2B5EF4-FFF2-40B4-BE49-F238E27FC236}">
              <a16:creationId xmlns:a16="http://schemas.microsoft.com/office/drawing/2014/main" id="{7984C8C4-A6EC-45CE-A8F7-8093041815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9" name="正方形/長方形 458">
          <a:extLst>
            <a:ext uri="{FF2B5EF4-FFF2-40B4-BE49-F238E27FC236}">
              <a16:creationId xmlns:a16="http://schemas.microsoft.com/office/drawing/2014/main" id="{E4778AA9-AEF1-467B-9F42-D724AA7E3A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0" name="正方形/長方形 459">
          <a:extLst>
            <a:ext uri="{FF2B5EF4-FFF2-40B4-BE49-F238E27FC236}">
              <a16:creationId xmlns:a16="http://schemas.microsoft.com/office/drawing/2014/main" id="{DF6ED374-3D06-465B-8B8D-615106569D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1" name="正方形/長方形 460">
          <a:extLst>
            <a:ext uri="{FF2B5EF4-FFF2-40B4-BE49-F238E27FC236}">
              <a16:creationId xmlns:a16="http://schemas.microsoft.com/office/drawing/2014/main" id="{7CDE35E0-7BB2-4B92-8F0E-E1697A827F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2" name="正方形/長方形 461">
          <a:extLst>
            <a:ext uri="{FF2B5EF4-FFF2-40B4-BE49-F238E27FC236}">
              <a16:creationId xmlns:a16="http://schemas.microsoft.com/office/drawing/2014/main" id="{971F6790-4734-45A5-835A-04BD42858B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3" name="テキスト ボックス 462">
          <a:extLst>
            <a:ext uri="{FF2B5EF4-FFF2-40B4-BE49-F238E27FC236}">
              <a16:creationId xmlns:a16="http://schemas.microsoft.com/office/drawing/2014/main" id="{93DE1585-675A-44AF-B90D-BC3956FFC8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4" name="直線コネクタ 463">
          <a:extLst>
            <a:ext uri="{FF2B5EF4-FFF2-40B4-BE49-F238E27FC236}">
              <a16:creationId xmlns:a16="http://schemas.microsoft.com/office/drawing/2014/main" id="{8CC8BC20-D33B-4866-A182-6FB9F70FCF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5" name="テキスト ボックス 464">
          <a:extLst>
            <a:ext uri="{FF2B5EF4-FFF2-40B4-BE49-F238E27FC236}">
              <a16:creationId xmlns:a16="http://schemas.microsoft.com/office/drawing/2014/main" id="{DEA803DD-54E6-4765-93AA-A842F88D6B5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a:extLst>
            <a:ext uri="{FF2B5EF4-FFF2-40B4-BE49-F238E27FC236}">
              <a16:creationId xmlns:a16="http://schemas.microsoft.com/office/drawing/2014/main" id="{B718B16F-FF13-4B22-8A36-F7ED9C06A5E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7" name="テキスト ボックス 466">
          <a:extLst>
            <a:ext uri="{FF2B5EF4-FFF2-40B4-BE49-F238E27FC236}">
              <a16:creationId xmlns:a16="http://schemas.microsoft.com/office/drawing/2014/main" id="{A52BB728-25B4-4F63-9686-485FC91A765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a:extLst>
            <a:ext uri="{FF2B5EF4-FFF2-40B4-BE49-F238E27FC236}">
              <a16:creationId xmlns:a16="http://schemas.microsoft.com/office/drawing/2014/main" id="{F0DFAA89-91EB-4D27-9D9B-30170FED70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a:extLst>
            <a:ext uri="{FF2B5EF4-FFF2-40B4-BE49-F238E27FC236}">
              <a16:creationId xmlns:a16="http://schemas.microsoft.com/office/drawing/2014/main" id="{3A65EC3F-AC1C-4926-9957-0B991EF4034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a:extLst>
            <a:ext uri="{FF2B5EF4-FFF2-40B4-BE49-F238E27FC236}">
              <a16:creationId xmlns:a16="http://schemas.microsoft.com/office/drawing/2014/main" id="{9D1C0C2F-06CF-4581-BEEE-A9102A765A7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a:extLst>
            <a:ext uri="{FF2B5EF4-FFF2-40B4-BE49-F238E27FC236}">
              <a16:creationId xmlns:a16="http://schemas.microsoft.com/office/drawing/2014/main" id="{74D16EDA-4F30-4238-9A25-444BE5BCA0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a:extLst>
            <a:ext uri="{FF2B5EF4-FFF2-40B4-BE49-F238E27FC236}">
              <a16:creationId xmlns:a16="http://schemas.microsoft.com/office/drawing/2014/main" id="{8D0F1CC0-A72F-4052-9B5E-C6F8B0C28A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a:extLst>
            <a:ext uri="{FF2B5EF4-FFF2-40B4-BE49-F238E27FC236}">
              <a16:creationId xmlns:a16="http://schemas.microsoft.com/office/drawing/2014/main" id="{E43EF330-8B4F-4E31-A00A-41DFD1180F3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a:extLst>
            <a:ext uri="{FF2B5EF4-FFF2-40B4-BE49-F238E27FC236}">
              <a16:creationId xmlns:a16="http://schemas.microsoft.com/office/drawing/2014/main" id="{79782A2D-6D87-465C-AAD0-A8F5D4A6D2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a:extLst>
            <a:ext uri="{FF2B5EF4-FFF2-40B4-BE49-F238E27FC236}">
              <a16:creationId xmlns:a16="http://schemas.microsoft.com/office/drawing/2014/main" id="{C7005C2E-9B75-4A38-B82D-5BD970AE47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a:extLst>
            <a:ext uri="{FF2B5EF4-FFF2-40B4-BE49-F238E27FC236}">
              <a16:creationId xmlns:a16="http://schemas.microsoft.com/office/drawing/2014/main" id="{EA286345-FD44-41CF-A3FE-CB07BA20D29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7" name="テキスト ボックス 476">
          <a:extLst>
            <a:ext uri="{FF2B5EF4-FFF2-40B4-BE49-F238E27FC236}">
              <a16:creationId xmlns:a16="http://schemas.microsoft.com/office/drawing/2014/main" id="{9EF815A0-5ABB-4A41-B49C-A3BB4B4F78D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a:extLst>
            <a:ext uri="{FF2B5EF4-FFF2-40B4-BE49-F238E27FC236}">
              <a16:creationId xmlns:a16="http://schemas.microsoft.com/office/drawing/2014/main" id="{A93CA698-0EE0-4745-B9C7-2FF02BE285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消防施設】&#10;有形固定資産減価償却率グラフ枠">
          <a:extLst>
            <a:ext uri="{FF2B5EF4-FFF2-40B4-BE49-F238E27FC236}">
              <a16:creationId xmlns:a16="http://schemas.microsoft.com/office/drawing/2014/main" id="{7050F210-F544-4B91-A84B-4996C1AE11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480" name="直線コネクタ 479">
          <a:extLst>
            <a:ext uri="{FF2B5EF4-FFF2-40B4-BE49-F238E27FC236}">
              <a16:creationId xmlns:a16="http://schemas.microsoft.com/office/drawing/2014/main" id="{7C020126-7A87-4315-AAFA-5B23AED8171A}"/>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1" name="【消防施設】&#10;有形固定資産減価償却率最小値テキスト">
          <a:extLst>
            <a:ext uri="{FF2B5EF4-FFF2-40B4-BE49-F238E27FC236}">
              <a16:creationId xmlns:a16="http://schemas.microsoft.com/office/drawing/2014/main" id="{1C1832ED-F426-46C0-8E90-C50B18234E0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2" name="直線コネクタ 481">
          <a:extLst>
            <a:ext uri="{FF2B5EF4-FFF2-40B4-BE49-F238E27FC236}">
              <a16:creationId xmlns:a16="http://schemas.microsoft.com/office/drawing/2014/main" id="{B7A6F956-20E1-4E27-85FE-8A2D5EB30D8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83" name="【消防施設】&#10;有形固定資産減価償却率最大値テキスト">
          <a:extLst>
            <a:ext uri="{FF2B5EF4-FFF2-40B4-BE49-F238E27FC236}">
              <a16:creationId xmlns:a16="http://schemas.microsoft.com/office/drawing/2014/main" id="{3660A28E-AD7B-47A7-84DC-740D7F2AF17C}"/>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84" name="直線コネクタ 483">
          <a:extLst>
            <a:ext uri="{FF2B5EF4-FFF2-40B4-BE49-F238E27FC236}">
              <a16:creationId xmlns:a16="http://schemas.microsoft.com/office/drawing/2014/main" id="{64356248-8E25-48D0-A000-3EC28B664255}"/>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485" name="【消防施設】&#10;有形固定資産減価償却率平均値テキスト">
          <a:extLst>
            <a:ext uri="{FF2B5EF4-FFF2-40B4-BE49-F238E27FC236}">
              <a16:creationId xmlns:a16="http://schemas.microsoft.com/office/drawing/2014/main" id="{1E4F3BC8-D348-43BC-9AE8-BBE5F4D79BCA}"/>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86" name="フローチャート: 判断 485">
          <a:extLst>
            <a:ext uri="{FF2B5EF4-FFF2-40B4-BE49-F238E27FC236}">
              <a16:creationId xmlns:a16="http://schemas.microsoft.com/office/drawing/2014/main" id="{3EF57B40-6A9B-4E9D-9829-1BD1D308E0DB}"/>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487" name="フローチャート: 判断 486">
          <a:extLst>
            <a:ext uri="{FF2B5EF4-FFF2-40B4-BE49-F238E27FC236}">
              <a16:creationId xmlns:a16="http://schemas.microsoft.com/office/drawing/2014/main" id="{257BB4E3-7BE0-4093-BF11-9C21A11B7CFF}"/>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88" name="フローチャート: 判断 487">
          <a:extLst>
            <a:ext uri="{FF2B5EF4-FFF2-40B4-BE49-F238E27FC236}">
              <a16:creationId xmlns:a16="http://schemas.microsoft.com/office/drawing/2014/main" id="{D301CB7A-D30A-4268-A279-DF76BA86B21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489" name="フローチャート: 判断 488">
          <a:extLst>
            <a:ext uri="{FF2B5EF4-FFF2-40B4-BE49-F238E27FC236}">
              <a16:creationId xmlns:a16="http://schemas.microsoft.com/office/drawing/2014/main" id="{90A5659E-74C2-49ED-905C-0DB765C4631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490" name="フローチャート: 判断 489">
          <a:extLst>
            <a:ext uri="{FF2B5EF4-FFF2-40B4-BE49-F238E27FC236}">
              <a16:creationId xmlns:a16="http://schemas.microsoft.com/office/drawing/2014/main" id="{95263840-5D71-4731-A783-69C64F2C42F6}"/>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20CDBC95-35E6-46F6-A27F-AD68721CA7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324AC078-D2AD-4E01-B38A-2E7F72ED8E2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9EC88187-22C5-43B6-9696-3D7B09896E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25F67C2B-FB69-47EF-B851-437D3A53E6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DFFD008-1C93-4F6B-ACC8-8F8E63B4F48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496" name="楕円 495">
          <a:extLst>
            <a:ext uri="{FF2B5EF4-FFF2-40B4-BE49-F238E27FC236}">
              <a16:creationId xmlns:a16="http://schemas.microsoft.com/office/drawing/2014/main" id="{05524E84-EF12-477B-97CE-FD25F5272D06}"/>
            </a:ext>
          </a:extLst>
        </xdr:cNvPr>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138809</xdr:rowOff>
    </xdr:from>
    <xdr:ext cx="405111" cy="259045"/>
    <xdr:sp macro="" textlink="">
      <xdr:nvSpPr>
        <xdr:cNvPr id="497" name="【消防施設】&#10;有形固定資産減価償却率該当値テキスト">
          <a:extLst>
            <a:ext uri="{FF2B5EF4-FFF2-40B4-BE49-F238E27FC236}">
              <a16:creationId xmlns:a16="http://schemas.microsoft.com/office/drawing/2014/main" id="{3B2D674B-8770-41C0-9E6B-F7D452978544}"/>
            </a:ext>
          </a:extLst>
        </xdr:cNvPr>
        <xdr:cNvSpPr txBox="1"/>
      </xdr:nvSpPr>
      <xdr:spPr>
        <a:xfrm>
          <a:off x="16357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498" name="楕円 497">
          <a:extLst>
            <a:ext uri="{FF2B5EF4-FFF2-40B4-BE49-F238E27FC236}">
              <a16:creationId xmlns:a16="http://schemas.microsoft.com/office/drawing/2014/main" id="{028BE3DE-39CB-43AC-993A-52C45C338B8A}"/>
            </a:ext>
          </a:extLst>
        </xdr:cNvPr>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39732</xdr:rowOff>
    </xdr:to>
    <xdr:cxnSp macro="">
      <xdr:nvCxnSpPr>
        <xdr:cNvPr id="499" name="直線コネクタ 498">
          <a:extLst>
            <a:ext uri="{FF2B5EF4-FFF2-40B4-BE49-F238E27FC236}">
              <a16:creationId xmlns:a16="http://schemas.microsoft.com/office/drawing/2014/main" id="{F811E8ED-2D36-452A-ABCE-FA05890A7DB7}"/>
            </a:ext>
          </a:extLst>
        </xdr:cNvPr>
        <xdr:cNvCxnSpPr/>
      </xdr:nvCxnSpPr>
      <xdr:spPr>
        <a:xfrm>
          <a:off x="15481300" y="142259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500" name="楕円 499">
          <a:extLst>
            <a:ext uri="{FF2B5EF4-FFF2-40B4-BE49-F238E27FC236}">
              <a16:creationId xmlns:a16="http://schemas.microsoft.com/office/drawing/2014/main" id="{F81EA6E1-7D83-4495-A534-6C6874132C86}"/>
            </a:ext>
          </a:extLst>
        </xdr:cNvPr>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167095</xdr:rowOff>
    </xdr:to>
    <xdr:cxnSp macro="">
      <xdr:nvCxnSpPr>
        <xdr:cNvPr id="501" name="直線コネクタ 500">
          <a:extLst>
            <a:ext uri="{FF2B5EF4-FFF2-40B4-BE49-F238E27FC236}">
              <a16:creationId xmlns:a16="http://schemas.microsoft.com/office/drawing/2014/main" id="{21F2E3BC-15EC-4CC7-AFBA-B373A91BAF81}"/>
            </a:ext>
          </a:extLst>
        </xdr:cNvPr>
        <xdr:cNvCxnSpPr/>
      </xdr:nvCxnSpPr>
      <xdr:spPr>
        <a:xfrm>
          <a:off x="14592300" y="141819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28121</xdr:rowOff>
    </xdr:from>
    <xdr:to>
      <xdr:col>72</xdr:col>
      <xdr:colOff>38100</xdr:colOff>
      <xdr:row>82</xdr:row>
      <xdr:rowOff>129721</xdr:rowOff>
    </xdr:to>
    <xdr:sp macro="" textlink="">
      <xdr:nvSpPr>
        <xdr:cNvPr id="502" name="楕円 501">
          <a:extLst>
            <a:ext uri="{FF2B5EF4-FFF2-40B4-BE49-F238E27FC236}">
              <a16:creationId xmlns:a16="http://schemas.microsoft.com/office/drawing/2014/main" id="{95E0E83B-3F04-452C-853A-E00081723504}"/>
            </a:ext>
          </a:extLst>
        </xdr:cNvPr>
        <xdr:cNvSpPr/>
      </xdr:nvSpPr>
      <xdr:spPr>
        <a:xfrm>
          <a:off x="13652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78921</xdr:rowOff>
    </xdr:from>
    <xdr:to>
      <xdr:col>76</xdr:col>
      <xdr:colOff>114300</xdr:colOff>
      <xdr:row>82</xdr:row>
      <xdr:rowOff>123008</xdr:rowOff>
    </xdr:to>
    <xdr:cxnSp macro="">
      <xdr:nvCxnSpPr>
        <xdr:cNvPr id="503" name="直線コネクタ 502">
          <a:extLst>
            <a:ext uri="{FF2B5EF4-FFF2-40B4-BE49-F238E27FC236}">
              <a16:creationId xmlns:a16="http://schemas.microsoft.com/office/drawing/2014/main" id="{90039F7D-4D54-47DA-AFAE-47C627B3D981}"/>
            </a:ext>
          </a:extLst>
        </xdr:cNvPr>
        <xdr:cNvCxnSpPr/>
      </xdr:nvCxnSpPr>
      <xdr:spPr>
        <a:xfrm>
          <a:off x="13703300" y="1413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504" name="楕円 503">
          <a:extLst>
            <a:ext uri="{FF2B5EF4-FFF2-40B4-BE49-F238E27FC236}">
              <a16:creationId xmlns:a16="http://schemas.microsoft.com/office/drawing/2014/main" id="{2648CB15-6691-4612-AFE4-717718C1D5C9}"/>
            </a:ext>
          </a:extLst>
        </xdr:cNvPr>
        <xdr:cNvSpPr/>
      </xdr:nvSpPr>
      <xdr:spPr>
        <a:xfrm>
          <a:off x="1276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78921</xdr:rowOff>
    </xdr:to>
    <xdr:cxnSp macro="">
      <xdr:nvCxnSpPr>
        <xdr:cNvPr id="505" name="直線コネクタ 504">
          <a:extLst>
            <a:ext uri="{FF2B5EF4-FFF2-40B4-BE49-F238E27FC236}">
              <a16:creationId xmlns:a16="http://schemas.microsoft.com/office/drawing/2014/main" id="{AE31BA67-DD1A-4F11-BDCE-F2028F4D2F78}"/>
            </a:ext>
          </a:extLst>
        </xdr:cNvPr>
        <xdr:cNvCxnSpPr/>
      </xdr:nvCxnSpPr>
      <xdr:spPr>
        <a:xfrm>
          <a:off x="12814300" y="141198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506" name="n_1aveValue【消防施設】&#10;有形固定資産減価償却率">
          <a:extLst>
            <a:ext uri="{FF2B5EF4-FFF2-40B4-BE49-F238E27FC236}">
              <a16:creationId xmlns:a16="http://schemas.microsoft.com/office/drawing/2014/main" id="{3CE32AF9-0A4B-471B-9542-A7482DECD336}"/>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507" name="n_2aveValue【消防施設】&#10;有形固定資産減価償却率">
          <a:extLst>
            <a:ext uri="{FF2B5EF4-FFF2-40B4-BE49-F238E27FC236}">
              <a16:creationId xmlns:a16="http://schemas.microsoft.com/office/drawing/2014/main" id="{ADEA6BAB-9DCD-45D8-9E97-21BF9D6B0C2A}"/>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508" name="n_3aveValue【消防施設】&#10;有形固定資産減価償却率">
          <a:extLst>
            <a:ext uri="{FF2B5EF4-FFF2-40B4-BE49-F238E27FC236}">
              <a16:creationId xmlns:a16="http://schemas.microsoft.com/office/drawing/2014/main" id="{95261DF4-A575-4114-BE57-1D8E715B6A73}"/>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509" name="n_4aveValue【消防施設】&#10;有形固定資産減価償却率">
          <a:extLst>
            <a:ext uri="{FF2B5EF4-FFF2-40B4-BE49-F238E27FC236}">
              <a16:creationId xmlns:a16="http://schemas.microsoft.com/office/drawing/2014/main" id="{EE4D4492-30B0-45B2-A687-415451E7A98A}"/>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510" name="n_1mainValue【消防施設】&#10;有形固定資産減価償却率">
          <a:extLst>
            <a:ext uri="{FF2B5EF4-FFF2-40B4-BE49-F238E27FC236}">
              <a16:creationId xmlns:a16="http://schemas.microsoft.com/office/drawing/2014/main" id="{2F75368C-69D5-4B2E-A878-419E30CB0C28}"/>
            </a:ext>
          </a:extLst>
        </xdr:cNvPr>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511" name="n_2mainValue【消防施設】&#10;有形固定資産減価償却率">
          <a:extLst>
            <a:ext uri="{FF2B5EF4-FFF2-40B4-BE49-F238E27FC236}">
              <a16:creationId xmlns:a16="http://schemas.microsoft.com/office/drawing/2014/main" id="{4A710058-DEDE-489E-A888-2AE89C7B7DA2}"/>
            </a:ext>
          </a:extLst>
        </xdr:cNvPr>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146248</xdr:rowOff>
    </xdr:from>
    <xdr:ext cx="405111" cy="259045"/>
    <xdr:sp macro="" textlink="">
      <xdr:nvSpPr>
        <xdr:cNvPr id="512" name="n_3mainValue【消防施設】&#10;有形固定資産減価償却率">
          <a:extLst>
            <a:ext uri="{FF2B5EF4-FFF2-40B4-BE49-F238E27FC236}">
              <a16:creationId xmlns:a16="http://schemas.microsoft.com/office/drawing/2014/main" id="{0CF0E330-7E00-4095-97E0-AE401D8E67FE}"/>
            </a:ext>
          </a:extLst>
        </xdr:cNvPr>
        <xdr:cNvSpPr txBox="1"/>
      </xdr:nvSpPr>
      <xdr:spPr>
        <a:xfrm>
          <a:off x="13500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13" name="n_4mainValue【消防施設】&#10;有形固定資産減価償却率">
          <a:extLst>
            <a:ext uri="{FF2B5EF4-FFF2-40B4-BE49-F238E27FC236}">
              <a16:creationId xmlns:a16="http://schemas.microsoft.com/office/drawing/2014/main" id="{C5D6EF47-6682-4FF6-95F7-9CFCC767D2C4}"/>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2038F0A0-888A-4F92-BDD5-FF0253E0E9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3C32512A-F81D-4303-9D25-CF102B9B92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8D293E1-F27F-4739-A7B4-0BF345D5240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2EA820E0-2B98-431F-A000-DE9231908E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7643DEBC-A322-4EAC-B4F6-8145D1C635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1C7F9594-C4D6-4389-B539-34A3AB9075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5CCCE738-188C-4AB4-995C-1E9BAD1D72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A3A76648-466D-4610-A5AC-9B57491215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096AC6D9-DAB0-4125-8C68-E3354A9E17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0535915F-C300-4785-B249-D6600EE6E9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4" name="直線コネクタ 523">
          <a:extLst>
            <a:ext uri="{FF2B5EF4-FFF2-40B4-BE49-F238E27FC236}">
              <a16:creationId xmlns:a16="http://schemas.microsoft.com/office/drawing/2014/main" id="{19B568B3-0CB6-47F5-A8BF-3A3F2152D7A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5" name="テキスト ボックス 524">
          <a:extLst>
            <a:ext uri="{FF2B5EF4-FFF2-40B4-BE49-F238E27FC236}">
              <a16:creationId xmlns:a16="http://schemas.microsoft.com/office/drawing/2014/main" id="{B3977E71-9A33-49E7-A1B7-2E418E96707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6" name="直線コネクタ 525">
          <a:extLst>
            <a:ext uri="{FF2B5EF4-FFF2-40B4-BE49-F238E27FC236}">
              <a16:creationId xmlns:a16="http://schemas.microsoft.com/office/drawing/2014/main" id="{F1DB65ED-FA77-47AC-B49D-6C7854ADB34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7" name="テキスト ボックス 526">
          <a:extLst>
            <a:ext uri="{FF2B5EF4-FFF2-40B4-BE49-F238E27FC236}">
              <a16:creationId xmlns:a16="http://schemas.microsoft.com/office/drawing/2014/main" id="{D80695F1-E9FD-4AFC-959E-2079A4B61FE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8" name="直線コネクタ 527">
          <a:extLst>
            <a:ext uri="{FF2B5EF4-FFF2-40B4-BE49-F238E27FC236}">
              <a16:creationId xmlns:a16="http://schemas.microsoft.com/office/drawing/2014/main" id="{D74EA30E-8691-4729-BDC1-3CDF1A41230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9" name="テキスト ボックス 528">
          <a:extLst>
            <a:ext uri="{FF2B5EF4-FFF2-40B4-BE49-F238E27FC236}">
              <a16:creationId xmlns:a16="http://schemas.microsoft.com/office/drawing/2014/main" id="{853CD316-C0AF-473E-ABB6-EF392809819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0" name="直線コネクタ 529">
          <a:extLst>
            <a:ext uri="{FF2B5EF4-FFF2-40B4-BE49-F238E27FC236}">
              <a16:creationId xmlns:a16="http://schemas.microsoft.com/office/drawing/2014/main" id="{5AFC0EC5-1F83-474B-B8F8-3924EE529F6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1" name="テキスト ボックス 530">
          <a:extLst>
            <a:ext uri="{FF2B5EF4-FFF2-40B4-BE49-F238E27FC236}">
              <a16:creationId xmlns:a16="http://schemas.microsoft.com/office/drawing/2014/main" id="{36260202-3028-4A06-8CB6-7D366596441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2" name="直線コネクタ 531">
          <a:extLst>
            <a:ext uri="{FF2B5EF4-FFF2-40B4-BE49-F238E27FC236}">
              <a16:creationId xmlns:a16="http://schemas.microsoft.com/office/drawing/2014/main" id="{29C37B95-5F40-41E9-A008-C3FF130F182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3" name="テキスト ボックス 532">
          <a:extLst>
            <a:ext uri="{FF2B5EF4-FFF2-40B4-BE49-F238E27FC236}">
              <a16:creationId xmlns:a16="http://schemas.microsoft.com/office/drawing/2014/main" id="{16C1AEDC-6BEB-452E-9F7F-4F0DD100BBC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4" name="直線コネクタ 533">
          <a:extLst>
            <a:ext uri="{FF2B5EF4-FFF2-40B4-BE49-F238E27FC236}">
              <a16:creationId xmlns:a16="http://schemas.microsoft.com/office/drawing/2014/main" id="{4E717901-CCB8-4F64-9A54-B2653DB8FC3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CB39CBF0-D5EC-4AC5-A065-89D8B8B2F0D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534FC945-3498-4F75-B788-F7BB86C077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36404500-6519-4179-8E79-F9EA389871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消防施設】&#10;一人当たり面積グラフ枠">
          <a:extLst>
            <a:ext uri="{FF2B5EF4-FFF2-40B4-BE49-F238E27FC236}">
              <a16:creationId xmlns:a16="http://schemas.microsoft.com/office/drawing/2014/main" id="{CCEA2097-BFA5-418C-BDE8-EFAAD55B8B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39" name="直線コネクタ 538">
          <a:extLst>
            <a:ext uri="{FF2B5EF4-FFF2-40B4-BE49-F238E27FC236}">
              <a16:creationId xmlns:a16="http://schemas.microsoft.com/office/drawing/2014/main" id="{653ED23B-10E0-47F6-861A-295F9B655324}"/>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40" name="【消防施設】&#10;一人当たり面積最小値テキスト">
          <a:extLst>
            <a:ext uri="{FF2B5EF4-FFF2-40B4-BE49-F238E27FC236}">
              <a16:creationId xmlns:a16="http://schemas.microsoft.com/office/drawing/2014/main" id="{28425BF8-39B9-4311-964F-974029DF75FA}"/>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41" name="直線コネクタ 540">
          <a:extLst>
            <a:ext uri="{FF2B5EF4-FFF2-40B4-BE49-F238E27FC236}">
              <a16:creationId xmlns:a16="http://schemas.microsoft.com/office/drawing/2014/main" id="{C8D0BD14-2D40-4021-9CFF-9AE1FE525BD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542" name="【消防施設】&#10;一人当たり面積最大値テキスト">
          <a:extLst>
            <a:ext uri="{FF2B5EF4-FFF2-40B4-BE49-F238E27FC236}">
              <a16:creationId xmlns:a16="http://schemas.microsoft.com/office/drawing/2014/main" id="{34F25E49-A335-44BF-B695-5A6F1B572F72}"/>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543" name="直線コネクタ 542">
          <a:extLst>
            <a:ext uri="{FF2B5EF4-FFF2-40B4-BE49-F238E27FC236}">
              <a16:creationId xmlns:a16="http://schemas.microsoft.com/office/drawing/2014/main" id="{46B0D576-888A-4942-97B3-6B49B8DBE888}"/>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544" name="【消防施設】&#10;一人当たり面積平均値テキスト">
          <a:extLst>
            <a:ext uri="{FF2B5EF4-FFF2-40B4-BE49-F238E27FC236}">
              <a16:creationId xmlns:a16="http://schemas.microsoft.com/office/drawing/2014/main" id="{AF4CC0EC-681D-436B-BC3D-EE6057FB0666}"/>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545" name="フローチャート: 判断 544">
          <a:extLst>
            <a:ext uri="{FF2B5EF4-FFF2-40B4-BE49-F238E27FC236}">
              <a16:creationId xmlns:a16="http://schemas.microsoft.com/office/drawing/2014/main" id="{BF95F59E-A0E7-495A-B3DC-5E8E95448DAD}"/>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546" name="フローチャート: 判断 545">
          <a:extLst>
            <a:ext uri="{FF2B5EF4-FFF2-40B4-BE49-F238E27FC236}">
              <a16:creationId xmlns:a16="http://schemas.microsoft.com/office/drawing/2014/main" id="{157E58D7-0186-479A-9949-8076E1C56E89}"/>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47" name="フローチャート: 判断 546">
          <a:extLst>
            <a:ext uri="{FF2B5EF4-FFF2-40B4-BE49-F238E27FC236}">
              <a16:creationId xmlns:a16="http://schemas.microsoft.com/office/drawing/2014/main" id="{DB0E5D06-F50A-4FF1-9F27-A96B7B76577E}"/>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548" name="フローチャート: 判断 547">
          <a:extLst>
            <a:ext uri="{FF2B5EF4-FFF2-40B4-BE49-F238E27FC236}">
              <a16:creationId xmlns:a16="http://schemas.microsoft.com/office/drawing/2014/main" id="{BA3DA060-DA5E-4438-A8F6-BED48ADB9C5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549" name="フローチャート: 判断 548">
          <a:extLst>
            <a:ext uri="{FF2B5EF4-FFF2-40B4-BE49-F238E27FC236}">
              <a16:creationId xmlns:a16="http://schemas.microsoft.com/office/drawing/2014/main" id="{FA9891DC-2CDC-4486-B77A-55A1371F68E1}"/>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9DA9616A-4881-4062-9E45-900CEE1C38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E24BC69-4484-42D1-8237-DDFAF1A8F8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E21289CD-CD70-4B61-9920-70837EE8C4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B887B38-05C2-4102-B6A7-1355B6CFA45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757E19E3-ED9F-42CA-949C-1C74F8A165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55" name="楕円 554">
          <a:extLst>
            <a:ext uri="{FF2B5EF4-FFF2-40B4-BE49-F238E27FC236}">
              <a16:creationId xmlns:a16="http://schemas.microsoft.com/office/drawing/2014/main" id="{086FC823-AA03-4B01-91FA-214007CDCC34}"/>
            </a:ext>
          </a:extLst>
        </xdr:cNvPr>
        <xdr:cNvSpPr/>
      </xdr:nvSpPr>
      <xdr:spPr>
        <a:xfrm>
          <a:off x="22110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163303</xdr:rowOff>
    </xdr:from>
    <xdr:ext cx="469744" cy="259045"/>
    <xdr:sp macro="" textlink="">
      <xdr:nvSpPr>
        <xdr:cNvPr id="556" name="【消防施設】&#10;一人当たり面積該当値テキスト">
          <a:extLst>
            <a:ext uri="{FF2B5EF4-FFF2-40B4-BE49-F238E27FC236}">
              <a16:creationId xmlns:a16="http://schemas.microsoft.com/office/drawing/2014/main" id="{125C18CF-7C2E-407F-BF03-D7D9E9B083D1}"/>
            </a:ext>
          </a:extLst>
        </xdr:cNvPr>
        <xdr:cNvSpPr txBox="1"/>
      </xdr:nvSpPr>
      <xdr:spPr>
        <a:xfrm>
          <a:off x="22199600"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23223</xdr:rowOff>
    </xdr:from>
    <xdr:to>
      <xdr:col>112</xdr:col>
      <xdr:colOff>38100</xdr:colOff>
      <xdr:row>84</xdr:row>
      <xdr:rowOff>124823</xdr:rowOff>
    </xdr:to>
    <xdr:sp macro="" textlink="">
      <xdr:nvSpPr>
        <xdr:cNvPr id="557" name="楕円 556">
          <a:extLst>
            <a:ext uri="{FF2B5EF4-FFF2-40B4-BE49-F238E27FC236}">
              <a16:creationId xmlns:a16="http://schemas.microsoft.com/office/drawing/2014/main" id="{7F6AF0ED-7757-489F-9542-0CEE04385C96}"/>
            </a:ext>
          </a:extLst>
        </xdr:cNvPr>
        <xdr:cNvSpPr/>
      </xdr:nvSpPr>
      <xdr:spPr>
        <a:xfrm>
          <a:off x="21272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64226</xdr:rowOff>
    </xdr:from>
    <xdr:to>
      <xdr:col>116</xdr:col>
      <xdr:colOff>63500</xdr:colOff>
      <xdr:row>84</xdr:row>
      <xdr:rowOff>74023</xdr:rowOff>
    </xdr:to>
    <xdr:cxnSp macro="">
      <xdr:nvCxnSpPr>
        <xdr:cNvPr id="558" name="直線コネクタ 557">
          <a:extLst>
            <a:ext uri="{FF2B5EF4-FFF2-40B4-BE49-F238E27FC236}">
              <a16:creationId xmlns:a16="http://schemas.microsoft.com/office/drawing/2014/main" id="{B8D78252-FB7D-4434-9F28-AE9C8727ADB3}"/>
            </a:ext>
          </a:extLst>
        </xdr:cNvPr>
        <xdr:cNvCxnSpPr/>
      </xdr:nvCxnSpPr>
      <xdr:spPr>
        <a:xfrm flipV="1">
          <a:off x="21323300" y="144660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559" name="楕円 558">
          <a:extLst>
            <a:ext uri="{FF2B5EF4-FFF2-40B4-BE49-F238E27FC236}">
              <a16:creationId xmlns:a16="http://schemas.microsoft.com/office/drawing/2014/main" id="{42500874-2D44-4F2D-B8E2-A3847DAF44F2}"/>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74023</xdr:rowOff>
    </xdr:from>
    <xdr:to>
      <xdr:col>111</xdr:col>
      <xdr:colOff>177800</xdr:colOff>
      <xdr:row>84</xdr:row>
      <xdr:rowOff>83820</xdr:rowOff>
    </xdr:to>
    <xdr:cxnSp macro="">
      <xdr:nvCxnSpPr>
        <xdr:cNvPr id="560" name="直線コネクタ 559">
          <a:extLst>
            <a:ext uri="{FF2B5EF4-FFF2-40B4-BE49-F238E27FC236}">
              <a16:creationId xmlns:a16="http://schemas.microsoft.com/office/drawing/2014/main" id="{A455F37A-632D-4169-A378-709073AE2AEB}"/>
            </a:ext>
          </a:extLst>
        </xdr:cNvPr>
        <xdr:cNvCxnSpPr/>
      </xdr:nvCxnSpPr>
      <xdr:spPr>
        <a:xfrm flipV="1">
          <a:off x="20434300" y="144758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561" name="楕円 560">
          <a:extLst>
            <a:ext uri="{FF2B5EF4-FFF2-40B4-BE49-F238E27FC236}">
              <a16:creationId xmlns:a16="http://schemas.microsoft.com/office/drawing/2014/main" id="{861C1C0A-C277-4081-8A96-124FEC892E77}"/>
            </a:ext>
          </a:extLst>
        </xdr:cNvPr>
        <xdr:cNvSpPr/>
      </xdr:nvSpPr>
      <xdr:spPr>
        <a:xfrm>
          <a:off x="19494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87086</xdr:rowOff>
    </xdr:to>
    <xdr:cxnSp macro="">
      <xdr:nvCxnSpPr>
        <xdr:cNvPr id="562" name="直線コネクタ 561">
          <a:extLst>
            <a:ext uri="{FF2B5EF4-FFF2-40B4-BE49-F238E27FC236}">
              <a16:creationId xmlns:a16="http://schemas.microsoft.com/office/drawing/2014/main" id="{4414289A-2E89-4ED8-A4F0-8BD04B0241BC}"/>
            </a:ext>
          </a:extLst>
        </xdr:cNvPr>
        <xdr:cNvCxnSpPr/>
      </xdr:nvCxnSpPr>
      <xdr:spPr>
        <a:xfrm flipV="1">
          <a:off x="19545300" y="1448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63" name="楕円 562">
          <a:extLst>
            <a:ext uri="{FF2B5EF4-FFF2-40B4-BE49-F238E27FC236}">
              <a16:creationId xmlns:a16="http://schemas.microsoft.com/office/drawing/2014/main" id="{92B357DD-4F50-4252-B9ED-3F776B922B5E}"/>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87086</xdr:rowOff>
    </xdr:from>
    <xdr:to>
      <xdr:col>102</xdr:col>
      <xdr:colOff>114300</xdr:colOff>
      <xdr:row>84</xdr:row>
      <xdr:rowOff>106680</xdr:rowOff>
    </xdr:to>
    <xdr:cxnSp macro="">
      <xdr:nvCxnSpPr>
        <xdr:cNvPr id="564" name="直線コネクタ 563">
          <a:extLst>
            <a:ext uri="{FF2B5EF4-FFF2-40B4-BE49-F238E27FC236}">
              <a16:creationId xmlns:a16="http://schemas.microsoft.com/office/drawing/2014/main" id="{4BE2A7B7-147C-4EB7-9DDA-7F5415916746}"/>
            </a:ext>
          </a:extLst>
        </xdr:cNvPr>
        <xdr:cNvCxnSpPr/>
      </xdr:nvCxnSpPr>
      <xdr:spPr>
        <a:xfrm flipV="1">
          <a:off x="18656300" y="144888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565" name="n_1aveValue【消防施設】&#10;一人当たり面積">
          <a:extLst>
            <a:ext uri="{FF2B5EF4-FFF2-40B4-BE49-F238E27FC236}">
              <a16:creationId xmlns:a16="http://schemas.microsoft.com/office/drawing/2014/main" id="{489A03C2-8101-4785-A088-40C76D626660}"/>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566" name="n_2aveValue【消防施設】&#10;一人当たり面積">
          <a:extLst>
            <a:ext uri="{FF2B5EF4-FFF2-40B4-BE49-F238E27FC236}">
              <a16:creationId xmlns:a16="http://schemas.microsoft.com/office/drawing/2014/main" id="{1D365C99-F85E-4432-9E59-873995B09DE4}"/>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567" name="n_3aveValue【消防施設】&#10;一人当たり面積">
          <a:extLst>
            <a:ext uri="{FF2B5EF4-FFF2-40B4-BE49-F238E27FC236}">
              <a16:creationId xmlns:a16="http://schemas.microsoft.com/office/drawing/2014/main" id="{9F436007-48F8-45A8-9C00-472EC4609266}"/>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568" name="n_4aveValue【消防施設】&#10;一人当たり面積">
          <a:extLst>
            <a:ext uri="{FF2B5EF4-FFF2-40B4-BE49-F238E27FC236}">
              <a16:creationId xmlns:a16="http://schemas.microsoft.com/office/drawing/2014/main" id="{09184CC3-7371-4C4D-A269-08C7DF95B35D}"/>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115950</xdr:rowOff>
    </xdr:from>
    <xdr:ext cx="469744" cy="259045"/>
    <xdr:sp macro="" textlink="">
      <xdr:nvSpPr>
        <xdr:cNvPr id="569" name="n_1mainValue【消防施設】&#10;一人当たり面積">
          <a:extLst>
            <a:ext uri="{FF2B5EF4-FFF2-40B4-BE49-F238E27FC236}">
              <a16:creationId xmlns:a16="http://schemas.microsoft.com/office/drawing/2014/main" id="{9825CA16-BD90-4C17-9CD9-78629A9C1F9C}"/>
            </a:ext>
          </a:extLst>
        </xdr:cNvPr>
        <xdr:cNvSpPr txBox="1"/>
      </xdr:nvSpPr>
      <xdr:spPr>
        <a:xfrm>
          <a:off x="210757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70" name="n_2mainValue【消防施設】&#10;一人当たり面積">
          <a:extLst>
            <a:ext uri="{FF2B5EF4-FFF2-40B4-BE49-F238E27FC236}">
              <a16:creationId xmlns:a16="http://schemas.microsoft.com/office/drawing/2014/main" id="{56991FEC-442C-4730-8227-4C75C587876D}"/>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571" name="n_3mainValue【消防施設】&#10;一人当たり面積">
          <a:extLst>
            <a:ext uri="{FF2B5EF4-FFF2-40B4-BE49-F238E27FC236}">
              <a16:creationId xmlns:a16="http://schemas.microsoft.com/office/drawing/2014/main" id="{02E851D4-68B8-4B9C-A9A1-B9C2022FE793}"/>
            </a:ext>
          </a:extLst>
        </xdr:cNvPr>
        <xdr:cNvSpPr txBox="1"/>
      </xdr:nvSpPr>
      <xdr:spPr>
        <a:xfrm>
          <a:off x="19310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572" name="n_4mainValue【消防施設】&#10;一人当たり面積">
          <a:extLst>
            <a:ext uri="{FF2B5EF4-FFF2-40B4-BE49-F238E27FC236}">
              <a16:creationId xmlns:a16="http://schemas.microsoft.com/office/drawing/2014/main" id="{D0D30B48-7912-4747-8A5F-3EC1184CE5C6}"/>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a:extLst>
            <a:ext uri="{FF2B5EF4-FFF2-40B4-BE49-F238E27FC236}">
              <a16:creationId xmlns:a16="http://schemas.microsoft.com/office/drawing/2014/main" id="{E23F45FF-B457-4F9E-9ACD-D81209B44A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a:extLst>
            <a:ext uri="{FF2B5EF4-FFF2-40B4-BE49-F238E27FC236}">
              <a16:creationId xmlns:a16="http://schemas.microsoft.com/office/drawing/2014/main" id="{D0B419F9-D6BB-43C1-B7AE-C6A2DE6A26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a:extLst>
            <a:ext uri="{FF2B5EF4-FFF2-40B4-BE49-F238E27FC236}">
              <a16:creationId xmlns:a16="http://schemas.microsoft.com/office/drawing/2014/main" id="{9AD67760-90BA-4BBA-876C-8B382A881B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a:extLst>
            <a:ext uri="{FF2B5EF4-FFF2-40B4-BE49-F238E27FC236}">
              <a16:creationId xmlns:a16="http://schemas.microsoft.com/office/drawing/2014/main" id="{29805C0D-DA15-4574-98E3-78AEEFDB8F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a:extLst>
            <a:ext uri="{FF2B5EF4-FFF2-40B4-BE49-F238E27FC236}">
              <a16:creationId xmlns:a16="http://schemas.microsoft.com/office/drawing/2014/main" id="{4F507EAB-96E8-444C-839A-CCCEEEB2F7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a:extLst>
            <a:ext uri="{FF2B5EF4-FFF2-40B4-BE49-F238E27FC236}">
              <a16:creationId xmlns:a16="http://schemas.microsoft.com/office/drawing/2014/main" id="{3BB12DAC-91F6-43A5-A939-8515655CA7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a:extLst>
            <a:ext uri="{FF2B5EF4-FFF2-40B4-BE49-F238E27FC236}">
              <a16:creationId xmlns:a16="http://schemas.microsoft.com/office/drawing/2014/main" id="{9AD9314E-5ED0-4455-9B88-30C7410077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a:extLst>
            <a:ext uri="{FF2B5EF4-FFF2-40B4-BE49-F238E27FC236}">
              <a16:creationId xmlns:a16="http://schemas.microsoft.com/office/drawing/2014/main" id="{EE8BF520-8DDD-4519-868B-D24C76DDEE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a:extLst>
            <a:ext uri="{FF2B5EF4-FFF2-40B4-BE49-F238E27FC236}">
              <a16:creationId xmlns:a16="http://schemas.microsoft.com/office/drawing/2014/main" id="{98BBC9AC-2B42-4EA9-ABCC-D84F9C5294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a:extLst>
            <a:ext uri="{FF2B5EF4-FFF2-40B4-BE49-F238E27FC236}">
              <a16:creationId xmlns:a16="http://schemas.microsoft.com/office/drawing/2014/main" id="{BF8E79A8-B637-4F1B-8AD9-2B4C53ECD7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3" name="テキスト ボックス 582">
          <a:extLst>
            <a:ext uri="{FF2B5EF4-FFF2-40B4-BE49-F238E27FC236}">
              <a16:creationId xmlns:a16="http://schemas.microsoft.com/office/drawing/2014/main" id="{689A317B-82B9-409A-A7D3-C7A5CCAB21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4" name="直線コネクタ 583">
          <a:extLst>
            <a:ext uri="{FF2B5EF4-FFF2-40B4-BE49-F238E27FC236}">
              <a16:creationId xmlns:a16="http://schemas.microsoft.com/office/drawing/2014/main" id="{650F5891-C991-4978-887A-1085FA6D3F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5" name="テキスト ボックス 584">
          <a:extLst>
            <a:ext uri="{FF2B5EF4-FFF2-40B4-BE49-F238E27FC236}">
              <a16:creationId xmlns:a16="http://schemas.microsoft.com/office/drawing/2014/main" id="{88DA92B7-D4CC-41CB-8EFA-114FD86BE53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6" name="直線コネクタ 585">
          <a:extLst>
            <a:ext uri="{FF2B5EF4-FFF2-40B4-BE49-F238E27FC236}">
              <a16:creationId xmlns:a16="http://schemas.microsoft.com/office/drawing/2014/main" id="{30BAD007-63EF-4830-A5AE-C47AF47AF2F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7" name="テキスト ボックス 586">
          <a:extLst>
            <a:ext uri="{FF2B5EF4-FFF2-40B4-BE49-F238E27FC236}">
              <a16:creationId xmlns:a16="http://schemas.microsoft.com/office/drawing/2014/main" id="{C196A607-0996-474B-ABEC-27F1FE0B701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8" name="直線コネクタ 587">
          <a:extLst>
            <a:ext uri="{FF2B5EF4-FFF2-40B4-BE49-F238E27FC236}">
              <a16:creationId xmlns:a16="http://schemas.microsoft.com/office/drawing/2014/main" id="{AED22F0F-DA8B-4735-A5F6-708867DBC38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9" name="テキスト ボックス 588">
          <a:extLst>
            <a:ext uri="{FF2B5EF4-FFF2-40B4-BE49-F238E27FC236}">
              <a16:creationId xmlns:a16="http://schemas.microsoft.com/office/drawing/2014/main" id="{13EF8FBB-0264-4A92-938F-F00FAFC653D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0" name="直線コネクタ 589">
          <a:extLst>
            <a:ext uri="{FF2B5EF4-FFF2-40B4-BE49-F238E27FC236}">
              <a16:creationId xmlns:a16="http://schemas.microsoft.com/office/drawing/2014/main" id="{46AB8B33-AFDE-4E05-B864-BE0A5899BF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1" name="テキスト ボックス 590">
          <a:extLst>
            <a:ext uri="{FF2B5EF4-FFF2-40B4-BE49-F238E27FC236}">
              <a16:creationId xmlns:a16="http://schemas.microsoft.com/office/drawing/2014/main" id="{41873BA5-1399-4B62-AA25-80744FB3062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2" name="直線コネクタ 591">
          <a:extLst>
            <a:ext uri="{FF2B5EF4-FFF2-40B4-BE49-F238E27FC236}">
              <a16:creationId xmlns:a16="http://schemas.microsoft.com/office/drawing/2014/main" id="{B3E94701-78DC-4DF9-9D84-E1DFE7E1E1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3" name="テキスト ボックス 592">
          <a:extLst>
            <a:ext uri="{FF2B5EF4-FFF2-40B4-BE49-F238E27FC236}">
              <a16:creationId xmlns:a16="http://schemas.microsoft.com/office/drawing/2014/main" id="{0B72E82E-3698-42BD-8836-4BDFE859239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a:extLst>
            <a:ext uri="{FF2B5EF4-FFF2-40B4-BE49-F238E27FC236}">
              <a16:creationId xmlns:a16="http://schemas.microsoft.com/office/drawing/2014/main" id="{924A6238-28BC-4E1D-9FC0-D0F16C98D7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5" name="テキスト ボックス 594">
          <a:extLst>
            <a:ext uri="{FF2B5EF4-FFF2-40B4-BE49-F238E27FC236}">
              <a16:creationId xmlns:a16="http://schemas.microsoft.com/office/drawing/2014/main" id="{9A943631-FD8A-429D-818D-7F3B412785F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id="{A813EE34-CEE5-406E-B532-07F1FF20B2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597" name="直線コネクタ 596">
          <a:extLst>
            <a:ext uri="{FF2B5EF4-FFF2-40B4-BE49-F238E27FC236}">
              <a16:creationId xmlns:a16="http://schemas.microsoft.com/office/drawing/2014/main" id="{1C09DA2F-9324-4272-B9C5-679213596E06}"/>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98" name="【庁舎】&#10;有形固定資産減価償却率最小値テキスト">
          <a:extLst>
            <a:ext uri="{FF2B5EF4-FFF2-40B4-BE49-F238E27FC236}">
              <a16:creationId xmlns:a16="http://schemas.microsoft.com/office/drawing/2014/main" id="{0CC97759-5E9D-4F60-9CBF-A6CA1EBB4245}"/>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99" name="直線コネクタ 598">
          <a:extLst>
            <a:ext uri="{FF2B5EF4-FFF2-40B4-BE49-F238E27FC236}">
              <a16:creationId xmlns:a16="http://schemas.microsoft.com/office/drawing/2014/main" id="{8A71A434-E806-4DB0-AF2A-09E580648238}"/>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00" name="【庁舎】&#10;有形固定資産減価償却率最大値テキスト">
          <a:extLst>
            <a:ext uri="{FF2B5EF4-FFF2-40B4-BE49-F238E27FC236}">
              <a16:creationId xmlns:a16="http://schemas.microsoft.com/office/drawing/2014/main" id="{22C765FA-439D-428B-924B-A2FC982A0F0E}"/>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01" name="直線コネクタ 600">
          <a:extLst>
            <a:ext uri="{FF2B5EF4-FFF2-40B4-BE49-F238E27FC236}">
              <a16:creationId xmlns:a16="http://schemas.microsoft.com/office/drawing/2014/main" id="{BC77DAAC-4F55-41D0-A34C-39BCA169A957}"/>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602" name="【庁舎】&#10;有形固定資産減価償却率平均値テキスト">
          <a:extLst>
            <a:ext uri="{FF2B5EF4-FFF2-40B4-BE49-F238E27FC236}">
              <a16:creationId xmlns:a16="http://schemas.microsoft.com/office/drawing/2014/main" id="{97C53FA2-AFD4-4A30-894F-0CFDEE2234BC}"/>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03" name="フローチャート: 判断 602">
          <a:extLst>
            <a:ext uri="{FF2B5EF4-FFF2-40B4-BE49-F238E27FC236}">
              <a16:creationId xmlns:a16="http://schemas.microsoft.com/office/drawing/2014/main" id="{425DF173-03DB-42E8-9760-64CC669F6F13}"/>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04" name="フローチャート: 判断 603">
          <a:extLst>
            <a:ext uri="{FF2B5EF4-FFF2-40B4-BE49-F238E27FC236}">
              <a16:creationId xmlns:a16="http://schemas.microsoft.com/office/drawing/2014/main" id="{22527BFE-B2CA-4793-A0CA-05BA59B68EC8}"/>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05" name="フローチャート: 判断 604">
          <a:extLst>
            <a:ext uri="{FF2B5EF4-FFF2-40B4-BE49-F238E27FC236}">
              <a16:creationId xmlns:a16="http://schemas.microsoft.com/office/drawing/2014/main" id="{389845F7-5C44-4FA4-9329-65208986CB6C}"/>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06" name="フローチャート: 判断 605">
          <a:extLst>
            <a:ext uri="{FF2B5EF4-FFF2-40B4-BE49-F238E27FC236}">
              <a16:creationId xmlns:a16="http://schemas.microsoft.com/office/drawing/2014/main" id="{7985F704-4B15-44D0-90A9-ABB509B19D87}"/>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07" name="フローチャート: 判断 606">
          <a:extLst>
            <a:ext uri="{FF2B5EF4-FFF2-40B4-BE49-F238E27FC236}">
              <a16:creationId xmlns:a16="http://schemas.microsoft.com/office/drawing/2014/main" id="{CEC90008-3839-4555-A708-B8E26E490461}"/>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7A39CC14-B12A-4CCF-974C-716CBC1808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E8AF2E77-ECFA-4A98-9006-9733541E2F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B8766FD9-2096-465A-8275-B009A165CF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7DECDA95-3243-4575-BA46-BA995C48BB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53929C37-4D1A-44D7-B918-DBA1ABEDBB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109220</xdr:rowOff>
    </xdr:from>
    <xdr:to>
      <xdr:col>85</xdr:col>
      <xdr:colOff>177800</xdr:colOff>
      <xdr:row>106</xdr:row>
      <xdr:rowOff>39370</xdr:rowOff>
    </xdr:to>
    <xdr:sp macro="" textlink="">
      <xdr:nvSpPr>
        <xdr:cNvPr id="613" name="楕円 612">
          <a:extLst>
            <a:ext uri="{FF2B5EF4-FFF2-40B4-BE49-F238E27FC236}">
              <a16:creationId xmlns:a16="http://schemas.microsoft.com/office/drawing/2014/main" id="{EACFEC75-51E0-46C4-8846-D640A99424EE}"/>
            </a:ext>
          </a:extLst>
        </xdr:cNvPr>
        <xdr:cNvSpPr/>
      </xdr:nvSpPr>
      <xdr:spPr>
        <a:xfrm>
          <a:off x="16268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87647</xdr:rowOff>
    </xdr:from>
    <xdr:ext cx="405111" cy="259045"/>
    <xdr:sp macro="" textlink="">
      <xdr:nvSpPr>
        <xdr:cNvPr id="614" name="【庁舎】&#10;有形固定資産減価償却率該当値テキスト">
          <a:extLst>
            <a:ext uri="{FF2B5EF4-FFF2-40B4-BE49-F238E27FC236}">
              <a16:creationId xmlns:a16="http://schemas.microsoft.com/office/drawing/2014/main" id="{46CEDB66-D130-4037-9CC2-94210FD92046}"/>
            </a:ext>
          </a:extLst>
        </xdr:cNvPr>
        <xdr:cNvSpPr txBox="1"/>
      </xdr:nvSpPr>
      <xdr:spPr>
        <a:xfrm>
          <a:off x="163576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615" name="楕円 614">
          <a:extLst>
            <a:ext uri="{FF2B5EF4-FFF2-40B4-BE49-F238E27FC236}">
              <a16:creationId xmlns:a16="http://schemas.microsoft.com/office/drawing/2014/main" id="{EB67D5E9-17A5-491D-A5E4-4C56786C5BE2}"/>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160020</xdr:rowOff>
    </xdr:to>
    <xdr:cxnSp macro="">
      <xdr:nvCxnSpPr>
        <xdr:cNvPr id="616" name="直線コネクタ 615">
          <a:extLst>
            <a:ext uri="{FF2B5EF4-FFF2-40B4-BE49-F238E27FC236}">
              <a16:creationId xmlns:a16="http://schemas.microsoft.com/office/drawing/2014/main" id="{32B5145B-7AE2-404B-BE10-157F1F299C53}"/>
            </a:ext>
          </a:extLst>
        </xdr:cNvPr>
        <xdr:cNvCxnSpPr/>
      </xdr:nvCxnSpPr>
      <xdr:spPr>
        <a:xfrm>
          <a:off x="15481300" y="18124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617" name="楕円 616">
          <a:extLst>
            <a:ext uri="{FF2B5EF4-FFF2-40B4-BE49-F238E27FC236}">
              <a16:creationId xmlns:a16="http://schemas.microsoft.com/office/drawing/2014/main" id="{9831D086-CF29-4128-A6D9-92F38B66EE9A}"/>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121920</xdr:rowOff>
    </xdr:to>
    <xdr:cxnSp macro="">
      <xdr:nvCxnSpPr>
        <xdr:cNvPr id="618" name="直線コネクタ 617">
          <a:extLst>
            <a:ext uri="{FF2B5EF4-FFF2-40B4-BE49-F238E27FC236}">
              <a16:creationId xmlns:a16="http://schemas.microsoft.com/office/drawing/2014/main" id="{C2BFF155-B0C8-42EC-9B4E-12C32BE90591}"/>
            </a:ext>
          </a:extLst>
        </xdr:cNvPr>
        <xdr:cNvCxnSpPr/>
      </xdr:nvCxnSpPr>
      <xdr:spPr>
        <a:xfrm>
          <a:off x="14592300" y="1808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19" name="楕円 618">
          <a:extLst>
            <a:ext uri="{FF2B5EF4-FFF2-40B4-BE49-F238E27FC236}">
              <a16:creationId xmlns:a16="http://schemas.microsoft.com/office/drawing/2014/main" id="{D1C2456A-1CCA-4EF5-B090-05ACC1CC48C3}"/>
            </a:ext>
          </a:extLst>
        </xdr:cNvPr>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87630</xdr:rowOff>
    </xdr:to>
    <xdr:cxnSp macro="">
      <xdr:nvCxnSpPr>
        <xdr:cNvPr id="620" name="直線コネクタ 619">
          <a:extLst>
            <a:ext uri="{FF2B5EF4-FFF2-40B4-BE49-F238E27FC236}">
              <a16:creationId xmlns:a16="http://schemas.microsoft.com/office/drawing/2014/main" id="{6FB79E7D-B1E2-410E-B89B-7ECF53D3A3BC}"/>
            </a:ext>
          </a:extLst>
        </xdr:cNvPr>
        <xdr:cNvCxnSpPr/>
      </xdr:nvCxnSpPr>
      <xdr:spPr>
        <a:xfrm>
          <a:off x="13703300" y="1805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132080</xdr:rowOff>
    </xdr:from>
    <xdr:to>
      <xdr:col>67</xdr:col>
      <xdr:colOff>101600</xdr:colOff>
      <xdr:row>105</xdr:row>
      <xdr:rowOff>62230</xdr:rowOff>
    </xdr:to>
    <xdr:sp macro="" textlink="">
      <xdr:nvSpPr>
        <xdr:cNvPr id="621" name="楕円 620">
          <a:extLst>
            <a:ext uri="{FF2B5EF4-FFF2-40B4-BE49-F238E27FC236}">
              <a16:creationId xmlns:a16="http://schemas.microsoft.com/office/drawing/2014/main" id="{342A2022-4714-4C28-AB90-4A0AB86437C6}"/>
            </a:ext>
          </a:extLst>
        </xdr:cNvPr>
        <xdr:cNvSpPr/>
      </xdr:nvSpPr>
      <xdr:spPr>
        <a:xfrm>
          <a:off x="1276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xdr:rowOff>
    </xdr:from>
    <xdr:to>
      <xdr:col>71</xdr:col>
      <xdr:colOff>177800</xdr:colOff>
      <xdr:row>105</xdr:row>
      <xdr:rowOff>49530</xdr:rowOff>
    </xdr:to>
    <xdr:cxnSp macro="">
      <xdr:nvCxnSpPr>
        <xdr:cNvPr id="622" name="直線コネクタ 621">
          <a:extLst>
            <a:ext uri="{FF2B5EF4-FFF2-40B4-BE49-F238E27FC236}">
              <a16:creationId xmlns:a16="http://schemas.microsoft.com/office/drawing/2014/main" id="{A5636C17-9F90-4233-9F5D-0323AAAB79E0}"/>
            </a:ext>
          </a:extLst>
        </xdr:cNvPr>
        <xdr:cNvCxnSpPr/>
      </xdr:nvCxnSpPr>
      <xdr:spPr>
        <a:xfrm>
          <a:off x="12814300" y="1801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23" name="n_1aveValue【庁舎】&#10;有形固定資産減価償却率">
          <a:extLst>
            <a:ext uri="{FF2B5EF4-FFF2-40B4-BE49-F238E27FC236}">
              <a16:creationId xmlns:a16="http://schemas.microsoft.com/office/drawing/2014/main" id="{5D4CD372-208A-45D5-92F2-093AA12E4162}"/>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24" name="n_2aveValue【庁舎】&#10;有形固定資産減価償却率">
          <a:extLst>
            <a:ext uri="{FF2B5EF4-FFF2-40B4-BE49-F238E27FC236}">
              <a16:creationId xmlns:a16="http://schemas.microsoft.com/office/drawing/2014/main" id="{3F5E45C5-5382-4E80-8EF3-B0AB0A4A5557}"/>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25" name="n_3aveValue【庁舎】&#10;有形固定資産減価償却率">
          <a:extLst>
            <a:ext uri="{FF2B5EF4-FFF2-40B4-BE49-F238E27FC236}">
              <a16:creationId xmlns:a16="http://schemas.microsoft.com/office/drawing/2014/main" id="{05786295-E649-43CF-8953-03C4705C9471}"/>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26" name="n_4aveValue【庁舎】&#10;有形固定資産減価償却率">
          <a:extLst>
            <a:ext uri="{FF2B5EF4-FFF2-40B4-BE49-F238E27FC236}">
              <a16:creationId xmlns:a16="http://schemas.microsoft.com/office/drawing/2014/main" id="{209112AD-2792-4FCC-873C-33F1B39A6FA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627" name="n_1mainValue【庁舎】&#10;有形固定資産減価償却率">
          <a:extLst>
            <a:ext uri="{FF2B5EF4-FFF2-40B4-BE49-F238E27FC236}">
              <a16:creationId xmlns:a16="http://schemas.microsoft.com/office/drawing/2014/main" id="{813E6BFB-BB73-4121-A772-AF510F4C16F1}"/>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628" name="n_2mainValue【庁舎】&#10;有形固定資産減価償却率">
          <a:extLst>
            <a:ext uri="{FF2B5EF4-FFF2-40B4-BE49-F238E27FC236}">
              <a16:creationId xmlns:a16="http://schemas.microsoft.com/office/drawing/2014/main" id="{CBA586C9-D946-43A7-96E6-FD67B32BF85A}"/>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629" name="n_3mainValue【庁舎】&#10;有形固定資産減価償却率">
          <a:extLst>
            <a:ext uri="{FF2B5EF4-FFF2-40B4-BE49-F238E27FC236}">
              <a16:creationId xmlns:a16="http://schemas.microsoft.com/office/drawing/2014/main" id="{50A7224E-5E4B-4B62-9E8A-822EE2533039}"/>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30" name="n_4mainValue【庁舎】&#10;有形固定資産減価償却率">
          <a:extLst>
            <a:ext uri="{FF2B5EF4-FFF2-40B4-BE49-F238E27FC236}">
              <a16:creationId xmlns:a16="http://schemas.microsoft.com/office/drawing/2014/main" id="{2F087F67-DCBE-43D8-9013-71819EA87075}"/>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52AA5C06-0586-492F-819C-F1C90AA9ED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5C3C6DDC-916D-49BF-AA84-6573E91361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BAB1FEE3-F345-489C-BDB9-04668D27A3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E07224C1-FD8F-42B4-9193-A24C18A706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59CAF9D6-2E7F-4269-8706-835045F9553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D792B498-90ED-45C2-9EB1-9F0EEC729A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EEF5F06C-EAC0-41A0-86BF-DCE20E71D5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1028C381-51D0-4EEF-8E95-074F615762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6E8A3564-ADF5-4A3A-B5D8-6CEE41680C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56A5BCAA-1B64-4080-B909-9ACD86551A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AC432B43-9A2A-4F8E-B726-7D36281C575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4BCDDECC-27CA-4E81-88C0-B79429DB398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76B00898-AB32-4D0A-99E9-457732B4EF3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CABF16A4-6BDB-4BE0-9E00-3B1E1B1D63B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08FF30E9-9FDD-4438-A628-12BEF7FC838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C7427E17-1DED-414E-A640-F7E8B8FF9C1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0C98D499-6842-41C8-B35F-7F4E4C23DF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A166DA74-CD62-4595-ACEE-9DDB8CB821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0157B2C8-19AF-48E6-89C0-51A362AB3C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id="{F4A42E6F-BED7-4FF5-8C9B-5C05A677AC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AE4C8391-0C0B-4F6D-902C-2C36487AE9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E3F2E1D4-3DE5-46C0-9827-4087475E03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a:extLst>
            <a:ext uri="{FF2B5EF4-FFF2-40B4-BE49-F238E27FC236}">
              <a16:creationId xmlns:a16="http://schemas.microsoft.com/office/drawing/2014/main" id="{10896EF0-0102-4F8A-B800-8D88F7649F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54" name="直線コネクタ 653">
          <a:extLst>
            <a:ext uri="{FF2B5EF4-FFF2-40B4-BE49-F238E27FC236}">
              <a16:creationId xmlns:a16="http://schemas.microsoft.com/office/drawing/2014/main" id="{8256AB96-2EDB-462F-A24D-A7AB88B9ACC9}"/>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55" name="【庁舎】&#10;一人当たり面積最小値テキスト">
          <a:extLst>
            <a:ext uri="{FF2B5EF4-FFF2-40B4-BE49-F238E27FC236}">
              <a16:creationId xmlns:a16="http://schemas.microsoft.com/office/drawing/2014/main" id="{93B07711-A2C7-487D-BD5B-7AE941AE1DC8}"/>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56" name="直線コネクタ 655">
          <a:extLst>
            <a:ext uri="{FF2B5EF4-FFF2-40B4-BE49-F238E27FC236}">
              <a16:creationId xmlns:a16="http://schemas.microsoft.com/office/drawing/2014/main" id="{4DE45C4D-C531-43C6-B9E7-DC5BB46640BB}"/>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57" name="【庁舎】&#10;一人当たり面積最大値テキスト">
          <a:extLst>
            <a:ext uri="{FF2B5EF4-FFF2-40B4-BE49-F238E27FC236}">
              <a16:creationId xmlns:a16="http://schemas.microsoft.com/office/drawing/2014/main" id="{46E5FD2B-E843-4458-A650-D6FEBD38ADCE}"/>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58" name="直線コネクタ 657">
          <a:extLst>
            <a:ext uri="{FF2B5EF4-FFF2-40B4-BE49-F238E27FC236}">
              <a16:creationId xmlns:a16="http://schemas.microsoft.com/office/drawing/2014/main" id="{446974F9-1100-42A1-9F88-2FEA1D70D19C}"/>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659" name="【庁舎】&#10;一人当たり面積平均値テキスト">
          <a:extLst>
            <a:ext uri="{FF2B5EF4-FFF2-40B4-BE49-F238E27FC236}">
              <a16:creationId xmlns:a16="http://schemas.microsoft.com/office/drawing/2014/main" id="{0888D6DE-9BD9-4B2F-BE05-A9E410DFFB7A}"/>
            </a:ext>
          </a:extLst>
        </xdr:cNvPr>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660" name="フローチャート: 判断 659">
          <a:extLst>
            <a:ext uri="{FF2B5EF4-FFF2-40B4-BE49-F238E27FC236}">
              <a16:creationId xmlns:a16="http://schemas.microsoft.com/office/drawing/2014/main" id="{B2C8CD9E-7C74-42E0-97F4-005EA0AFA9ED}"/>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661" name="フローチャート: 判断 660">
          <a:extLst>
            <a:ext uri="{FF2B5EF4-FFF2-40B4-BE49-F238E27FC236}">
              <a16:creationId xmlns:a16="http://schemas.microsoft.com/office/drawing/2014/main" id="{6314D5EF-CA13-4EF8-8C6E-B2BDA0AAA1FE}"/>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662" name="フローチャート: 判断 661">
          <a:extLst>
            <a:ext uri="{FF2B5EF4-FFF2-40B4-BE49-F238E27FC236}">
              <a16:creationId xmlns:a16="http://schemas.microsoft.com/office/drawing/2014/main" id="{0A8BF3F7-C190-4916-A2F1-36380A0D0B7F}"/>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663" name="フローチャート: 判断 662">
          <a:extLst>
            <a:ext uri="{FF2B5EF4-FFF2-40B4-BE49-F238E27FC236}">
              <a16:creationId xmlns:a16="http://schemas.microsoft.com/office/drawing/2014/main" id="{372F18DD-9AD5-40CB-82BB-186C7A193052}"/>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664" name="フローチャート: 判断 663">
          <a:extLst>
            <a:ext uri="{FF2B5EF4-FFF2-40B4-BE49-F238E27FC236}">
              <a16:creationId xmlns:a16="http://schemas.microsoft.com/office/drawing/2014/main" id="{05DEF484-D5CA-4784-B587-C5B7C90AAF82}"/>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D2C10BD-A681-4D49-A517-C34E4F2FD1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464CD34C-577A-4F41-B7A7-063D792F10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4BE200D8-626E-46D0-9E5C-4AB357BC11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578517E7-C4CC-4C68-9D41-CA7AAAF259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AFF4B555-7F91-4A93-A37E-A2058AD268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71120</xdr:rowOff>
    </xdr:from>
    <xdr:to>
      <xdr:col>116</xdr:col>
      <xdr:colOff>114300</xdr:colOff>
      <xdr:row>101</xdr:row>
      <xdr:rowOff>1270</xdr:rowOff>
    </xdr:to>
    <xdr:sp macro="" textlink="">
      <xdr:nvSpPr>
        <xdr:cNvPr id="670" name="楕円 669">
          <a:extLst>
            <a:ext uri="{FF2B5EF4-FFF2-40B4-BE49-F238E27FC236}">
              <a16:creationId xmlns:a16="http://schemas.microsoft.com/office/drawing/2014/main" id="{BDE5C18A-6C4D-4DD0-BC0F-ECF4DD973578}"/>
            </a:ext>
          </a:extLst>
        </xdr:cNvPr>
        <xdr:cNvSpPr/>
      </xdr:nvSpPr>
      <xdr:spPr>
        <a:xfrm>
          <a:off x="22110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93997</xdr:rowOff>
    </xdr:from>
    <xdr:ext cx="469744" cy="259045"/>
    <xdr:sp macro="" textlink="">
      <xdr:nvSpPr>
        <xdr:cNvPr id="671" name="【庁舎】&#10;一人当たり面積該当値テキスト">
          <a:extLst>
            <a:ext uri="{FF2B5EF4-FFF2-40B4-BE49-F238E27FC236}">
              <a16:creationId xmlns:a16="http://schemas.microsoft.com/office/drawing/2014/main" id="{7E6F4A47-DF5A-46F2-8336-9EF71729B3BA}"/>
            </a:ext>
          </a:extLst>
        </xdr:cNvPr>
        <xdr:cNvSpPr txBox="1"/>
      </xdr:nvSpPr>
      <xdr:spPr>
        <a:xfrm>
          <a:off x="22199600"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101600</xdr:rowOff>
    </xdr:from>
    <xdr:to>
      <xdr:col>112</xdr:col>
      <xdr:colOff>38100</xdr:colOff>
      <xdr:row>101</xdr:row>
      <xdr:rowOff>31750</xdr:rowOff>
    </xdr:to>
    <xdr:sp macro="" textlink="">
      <xdr:nvSpPr>
        <xdr:cNvPr id="672" name="楕円 671">
          <a:extLst>
            <a:ext uri="{FF2B5EF4-FFF2-40B4-BE49-F238E27FC236}">
              <a16:creationId xmlns:a16="http://schemas.microsoft.com/office/drawing/2014/main" id="{2F9413C4-11E2-47C4-B9EB-9CA3A47CD45E}"/>
            </a:ext>
          </a:extLst>
        </xdr:cNvPr>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121920</xdr:rowOff>
    </xdr:from>
    <xdr:to>
      <xdr:col>116</xdr:col>
      <xdr:colOff>63500</xdr:colOff>
      <xdr:row>100</xdr:row>
      <xdr:rowOff>152400</xdr:rowOff>
    </xdr:to>
    <xdr:cxnSp macro="">
      <xdr:nvCxnSpPr>
        <xdr:cNvPr id="673" name="直線コネクタ 672">
          <a:extLst>
            <a:ext uri="{FF2B5EF4-FFF2-40B4-BE49-F238E27FC236}">
              <a16:creationId xmlns:a16="http://schemas.microsoft.com/office/drawing/2014/main" id="{D91E177D-4CDF-4475-B0A3-339B3646C0F6}"/>
            </a:ext>
          </a:extLst>
        </xdr:cNvPr>
        <xdr:cNvCxnSpPr/>
      </xdr:nvCxnSpPr>
      <xdr:spPr>
        <a:xfrm flipV="1">
          <a:off x="21323300" y="17266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111125</xdr:rowOff>
    </xdr:from>
    <xdr:to>
      <xdr:col>107</xdr:col>
      <xdr:colOff>101600</xdr:colOff>
      <xdr:row>101</xdr:row>
      <xdr:rowOff>41275</xdr:rowOff>
    </xdr:to>
    <xdr:sp macro="" textlink="">
      <xdr:nvSpPr>
        <xdr:cNvPr id="674" name="楕円 673">
          <a:extLst>
            <a:ext uri="{FF2B5EF4-FFF2-40B4-BE49-F238E27FC236}">
              <a16:creationId xmlns:a16="http://schemas.microsoft.com/office/drawing/2014/main" id="{86FAF3A5-26B7-4A85-8CB7-CE2088529A75}"/>
            </a:ext>
          </a:extLst>
        </xdr:cNvPr>
        <xdr:cNvSpPr/>
      </xdr:nvSpPr>
      <xdr:spPr>
        <a:xfrm>
          <a:off x="20383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152400</xdr:rowOff>
    </xdr:from>
    <xdr:to>
      <xdr:col>111</xdr:col>
      <xdr:colOff>177800</xdr:colOff>
      <xdr:row>100</xdr:row>
      <xdr:rowOff>161925</xdr:rowOff>
    </xdr:to>
    <xdr:cxnSp macro="">
      <xdr:nvCxnSpPr>
        <xdr:cNvPr id="675" name="直線コネクタ 674">
          <a:extLst>
            <a:ext uri="{FF2B5EF4-FFF2-40B4-BE49-F238E27FC236}">
              <a16:creationId xmlns:a16="http://schemas.microsoft.com/office/drawing/2014/main" id="{8B7E100D-8E9B-479D-953F-4EA9AD34BFB9}"/>
            </a:ext>
          </a:extLst>
        </xdr:cNvPr>
        <xdr:cNvCxnSpPr/>
      </xdr:nvCxnSpPr>
      <xdr:spPr>
        <a:xfrm flipV="1">
          <a:off x="20434300" y="17297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23495</xdr:rowOff>
    </xdr:from>
    <xdr:to>
      <xdr:col>102</xdr:col>
      <xdr:colOff>165100</xdr:colOff>
      <xdr:row>101</xdr:row>
      <xdr:rowOff>125095</xdr:rowOff>
    </xdr:to>
    <xdr:sp macro="" textlink="">
      <xdr:nvSpPr>
        <xdr:cNvPr id="676" name="楕円 675">
          <a:extLst>
            <a:ext uri="{FF2B5EF4-FFF2-40B4-BE49-F238E27FC236}">
              <a16:creationId xmlns:a16="http://schemas.microsoft.com/office/drawing/2014/main" id="{275D815A-099C-41D1-A25C-B8F92BC1DAD1}"/>
            </a:ext>
          </a:extLst>
        </xdr:cNvPr>
        <xdr:cNvSpPr/>
      </xdr:nvSpPr>
      <xdr:spPr>
        <a:xfrm>
          <a:off x="19494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161925</xdr:rowOff>
    </xdr:from>
    <xdr:to>
      <xdr:col>107</xdr:col>
      <xdr:colOff>50800</xdr:colOff>
      <xdr:row>101</xdr:row>
      <xdr:rowOff>74295</xdr:rowOff>
    </xdr:to>
    <xdr:cxnSp macro="">
      <xdr:nvCxnSpPr>
        <xdr:cNvPr id="677" name="直線コネクタ 676">
          <a:extLst>
            <a:ext uri="{FF2B5EF4-FFF2-40B4-BE49-F238E27FC236}">
              <a16:creationId xmlns:a16="http://schemas.microsoft.com/office/drawing/2014/main" id="{4E9A646C-7F4E-4FF5-A883-717526C6E052}"/>
            </a:ext>
          </a:extLst>
        </xdr:cNvPr>
        <xdr:cNvCxnSpPr/>
      </xdr:nvCxnSpPr>
      <xdr:spPr>
        <a:xfrm flipV="1">
          <a:off x="19545300" y="1730692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57786</xdr:rowOff>
    </xdr:from>
    <xdr:to>
      <xdr:col>98</xdr:col>
      <xdr:colOff>38100</xdr:colOff>
      <xdr:row>101</xdr:row>
      <xdr:rowOff>159386</xdr:rowOff>
    </xdr:to>
    <xdr:sp macro="" textlink="">
      <xdr:nvSpPr>
        <xdr:cNvPr id="678" name="楕円 677">
          <a:extLst>
            <a:ext uri="{FF2B5EF4-FFF2-40B4-BE49-F238E27FC236}">
              <a16:creationId xmlns:a16="http://schemas.microsoft.com/office/drawing/2014/main" id="{FA15E1F9-297E-4B36-9E99-6EEF8DE8D5B0}"/>
            </a:ext>
          </a:extLst>
        </xdr:cNvPr>
        <xdr:cNvSpPr/>
      </xdr:nvSpPr>
      <xdr:spPr>
        <a:xfrm>
          <a:off x="18605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74295</xdr:rowOff>
    </xdr:from>
    <xdr:to>
      <xdr:col>102</xdr:col>
      <xdr:colOff>114300</xdr:colOff>
      <xdr:row>101</xdr:row>
      <xdr:rowOff>108586</xdr:rowOff>
    </xdr:to>
    <xdr:cxnSp macro="">
      <xdr:nvCxnSpPr>
        <xdr:cNvPr id="679" name="直線コネクタ 678">
          <a:extLst>
            <a:ext uri="{FF2B5EF4-FFF2-40B4-BE49-F238E27FC236}">
              <a16:creationId xmlns:a16="http://schemas.microsoft.com/office/drawing/2014/main" id="{07D2D076-5927-4BF7-B7E4-2FCE8958D124}"/>
            </a:ext>
          </a:extLst>
        </xdr:cNvPr>
        <xdr:cNvCxnSpPr/>
      </xdr:nvCxnSpPr>
      <xdr:spPr>
        <a:xfrm flipV="1">
          <a:off x="18656300" y="173907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680" name="n_1aveValue【庁舎】&#10;一人当たり面積">
          <a:extLst>
            <a:ext uri="{FF2B5EF4-FFF2-40B4-BE49-F238E27FC236}">
              <a16:creationId xmlns:a16="http://schemas.microsoft.com/office/drawing/2014/main" id="{27D43A27-3C92-4A1E-812A-D6DF0D69C60C}"/>
            </a:ext>
          </a:extLst>
        </xdr:cNvPr>
        <xdr:cNvSpPr txBox="1"/>
      </xdr:nvSpPr>
      <xdr:spPr>
        <a:xfrm>
          <a:off x="210757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158132</xdr:rowOff>
    </xdr:from>
    <xdr:ext cx="469744" cy="259045"/>
    <xdr:sp macro="" textlink="">
      <xdr:nvSpPr>
        <xdr:cNvPr id="681" name="n_2aveValue【庁舎】&#10;一人当たり面積">
          <a:extLst>
            <a:ext uri="{FF2B5EF4-FFF2-40B4-BE49-F238E27FC236}">
              <a16:creationId xmlns:a16="http://schemas.microsoft.com/office/drawing/2014/main" id="{7D01CB77-3CA1-4D22-AF0C-EEB94364B272}"/>
            </a:ext>
          </a:extLst>
        </xdr:cNvPr>
        <xdr:cNvSpPr txBox="1"/>
      </xdr:nvSpPr>
      <xdr:spPr>
        <a:xfrm>
          <a:off x="201994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55263</xdr:rowOff>
    </xdr:from>
    <xdr:ext cx="469744" cy="259045"/>
    <xdr:sp macro="" textlink="">
      <xdr:nvSpPr>
        <xdr:cNvPr id="682" name="n_3aveValue【庁舎】&#10;一人当たり面積">
          <a:extLst>
            <a:ext uri="{FF2B5EF4-FFF2-40B4-BE49-F238E27FC236}">
              <a16:creationId xmlns:a16="http://schemas.microsoft.com/office/drawing/2014/main" id="{53E31595-06E2-4234-8D98-FFB2D14C9205}"/>
            </a:ext>
          </a:extLst>
        </xdr:cNvPr>
        <xdr:cNvSpPr txBox="1"/>
      </xdr:nvSpPr>
      <xdr:spPr>
        <a:xfrm>
          <a:off x="19310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32402</xdr:rowOff>
    </xdr:from>
    <xdr:ext cx="469744" cy="259045"/>
    <xdr:sp macro="" textlink="">
      <xdr:nvSpPr>
        <xdr:cNvPr id="683" name="n_4aveValue【庁舎】&#10;一人当たり面積">
          <a:extLst>
            <a:ext uri="{FF2B5EF4-FFF2-40B4-BE49-F238E27FC236}">
              <a16:creationId xmlns:a16="http://schemas.microsoft.com/office/drawing/2014/main" id="{154EF620-E4E3-4F64-AA0C-313FEFBA6CC6}"/>
            </a:ext>
          </a:extLst>
        </xdr:cNvPr>
        <xdr:cNvSpPr txBox="1"/>
      </xdr:nvSpPr>
      <xdr:spPr>
        <a:xfrm>
          <a:off x="18421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48277</xdr:rowOff>
    </xdr:from>
    <xdr:ext cx="469744" cy="259045"/>
    <xdr:sp macro="" textlink="">
      <xdr:nvSpPr>
        <xdr:cNvPr id="684" name="n_1mainValue【庁舎】&#10;一人当たり面積">
          <a:extLst>
            <a:ext uri="{FF2B5EF4-FFF2-40B4-BE49-F238E27FC236}">
              <a16:creationId xmlns:a16="http://schemas.microsoft.com/office/drawing/2014/main" id="{DCB21532-B377-44DC-8FD8-D9FE46FEDCDA}"/>
            </a:ext>
          </a:extLst>
        </xdr:cNvPr>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57802</xdr:rowOff>
    </xdr:from>
    <xdr:ext cx="469744" cy="259045"/>
    <xdr:sp macro="" textlink="">
      <xdr:nvSpPr>
        <xdr:cNvPr id="685" name="n_2mainValue【庁舎】&#10;一人当たり面積">
          <a:extLst>
            <a:ext uri="{FF2B5EF4-FFF2-40B4-BE49-F238E27FC236}">
              <a16:creationId xmlns:a16="http://schemas.microsoft.com/office/drawing/2014/main" id="{19E85264-2731-4180-9C87-98747E80EED9}"/>
            </a:ext>
          </a:extLst>
        </xdr:cNvPr>
        <xdr:cNvSpPr txBox="1"/>
      </xdr:nvSpPr>
      <xdr:spPr>
        <a:xfrm>
          <a:off x="20199427"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141622</xdr:rowOff>
    </xdr:from>
    <xdr:ext cx="469744" cy="259045"/>
    <xdr:sp macro="" textlink="">
      <xdr:nvSpPr>
        <xdr:cNvPr id="686" name="n_3mainValue【庁舎】&#10;一人当たり面積">
          <a:extLst>
            <a:ext uri="{FF2B5EF4-FFF2-40B4-BE49-F238E27FC236}">
              <a16:creationId xmlns:a16="http://schemas.microsoft.com/office/drawing/2014/main" id="{F493859E-A04E-48FF-9DBA-6C17447DCCD1}"/>
            </a:ext>
          </a:extLst>
        </xdr:cNvPr>
        <xdr:cNvSpPr txBox="1"/>
      </xdr:nvSpPr>
      <xdr:spPr>
        <a:xfrm>
          <a:off x="19310427" y="1711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4463</xdr:rowOff>
    </xdr:from>
    <xdr:ext cx="469744" cy="259045"/>
    <xdr:sp macro="" textlink="">
      <xdr:nvSpPr>
        <xdr:cNvPr id="687" name="n_4mainValue【庁舎】&#10;一人当たり面積">
          <a:extLst>
            <a:ext uri="{FF2B5EF4-FFF2-40B4-BE49-F238E27FC236}">
              <a16:creationId xmlns:a16="http://schemas.microsoft.com/office/drawing/2014/main" id="{4D5160E9-6C8D-4A06-8DAE-38F8A0FDC526}"/>
            </a:ext>
          </a:extLst>
        </xdr:cNvPr>
        <xdr:cNvSpPr txBox="1"/>
      </xdr:nvSpPr>
      <xdr:spPr>
        <a:xfrm>
          <a:off x="18421427" y="1714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BBDBA8E3-F609-484A-AFDE-8541A35CAE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73A42808-4109-4C70-9C86-28C83BB53F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17F19E31-78C1-4853-A2D0-89C3334EE1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年度に小学校のプールを新設しているため、類似団体と比較し有形固定資産減価償却率が低くなっている。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福祉施設、庁舎については、類似団体と比較し有形固定資産減価償却率が高くなっており、合併後に施設の統廃合を行っていないことから、一人当たりの面積も大きくなっている。</a:t>
          </a:r>
          <a:endParaRPr lang="ja-JP" altLang="ja-JP" sz="1400">
            <a:effectLst/>
          </a:endParaRPr>
        </a:p>
        <a:p>
          <a:r>
            <a:rPr kumimoji="1" lang="ja-JP" altLang="ja-JP" sz="1100">
              <a:solidFill>
                <a:schemeClr val="dk1"/>
              </a:solidFill>
              <a:effectLst/>
              <a:latin typeface="+mn-lt"/>
              <a:ea typeface="+mn-ea"/>
              <a:cs typeface="+mn-cs"/>
            </a:rPr>
            <a:t>庁舎の中でも、加茂川庁舎、水道課事務所は平成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年度に耐震診断を行い、改修の必要があるとの結果が出ているため、公共施設総合管理計画の方針とも照らしながら今後の対応を検討することとしている。</a:t>
          </a:r>
          <a:endParaRPr lang="ja-JP" altLang="ja-JP" sz="1400">
            <a:effectLst/>
          </a:endParaRPr>
        </a:p>
        <a:p>
          <a:r>
            <a:rPr kumimoji="1" lang="ja-JP" altLang="ja-JP" sz="1100">
              <a:solidFill>
                <a:schemeClr val="dk1"/>
              </a:solidFill>
              <a:effectLst/>
              <a:latin typeface="+mn-lt"/>
              <a:ea typeface="+mn-ea"/>
              <a:cs typeface="+mn-cs"/>
            </a:rPr>
            <a:t>市民会館については、町内の施設としては比較的新しいことから、類似団体と比較し有形固定資産減価償却率は低くなっているものの、経年劣化により維持修繕費は年々増加している。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と類似団体と比較してもやや低水準となっている。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今後は事務・事業の見直しや職員の人事管理等により経費を抑制する等、歳出の徹底的な見直し（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％の縮減）を実施するとともに、定住・子育て施策等の重点化を行うことにより、効率的な行政の運営と財政の健全化を図る。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％であり、公債費の削減等に加え、</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により経常収支比率</a:t>
          </a:r>
          <a:r>
            <a:rPr kumimoji="1" lang="ja-JP" altLang="en-US" sz="1100">
              <a:solidFill>
                <a:schemeClr val="dk1"/>
              </a:solidFill>
              <a:effectLst/>
              <a:latin typeface="+mn-lt"/>
              <a:ea typeface="+mn-ea"/>
              <a:cs typeface="+mn-cs"/>
            </a:rPr>
            <a:t>は低下</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務・事業について、優先順位をつけて実施を検討するとともに、根本的な見直しを行う。また、吉備中央町公共施設等総合管理計画に基づき、計画的に公共施設等の整備や維持管理を行い、長寿命化を図りながら公共施設等の利活用の促進や統廃合を進めることにより、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62</xdr:row>
      <xdr:rowOff>28363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12400"/>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5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114300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77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114300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030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人口１人当たりの人件費、物件費等の状況は、</a:t>
          </a:r>
          <a:r>
            <a:rPr kumimoji="1" lang="en-US" altLang="ja-JP" sz="1100">
              <a:solidFill>
                <a:schemeClr val="dk1"/>
              </a:solidFill>
              <a:effectLst/>
              <a:latin typeface="+mn-lt"/>
              <a:ea typeface="+mn-ea"/>
              <a:cs typeface="+mn-cs"/>
            </a:rPr>
            <a:t>303,868</a:t>
          </a:r>
          <a:r>
            <a:rPr kumimoji="1" lang="ja-JP" altLang="ja-JP" sz="1100">
              <a:solidFill>
                <a:schemeClr val="dk1"/>
              </a:solidFill>
              <a:effectLst/>
              <a:latin typeface="+mn-lt"/>
              <a:ea typeface="+mn-ea"/>
              <a:cs typeface="+mn-cs"/>
            </a:rPr>
            <a:t>円と類似団体を上回っている。これは</a:t>
          </a:r>
          <a:r>
            <a:rPr kumimoji="1" lang="ja-JP" altLang="en-US" sz="1100">
              <a:solidFill>
                <a:schemeClr val="dk1"/>
              </a:solidFill>
              <a:effectLst/>
              <a:latin typeface="+mn-lt"/>
              <a:ea typeface="+mn-ea"/>
              <a:cs typeface="+mn-cs"/>
            </a:rPr>
            <a:t>町の人口が年々減少していることが要因であり、また、</a:t>
          </a:r>
          <a:r>
            <a:rPr kumimoji="1" lang="ja-JP" altLang="ja-JP" sz="1100">
              <a:solidFill>
                <a:schemeClr val="dk1"/>
              </a:solidFill>
              <a:effectLst/>
              <a:latin typeface="+mn-lt"/>
              <a:ea typeface="+mn-ea"/>
              <a:cs typeface="+mn-cs"/>
            </a:rPr>
            <a:t>町域が広く集落が点在しているため、小学校、幼稚園、保育所、支所・出張所等の公共施設が多く、各施設に職員を配置せざるを得ない</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。さらに、ふるさと納税制度を活用した協働のまちづくり応援事業（米づくり農家応援事業）により、返礼品の購入費用、発送費用に伴う物件費</a:t>
          </a:r>
          <a:r>
            <a:rPr kumimoji="1" lang="ja-JP" altLang="en-US" sz="1100">
              <a:solidFill>
                <a:schemeClr val="dk1"/>
              </a:solidFill>
              <a:effectLst/>
              <a:latin typeface="+mn-lt"/>
              <a:ea typeface="+mn-ea"/>
              <a:cs typeface="+mn-cs"/>
            </a:rPr>
            <a:t>も多い状況である</a:t>
          </a:r>
          <a:r>
            <a:rPr kumimoji="1" lang="ja-JP" altLang="ja-JP" sz="1100">
              <a:solidFill>
                <a:schemeClr val="dk1"/>
              </a:solidFill>
              <a:effectLst/>
              <a:latin typeface="+mn-lt"/>
              <a:ea typeface="+mn-ea"/>
              <a:cs typeface="+mn-cs"/>
            </a:rPr>
            <a:t>。（ふるさと納税による寄付金額も</a:t>
          </a:r>
          <a:r>
            <a:rPr kumimoji="1" lang="ja-JP" altLang="en-US" sz="1100">
              <a:solidFill>
                <a:schemeClr val="dk1"/>
              </a:solidFill>
              <a:effectLst/>
              <a:latin typeface="+mn-lt"/>
              <a:ea typeface="+mn-ea"/>
              <a:cs typeface="+mn-cs"/>
            </a:rPr>
            <a:t>安定して</a:t>
          </a:r>
          <a:r>
            <a:rPr kumimoji="1" lang="ja-JP" altLang="ja-JP" sz="1100">
              <a:solidFill>
                <a:schemeClr val="dk1"/>
              </a:solidFill>
              <a:effectLst/>
              <a:latin typeface="+mn-lt"/>
              <a:ea typeface="+mn-ea"/>
              <a:cs typeface="+mn-cs"/>
            </a:rPr>
            <a:t>おり、必要経費との差額を基金に積み立てて、農業振興事業の財源としている。）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149053</xdr:rowOff>
    </xdr:from>
    <xdr:to>
      <xdr:col>23</xdr:col>
      <xdr:colOff>133350</xdr:colOff>
      <xdr:row>85</xdr:row>
      <xdr:rowOff>47306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50853"/>
          <a:ext cx="838200" cy="6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26609</xdr:rowOff>
    </xdr:from>
    <xdr:to>
      <xdr:col>19</xdr:col>
      <xdr:colOff>133350</xdr:colOff>
      <xdr:row>84</xdr:row>
      <xdr:rowOff>149053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28409"/>
          <a:ext cx="889000" cy="1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138406</xdr:rowOff>
    </xdr:from>
    <xdr:to>
      <xdr:col>15</xdr:col>
      <xdr:colOff>82550</xdr:colOff>
      <xdr:row>84</xdr:row>
      <xdr:rowOff>26609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68756"/>
          <a:ext cx="889000" cy="5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105448</xdr:rowOff>
    </xdr:from>
    <xdr:to>
      <xdr:col>11</xdr:col>
      <xdr:colOff>31750</xdr:colOff>
      <xdr:row>83</xdr:row>
      <xdr:rowOff>138406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35798"/>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167956</xdr:rowOff>
    </xdr:from>
    <xdr:to>
      <xdr:col>23</xdr:col>
      <xdr:colOff>184150</xdr:colOff>
      <xdr:row>85</xdr:row>
      <xdr:rowOff>98106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140033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4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98253</xdr:rowOff>
    </xdr:from>
    <xdr:to>
      <xdr:col>19</xdr:col>
      <xdr:colOff>184150</xdr:colOff>
      <xdr:row>85</xdr:row>
      <xdr:rowOff>28403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13180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86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147259</xdr:rowOff>
    </xdr:from>
    <xdr:to>
      <xdr:col>15</xdr:col>
      <xdr:colOff>133350</xdr:colOff>
      <xdr:row>84</xdr:row>
      <xdr:rowOff>77409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62186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87606</xdr:rowOff>
    </xdr:from>
    <xdr:to>
      <xdr:col>11</xdr:col>
      <xdr:colOff>82550</xdr:colOff>
      <xdr:row>84</xdr:row>
      <xdr:rowOff>17756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2533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54648</xdr:rowOff>
    </xdr:from>
    <xdr:to>
      <xdr:col>7</xdr:col>
      <xdr:colOff>31750</xdr:colOff>
      <xdr:row>83</xdr:row>
      <xdr:rowOff>156248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141025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7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となっており、類似団体内平均値と比較して低い数値となっている。</a:t>
          </a:r>
          <a:endParaRPr lang="ja-JP" altLang="ja-JP" sz="1400">
            <a:effectLst/>
          </a:endParaRPr>
        </a:p>
        <a:p>
          <a:r>
            <a:rPr kumimoji="1" lang="ja-JP" altLang="ja-JP" sz="1100">
              <a:solidFill>
                <a:schemeClr val="dk1"/>
              </a:solidFill>
              <a:effectLst/>
              <a:latin typeface="+mn-lt"/>
              <a:ea typeface="+mn-ea"/>
              <a:cs typeface="+mn-cs"/>
            </a:rPr>
            <a:t>前年度と比較すると、ほぼ横ばいで推移しており、今後も適正な給与体系を維持していくこととする。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360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134257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13607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18.54</a:t>
          </a:r>
          <a:r>
            <a:rPr kumimoji="1" lang="ja-JP" altLang="ja-JP" sz="1100">
              <a:solidFill>
                <a:schemeClr val="dk1"/>
              </a:solidFill>
              <a:effectLst/>
              <a:latin typeface="+mn-lt"/>
              <a:ea typeface="+mn-ea"/>
              <a:cs typeface="+mn-cs"/>
            </a:rPr>
            <a:t>人と</a:t>
          </a:r>
          <a:r>
            <a:rPr lang="ja-JP" altLang="ja-JP" sz="1100" b="0" i="0" baseline="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6.11</a:t>
          </a:r>
          <a:r>
            <a:rPr kumimoji="1" lang="ja-JP" altLang="ja-JP" sz="1100">
              <a:solidFill>
                <a:schemeClr val="dk1"/>
              </a:solidFill>
              <a:effectLst/>
              <a:latin typeface="+mn-lt"/>
              <a:ea typeface="+mn-ea"/>
              <a:cs typeface="+mn-cs"/>
            </a:rPr>
            <a:t>人上回っている。</a:t>
          </a:r>
          <a:endParaRPr lang="ja-JP" altLang="ja-JP">
            <a:effectLst/>
          </a:endParaRPr>
        </a:p>
        <a:p>
          <a:r>
            <a:rPr kumimoji="1" lang="ja-JP" altLang="ja-JP" sz="1100">
              <a:solidFill>
                <a:schemeClr val="dk1"/>
              </a:solidFill>
              <a:effectLst/>
              <a:latin typeface="+mn-lt"/>
              <a:ea typeface="+mn-ea"/>
              <a:cs typeface="+mn-cs"/>
            </a:rPr>
            <a:t>要因としては、町域が広く、保育園、こども園、幼稚園、小学校に職員を配置していることや、高齢化に伴い老人福祉部門の職員数が多くなっていることが挙げられる。また、子育て・定住施策に力を入れているため、担当する部署を設けて職員を配置していることも要因となっている。</a:t>
          </a:r>
          <a:endParaRPr lang="ja-JP" altLang="ja-JP">
            <a:effectLst/>
          </a:endParaRPr>
        </a:p>
        <a:p>
          <a:r>
            <a:rPr kumimoji="1" lang="ja-JP" altLang="ja-JP" sz="1100">
              <a:solidFill>
                <a:schemeClr val="dk1"/>
              </a:solidFill>
              <a:effectLst/>
              <a:latin typeface="+mn-lt"/>
              <a:ea typeface="+mn-ea"/>
              <a:cs typeface="+mn-cs"/>
            </a:rPr>
            <a:t>今後、職員数の抑制のため施設の統廃合や職員の計画的な採用、定員の適正化を図る。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10160</xdr:rowOff>
    </xdr:from>
    <xdr:to>
      <xdr:col>81</xdr:col>
      <xdr:colOff>44450</xdr:colOff>
      <xdr:row>66</xdr:row>
      <xdr:rowOff>58420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3258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152884</xdr:rowOff>
    </xdr:from>
    <xdr:to>
      <xdr:col>77</xdr:col>
      <xdr:colOff>44450</xdr:colOff>
      <xdr:row>66</xdr:row>
      <xdr:rowOff>10160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29713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62109</xdr:rowOff>
    </xdr:from>
    <xdr:to>
      <xdr:col>72</xdr:col>
      <xdr:colOff>203200</xdr:colOff>
      <xdr:row>65</xdr:row>
      <xdr:rowOff>152884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06359"/>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31085</xdr:rowOff>
    </xdr:from>
    <xdr:to>
      <xdr:col>68</xdr:col>
      <xdr:colOff>152400</xdr:colOff>
      <xdr:row>65</xdr:row>
      <xdr:rowOff>62109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17533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74947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130810</xdr:rowOff>
    </xdr:from>
    <xdr:to>
      <xdr:col>77</xdr:col>
      <xdr:colOff>95250</xdr:colOff>
      <xdr:row>66</xdr:row>
      <xdr:rowOff>60960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45737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102084</xdr:rowOff>
    </xdr:from>
    <xdr:to>
      <xdr:col>73</xdr:col>
      <xdr:colOff>44450</xdr:colOff>
      <xdr:row>66</xdr:row>
      <xdr:rowOff>32234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17011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11309</xdr:rowOff>
    </xdr:from>
    <xdr:to>
      <xdr:col>68</xdr:col>
      <xdr:colOff>203200</xdr:colOff>
      <xdr:row>65</xdr:row>
      <xdr:rowOff>112909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97686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151735</xdr:rowOff>
    </xdr:from>
    <xdr:to>
      <xdr:col>64</xdr:col>
      <xdr:colOff>152400</xdr:colOff>
      <xdr:row>65</xdr:row>
      <xdr:rowOff>81885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66662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21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地方債の発行、債務負担行為の抑制に努めているため、令和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％となっており、類似団体内平均値を下回っている。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33161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86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100189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6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100189</xdr:rowOff>
    </xdr:from>
    <xdr:to>
      <xdr:col>72</xdr:col>
      <xdr:colOff>203200</xdr:colOff>
      <xdr:row>41</xdr:row>
      <xdr:rowOff>49389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581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42</xdr:row>
      <xdr:rowOff>52211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788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地方債の現在高、債務負担行為に基づく支出予定額、公営企業債等借入見込額等が減少したことにより、将来負担比率は年々減少している。類似団体内平均値</a:t>
          </a:r>
          <a:r>
            <a:rPr kumimoji="1" lang="ja-JP" altLang="en-US" sz="1100">
              <a:solidFill>
                <a:schemeClr val="dk1"/>
              </a:solidFill>
              <a:effectLst/>
              <a:latin typeface="+mn-lt"/>
              <a:ea typeface="+mn-ea"/>
              <a:cs typeface="+mn-cs"/>
            </a:rPr>
            <a:t>と比較しても</a:t>
          </a:r>
          <a:r>
            <a:rPr kumimoji="1" lang="ja-JP" altLang="ja-JP" sz="1100">
              <a:solidFill>
                <a:schemeClr val="dk1"/>
              </a:solidFill>
              <a:effectLst/>
              <a:latin typeface="+mn-lt"/>
              <a:ea typeface="+mn-ea"/>
              <a:cs typeface="+mn-cs"/>
            </a:rPr>
            <a:t>大きく下回っている。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今後も後世への負担を軽減するため、新規に発行する地方債の抑制を行うとともに、高利率の地方債の借換えを行うことにより公債費等義務的経費の削減を図り、財政の健全化に努める。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144639</xdr:rowOff>
    </xdr:from>
    <xdr:to>
      <xdr:col>77</xdr:col>
      <xdr:colOff>44450</xdr:colOff>
      <xdr:row>15</xdr:row>
      <xdr:rowOff>48260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44939"/>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48260</xdr:rowOff>
    </xdr:from>
    <xdr:to>
      <xdr:col>72</xdr:col>
      <xdr:colOff>203200</xdr:colOff>
      <xdr:row>15</xdr:row>
      <xdr:rowOff>83115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2001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83115</xdr:rowOff>
    </xdr:from>
    <xdr:to>
      <xdr:col>68</xdr:col>
      <xdr:colOff>152400</xdr:colOff>
      <xdr:row>16</xdr:row>
      <xdr:rowOff>169051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54865"/>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140423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93839</xdr:rowOff>
    </xdr:from>
    <xdr:to>
      <xdr:col>77</xdr:col>
      <xdr:colOff>95250</xdr:colOff>
      <xdr:row>15</xdr:row>
      <xdr:rowOff>23989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34166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6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118251</xdr:rowOff>
    </xdr:from>
    <xdr:to>
      <xdr:col>64</xdr:col>
      <xdr:colOff>152400</xdr:colOff>
      <xdr:row>17</xdr:row>
      <xdr:rowOff>48401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58578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21.5</a:t>
          </a:r>
          <a:r>
            <a:rPr kumimoji="1" lang="ja-JP" altLang="ja-JP" sz="1100">
              <a:solidFill>
                <a:schemeClr val="dk1"/>
              </a:solidFill>
              <a:effectLst/>
              <a:latin typeface="+mn-lt"/>
              <a:ea typeface="+mn-ea"/>
              <a:cs typeface="+mn-cs"/>
            </a:rPr>
            <a:t>％となっている。退職者数や新規採用職員数の変動等の増減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同等の</a:t>
          </a:r>
          <a:r>
            <a:rPr kumimoji="1" lang="ja-JP" altLang="ja-JP" sz="1100">
              <a:solidFill>
                <a:schemeClr val="dk1"/>
              </a:solidFill>
              <a:effectLst/>
              <a:latin typeface="+mn-lt"/>
              <a:ea typeface="+mn-ea"/>
              <a:cs typeface="+mn-cs"/>
            </a:rPr>
            <a:t>指数</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今後、職員数の抑制や効率的な事務・事業の執行、適正な人員配置を行うことで、人件費の削減に努める。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％となっており、類似団体と比較すると若干低くなっている。</a:t>
          </a:r>
          <a:r>
            <a:rPr kumimoji="1" lang="ja-JP" altLang="en-US" sz="1100">
              <a:solidFill>
                <a:schemeClr val="dk1"/>
              </a:solidFill>
              <a:effectLst/>
              <a:latin typeface="+mn-lt"/>
              <a:ea typeface="+mn-ea"/>
              <a:cs typeface="+mn-cs"/>
            </a:rPr>
            <a:t>消耗品費や各種委託業務</a:t>
          </a:r>
          <a:r>
            <a:rPr kumimoji="1" lang="ja-JP" altLang="ja-JP" sz="1100">
              <a:solidFill>
                <a:schemeClr val="dk1"/>
              </a:solidFill>
              <a:effectLst/>
              <a:latin typeface="+mn-lt"/>
              <a:ea typeface="+mn-ea"/>
              <a:cs typeface="+mn-cs"/>
            </a:rPr>
            <a:t>が減少していることが要因となっている。</a:t>
          </a:r>
          <a:endParaRPr lang="ja-JP" altLang="ja-JP" sz="1400">
            <a:effectLst/>
          </a:endParaRPr>
        </a:p>
        <a:p>
          <a:r>
            <a:rPr kumimoji="1" lang="ja-JP" altLang="ja-JP" sz="1100">
              <a:solidFill>
                <a:schemeClr val="dk1"/>
              </a:solidFill>
              <a:effectLst/>
              <a:latin typeface="+mn-lt"/>
              <a:ea typeface="+mn-ea"/>
              <a:cs typeface="+mn-cs"/>
            </a:rPr>
            <a:t>今後も、消耗品費や印刷製本費等の需用費、委託料等の削減に努める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5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10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％となっており、類似団体内平均値と比較しても低い状況が続いている。</a:t>
          </a:r>
          <a:endParaRPr lang="ja-JP" altLang="ja-JP" sz="1400">
            <a:effectLst/>
          </a:endParaRPr>
        </a:p>
        <a:p>
          <a:r>
            <a:rPr kumimoji="1" lang="ja-JP" altLang="ja-JP" sz="1100">
              <a:solidFill>
                <a:schemeClr val="dk1"/>
              </a:solidFill>
              <a:effectLst/>
              <a:latin typeface="+mn-lt"/>
              <a:ea typeface="+mn-ea"/>
              <a:cs typeface="+mn-cs"/>
            </a:rPr>
            <a:t>しかし、障害者介護給付費等の経費は年々伸びており、今後も扶助費が増加していくことが想定されるが、児童手当等が減少しているため、</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％下がっている。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その他の経常収支比率は、昨年度から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水道事業への負担金を出資金にしたこと</a:t>
          </a:r>
          <a:r>
            <a:rPr kumimoji="1" lang="ja-JP" altLang="ja-JP" sz="1100">
              <a:solidFill>
                <a:schemeClr val="dk1"/>
              </a:solidFill>
              <a:effectLst/>
              <a:latin typeface="+mn-lt"/>
              <a:ea typeface="+mn-ea"/>
              <a:cs typeface="+mn-cs"/>
            </a:rPr>
            <a:t>が主な要因となっている。</a:t>
          </a:r>
          <a:endParaRPr lang="ja-JP" altLang="ja-JP" sz="1400">
            <a:effectLst/>
          </a:endParaRPr>
        </a:p>
        <a:p>
          <a:r>
            <a:rPr kumimoji="1" lang="ja-JP" altLang="ja-JP" sz="1100">
              <a:solidFill>
                <a:schemeClr val="dk1"/>
              </a:solidFill>
              <a:effectLst/>
              <a:latin typeface="+mn-lt"/>
              <a:ea typeface="+mn-ea"/>
              <a:cs typeface="+mn-cs"/>
            </a:rPr>
            <a:t>　施設の処分や車両の計画的な更新を図るとともに、各会計の赤字補填的な繰出金の抑制を図り、</a:t>
          </a:r>
          <a:r>
            <a:rPr lang="ja-JP" altLang="ja-JP" sz="1100" b="0" i="0" baseline="0">
              <a:solidFill>
                <a:schemeClr val="dk1"/>
              </a:solidFill>
              <a:effectLst/>
              <a:latin typeface="+mn-lt"/>
              <a:ea typeface="+mn-ea"/>
              <a:cs typeface="+mn-cs"/>
            </a:rPr>
            <a:t>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114300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42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63500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42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58</xdr:row>
      <xdr:rowOff>63500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水道事業への負担金を出資金としたためである。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公共交通の充実、農業の振興、若者の定住、雇用の確保等、喫緊の課題が山積しており補助費等の削減は困難であるが、必要性、緊急性を見極めながら抑制・削減に努める。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35560</xdr:rowOff>
    </xdr:from>
    <xdr:to>
      <xdr:col>82</xdr:col>
      <xdr:colOff>107950</xdr:colOff>
      <xdr:row>36</xdr:row>
      <xdr:rowOff>6985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03631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36</xdr:row>
      <xdr:rowOff>6985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04774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144145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0477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104140</xdr:rowOff>
    </xdr:from>
    <xdr:to>
      <xdr:col>69</xdr:col>
      <xdr:colOff>92075</xdr:colOff>
      <xdr:row>35</xdr:row>
      <xdr:rowOff>144145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04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156210</xdr:rowOff>
    </xdr:from>
    <xdr:to>
      <xdr:col>82</xdr:col>
      <xdr:colOff>158750</xdr:colOff>
      <xdr:row>35</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127635</xdr:rowOff>
    </xdr:from>
    <xdr:to>
      <xdr:col>78</xdr:col>
      <xdr:colOff>120650</xdr:colOff>
      <xdr:row>36</xdr:row>
      <xdr:rowOff>57785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67962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9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93345</xdr:rowOff>
    </xdr:from>
    <xdr:to>
      <xdr:col>69</xdr:col>
      <xdr:colOff>142875</xdr:colOff>
      <xdr:row>36</xdr:row>
      <xdr:rowOff>23495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33672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53340</xdr:rowOff>
    </xdr:from>
    <xdr:to>
      <xdr:col>65</xdr:col>
      <xdr:colOff>53975</xdr:colOff>
      <xdr:row>35</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165117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主な要因としては、地方債の新規発行の抑制や年々借入利率が下がっていることが挙げられる。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今後も引き続き、地方債の新規発行の抑制に努めていくこととしている。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41275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229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161925</xdr:rowOff>
    </xdr:from>
    <xdr:to>
      <xdr:col>6</xdr:col>
      <xdr:colOff>171450</xdr:colOff>
      <xdr:row>77</xdr:row>
      <xdr:rowOff>92075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76852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％と減少しており、類似団体と比較しても低い水準となっている。</a:t>
          </a:r>
          <a:endParaRPr lang="ja-JP" altLang="ja-JP" sz="1400">
            <a:effectLst/>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77</xdr:row>
      <xdr:rowOff>30662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77585"/>
          <a:ext cx="8382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30662</xdr:rowOff>
    </xdr:from>
    <xdr:to>
      <xdr:col>78</xdr:col>
      <xdr:colOff>69850</xdr:colOff>
      <xdr:row>77</xdr:row>
      <xdr:rowOff>102507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323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102507</xdr:rowOff>
    </xdr:from>
    <xdr:to>
      <xdr:col>73</xdr:col>
      <xdr:colOff>180975</xdr:colOff>
      <xdr:row>78</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041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117202</xdr:rowOff>
    </xdr:from>
    <xdr:to>
      <xdr:col>69</xdr:col>
      <xdr:colOff>92075</xdr:colOff>
      <xdr:row>78</xdr:row>
      <xdr:rowOff>2902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4740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151312</xdr:rowOff>
    </xdr:from>
    <xdr:to>
      <xdr:col>78</xdr:col>
      <xdr:colOff>120650</xdr:colOff>
      <xdr:row>77</xdr:row>
      <xdr:rowOff>81462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91639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163484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63879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66402</xdr:rowOff>
    </xdr:from>
    <xdr:to>
      <xdr:col>65</xdr:col>
      <xdr:colOff>53975</xdr:colOff>
      <xdr:row>76</xdr:row>
      <xdr:rowOff>168002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30335</xdr:rowOff>
    </xdr:from>
    <xdr:to>
      <xdr:col>29</xdr:col>
      <xdr:colOff>127000</xdr:colOff>
      <xdr:row>17</xdr:row>
      <xdr:rowOff>45825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2610"/>
          <a:ext cx="6477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45825</xdr:rowOff>
    </xdr:from>
    <xdr:to>
      <xdr:col>26</xdr:col>
      <xdr:colOff>50800</xdr:colOff>
      <xdr:row>17</xdr:row>
      <xdr:rowOff>92797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8100"/>
          <a:ext cx="698500" cy="4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92797</xdr:rowOff>
    </xdr:from>
    <xdr:to>
      <xdr:col>22</xdr:col>
      <xdr:colOff>114300</xdr:colOff>
      <xdr:row>17</xdr:row>
      <xdr:rowOff>109626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5072"/>
          <a:ext cx="698500" cy="16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109626</xdr:rowOff>
    </xdr:from>
    <xdr:to>
      <xdr:col>18</xdr:col>
      <xdr:colOff>177800</xdr:colOff>
      <xdr:row>18</xdr:row>
      <xdr:rowOff>24740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1901"/>
          <a:ext cx="698500" cy="8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150985</xdr:rowOff>
    </xdr:from>
    <xdr:to>
      <xdr:col>29</xdr:col>
      <xdr:colOff>177800</xdr:colOff>
      <xdr:row>17</xdr:row>
      <xdr:rowOff>81135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167512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166475</xdr:rowOff>
    </xdr:from>
    <xdr:to>
      <xdr:col>26</xdr:col>
      <xdr:colOff>101600</xdr:colOff>
      <xdr:row>17</xdr:row>
      <xdr:rowOff>96625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106802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41997</xdr:rowOff>
    </xdr:from>
    <xdr:to>
      <xdr:col>22</xdr:col>
      <xdr:colOff>165100</xdr:colOff>
      <xdr:row>17</xdr:row>
      <xdr:rowOff>143597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153774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58826</xdr:rowOff>
    </xdr:from>
    <xdr:to>
      <xdr:col>19</xdr:col>
      <xdr:colOff>38100</xdr:colOff>
      <xdr:row>17</xdr:row>
      <xdr:rowOff>160426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170603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145390</xdr:rowOff>
    </xdr:from>
    <xdr:to>
      <xdr:col>15</xdr:col>
      <xdr:colOff>101600</xdr:colOff>
      <xdr:row>18</xdr:row>
      <xdr:rowOff>75540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85717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7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146983</xdr:rowOff>
    </xdr:from>
    <xdr:to>
      <xdr:col>29</xdr:col>
      <xdr:colOff>127000</xdr:colOff>
      <xdr:row>35</xdr:row>
      <xdr:rowOff>279781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57333"/>
          <a:ext cx="647700" cy="13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279781</xdr:rowOff>
    </xdr:from>
    <xdr:to>
      <xdr:col>26</xdr:col>
      <xdr:colOff>50800</xdr:colOff>
      <xdr:row>35</xdr:row>
      <xdr:rowOff>313709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90131"/>
          <a:ext cx="698500" cy="3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308966</xdr:rowOff>
    </xdr:from>
    <xdr:to>
      <xdr:col>22</xdr:col>
      <xdr:colOff>114300</xdr:colOff>
      <xdr:row>35</xdr:row>
      <xdr:rowOff>313709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19316"/>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207543</xdr:rowOff>
    </xdr:from>
    <xdr:to>
      <xdr:col>18</xdr:col>
      <xdr:colOff>177800</xdr:colOff>
      <xdr:row>35</xdr:row>
      <xdr:rowOff>308966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17893"/>
          <a:ext cx="698500" cy="10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96183</xdr:rowOff>
    </xdr:from>
    <xdr:to>
      <xdr:col>29</xdr:col>
      <xdr:colOff>177800</xdr:colOff>
      <xdr:row>35</xdr:row>
      <xdr:rowOff>197783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284160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5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228981</xdr:rowOff>
    </xdr:from>
    <xdr:to>
      <xdr:col>26</xdr:col>
      <xdr:colOff>101600</xdr:colOff>
      <xdr:row>35</xdr:row>
      <xdr:rowOff>330581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340758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262909</xdr:rowOff>
    </xdr:from>
    <xdr:to>
      <xdr:col>22</xdr:col>
      <xdr:colOff>165100</xdr:colOff>
      <xdr:row>36</xdr:row>
      <xdr:rowOff>21609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7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258166</xdr:rowOff>
    </xdr:from>
    <xdr:to>
      <xdr:col>19</xdr:col>
      <xdr:colOff>38100</xdr:colOff>
      <xdr:row>36</xdr:row>
      <xdr:rowOff>16866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156743</xdr:rowOff>
    </xdr:from>
    <xdr:to>
      <xdr:col>15</xdr:col>
      <xdr:colOff>101600</xdr:colOff>
      <xdr:row>35</xdr:row>
      <xdr:rowOff>258343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6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268520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56959</xdr:rowOff>
    </xdr:from>
    <xdr:to>
      <xdr:col>24</xdr:col>
      <xdr:colOff>63500</xdr:colOff>
      <xdr:row>32</xdr:row>
      <xdr:rowOff>87338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43359"/>
          <a:ext cx="8382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87338</xdr:rowOff>
    </xdr:from>
    <xdr:to>
      <xdr:col>19</xdr:col>
      <xdr:colOff>177800</xdr:colOff>
      <xdr:row>33</xdr:row>
      <xdr:rowOff>156312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73738"/>
          <a:ext cx="889000" cy="2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156312</xdr:rowOff>
    </xdr:from>
    <xdr:to>
      <xdr:col>15</xdr:col>
      <xdr:colOff>50800</xdr:colOff>
      <xdr:row>34</xdr:row>
      <xdr:rowOff>8928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4162"/>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8928</xdr:rowOff>
    </xdr:from>
    <xdr:to>
      <xdr:col>10</xdr:col>
      <xdr:colOff>114300</xdr:colOff>
      <xdr:row>34</xdr:row>
      <xdr:rowOff>75146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38228"/>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6159</xdr:rowOff>
    </xdr:from>
    <xdr:to>
      <xdr:col>24</xdr:col>
      <xdr:colOff>114300</xdr:colOff>
      <xdr:row>32</xdr:row>
      <xdr:rowOff>107759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29036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36538</xdr:rowOff>
    </xdr:from>
    <xdr:to>
      <xdr:col>20</xdr:col>
      <xdr:colOff>38100</xdr:colOff>
      <xdr:row>32</xdr:row>
      <xdr:rowOff>138138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154665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9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105512</xdr:rowOff>
    </xdr:from>
    <xdr:to>
      <xdr:col>15</xdr:col>
      <xdr:colOff>101600</xdr:colOff>
      <xdr:row>34</xdr:row>
      <xdr:rowOff>35662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52189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3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129578</xdr:rowOff>
    </xdr:from>
    <xdr:to>
      <xdr:col>10</xdr:col>
      <xdr:colOff>165100</xdr:colOff>
      <xdr:row>34</xdr:row>
      <xdr:rowOff>59728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76255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24346</xdr:rowOff>
    </xdr:from>
    <xdr:to>
      <xdr:col>6</xdr:col>
      <xdr:colOff>38100</xdr:colOff>
      <xdr:row>34</xdr:row>
      <xdr:rowOff>125946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142473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2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149720</xdr:rowOff>
    </xdr:from>
    <xdr:to>
      <xdr:col>24</xdr:col>
      <xdr:colOff>63500</xdr:colOff>
      <xdr:row>55</xdr:row>
      <xdr:rowOff>86322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08020"/>
          <a:ext cx="8382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86322</xdr:rowOff>
    </xdr:from>
    <xdr:to>
      <xdr:col>19</xdr:col>
      <xdr:colOff>177800</xdr:colOff>
      <xdr:row>55</xdr:row>
      <xdr:rowOff>149378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6072"/>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149378</xdr:rowOff>
    </xdr:from>
    <xdr:to>
      <xdr:col>15</xdr:col>
      <xdr:colOff>50800</xdr:colOff>
      <xdr:row>56</xdr:row>
      <xdr:rowOff>78618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79128"/>
          <a:ext cx="889000" cy="10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78618</xdr:rowOff>
    </xdr:from>
    <xdr:to>
      <xdr:col>10</xdr:col>
      <xdr:colOff>114300</xdr:colOff>
      <xdr:row>56</xdr:row>
      <xdr:rowOff>117518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7981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98920</xdr:rowOff>
    </xdr:from>
    <xdr:to>
      <xdr:col>24</xdr:col>
      <xdr:colOff>114300</xdr:colOff>
      <xdr:row>55</xdr:row>
      <xdr:rowOff>29070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121797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0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35522</xdr:rowOff>
    </xdr:from>
    <xdr:to>
      <xdr:col>20</xdr:col>
      <xdr:colOff>38100</xdr:colOff>
      <xdr:row>55</xdr:row>
      <xdr:rowOff>137122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153649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98578</xdr:rowOff>
    </xdr:from>
    <xdr:to>
      <xdr:col>15</xdr:col>
      <xdr:colOff>101600</xdr:colOff>
      <xdr:row>56</xdr:row>
      <xdr:rowOff>28728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45255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27818</xdr:rowOff>
    </xdr:from>
    <xdr:to>
      <xdr:col>10</xdr:col>
      <xdr:colOff>165100</xdr:colOff>
      <xdr:row>56</xdr:row>
      <xdr:rowOff>129418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145945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0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66718</xdr:rowOff>
    </xdr:from>
    <xdr:to>
      <xdr:col>6</xdr:col>
      <xdr:colOff>38100</xdr:colOff>
      <xdr:row>56</xdr:row>
      <xdr:rowOff>168318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13395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4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59119</xdr:rowOff>
    </xdr:from>
    <xdr:to>
      <xdr:col>24</xdr:col>
      <xdr:colOff>63500</xdr:colOff>
      <xdr:row>76</xdr:row>
      <xdr:rowOff>132804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89319"/>
          <a:ext cx="8382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132804</xdr:rowOff>
    </xdr:from>
    <xdr:to>
      <xdr:col>19</xdr:col>
      <xdr:colOff>177800</xdr:colOff>
      <xdr:row>77</xdr:row>
      <xdr:rowOff>66396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63004"/>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66396</xdr:rowOff>
    </xdr:from>
    <xdr:to>
      <xdr:col>15</xdr:col>
      <xdr:colOff>50800</xdr:colOff>
      <xdr:row>77</xdr:row>
      <xdr:rowOff>92456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6804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43574</xdr:rowOff>
    </xdr:from>
    <xdr:to>
      <xdr:col>10</xdr:col>
      <xdr:colOff>114300</xdr:colOff>
      <xdr:row>77</xdr:row>
      <xdr:rowOff>92456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45224"/>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8319</xdr:rowOff>
    </xdr:from>
    <xdr:to>
      <xdr:col>24</xdr:col>
      <xdr:colOff>114300</xdr:colOff>
      <xdr:row>76</xdr:row>
      <xdr:rowOff>109919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158196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82004</xdr:rowOff>
    </xdr:from>
    <xdr:to>
      <xdr:col>20</xdr:col>
      <xdr:colOff>38100</xdr:colOff>
      <xdr:row>77</xdr:row>
      <xdr:rowOff>12154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3281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20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15596</xdr:rowOff>
    </xdr:from>
    <xdr:to>
      <xdr:col>15</xdr:col>
      <xdr:colOff>101600</xdr:colOff>
      <xdr:row>77</xdr:row>
      <xdr:rowOff>117196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108323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41656</xdr:rowOff>
    </xdr:from>
    <xdr:to>
      <xdr:col>10</xdr:col>
      <xdr:colOff>165100</xdr:colOff>
      <xdr:row>77</xdr:row>
      <xdr:rowOff>143256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134383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164224</xdr:rowOff>
    </xdr:from>
    <xdr:to>
      <xdr:col>6</xdr:col>
      <xdr:colOff>38100</xdr:colOff>
      <xdr:row>77</xdr:row>
      <xdr:rowOff>94374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85501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66450</xdr:rowOff>
    </xdr:from>
    <xdr:to>
      <xdr:col>24</xdr:col>
      <xdr:colOff>63500</xdr:colOff>
      <xdr:row>98</xdr:row>
      <xdr:rowOff>114424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68550"/>
          <a:ext cx="8382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8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114424</xdr:rowOff>
    </xdr:from>
    <xdr:to>
      <xdr:col>19</xdr:col>
      <xdr:colOff>177800</xdr:colOff>
      <xdr:row>99</xdr:row>
      <xdr:rowOff>7145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16524"/>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7145</xdr:rowOff>
    </xdr:from>
    <xdr:to>
      <xdr:col>15</xdr:col>
      <xdr:colOff>50800</xdr:colOff>
      <xdr:row>99</xdr:row>
      <xdr:rowOff>45141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80695"/>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21045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29009</xdr:rowOff>
    </xdr:from>
    <xdr:to>
      <xdr:col>10</xdr:col>
      <xdr:colOff>114300</xdr:colOff>
      <xdr:row>99</xdr:row>
      <xdr:rowOff>45141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02559"/>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35724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44035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15650</xdr:rowOff>
    </xdr:from>
    <xdr:to>
      <xdr:col>24</xdr:col>
      <xdr:colOff>114300</xdr:colOff>
      <xdr:row>98</xdr:row>
      <xdr:rowOff>117250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165527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63624</xdr:rowOff>
    </xdr:from>
    <xdr:to>
      <xdr:col>20</xdr:col>
      <xdr:colOff>38100</xdr:colOff>
      <xdr:row>98</xdr:row>
      <xdr:rowOff>165224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156351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127795</xdr:rowOff>
    </xdr:from>
    <xdr:to>
      <xdr:col>15</xdr:col>
      <xdr:colOff>101600</xdr:colOff>
      <xdr:row>99</xdr:row>
      <xdr:rowOff>57945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49072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165791</xdr:rowOff>
    </xdr:from>
    <xdr:to>
      <xdr:col>10</xdr:col>
      <xdr:colOff>165100</xdr:colOff>
      <xdr:row>99</xdr:row>
      <xdr:rowOff>95941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6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149659</xdr:rowOff>
    </xdr:from>
    <xdr:to>
      <xdr:col>6</xdr:col>
      <xdr:colOff>38100</xdr:colOff>
      <xdr:row>99</xdr:row>
      <xdr:rowOff>79809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1839</xdr:rowOff>
    </xdr:from>
    <xdr:to>
      <xdr:col>54</xdr:col>
      <xdr:colOff>189865</xdr:colOff>
      <xdr:row>38</xdr:row>
      <xdr:rowOff>18546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88239"/>
          <a:ext cx="1270" cy="104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22373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18546</xdr:rowOff>
    </xdr:from>
    <xdr:to>
      <xdr:col>55</xdr:col>
      <xdr:colOff>88900</xdr:colOff>
      <xdr:row>38</xdr:row>
      <xdr:rowOff>18546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119966</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1839</xdr:rowOff>
    </xdr:from>
    <xdr:to>
      <xdr:col>55</xdr:col>
      <xdr:colOff>88900</xdr:colOff>
      <xdr:row>32</xdr:row>
      <xdr:rowOff>1839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8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118905</xdr:rowOff>
    </xdr:from>
    <xdr:to>
      <xdr:col>55</xdr:col>
      <xdr:colOff>0</xdr:colOff>
      <xdr:row>33</xdr:row>
      <xdr:rowOff>65569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33855"/>
          <a:ext cx="838200" cy="2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76604</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7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98177</xdr:rowOff>
    </xdr:from>
    <xdr:to>
      <xdr:col>55</xdr:col>
      <xdr:colOff>50800</xdr:colOff>
      <xdr:row>36</xdr:row>
      <xdr:rowOff>28327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118905</xdr:rowOff>
    </xdr:from>
    <xdr:to>
      <xdr:col>50</xdr:col>
      <xdr:colOff>114300</xdr:colOff>
      <xdr:row>34</xdr:row>
      <xdr:rowOff>108931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33855"/>
          <a:ext cx="889000" cy="50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83345</xdr:rowOff>
    </xdr:from>
    <xdr:to>
      <xdr:col>50</xdr:col>
      <xdr:colOff>165100</xdr:colOff>
      <xdr:row>34</xdr:row>
      <xdr:rowOff>13495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4622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108931</xdr:rowOff>
    </xdr:from>
    <xdr:to>
      <xdr:col>45</xdr:col>
      <xdr:colOff>177800</xdr:colOff>
      <xdr:row>34</xdr:row>
      <xdr:rowOff>131383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38231"/>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23589</xdr:rowOff>
    </xdr:from>
    <xdr:to>
      <xdr:col>46</xdr:col>
      <xdr:colOff>38100</xdr:colOff>
      <xdr:row>36</xdr:row>
      <xdr:rowOff>125189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116316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131383</xdr:rowOff>
    </xdr:from>
    <xdr:to>
      <xdr:col>41</xdr:col>
      <xdr:colOff>50800</xdr:colOff>
      <xdr:row>35</xdr:row>
      <xdr:rowOff>5679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960683"/>
          <a:ext cx="889000" cy="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171390</xdr:rowOff>
    </xdr:from>
    <xdr:to>
      <xdr:col>41</xdr:col>
      <xdr:colOff>101600</xdr:colOff>
      <xdr:row>36</xdr:row>
      <xdr:rowOff>101540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92667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6478</xdr:rowOff>
    </xdr:from>
    <xdr:to>
      <xdr:col>36</xdr:col>
      <xdr:colOff>165100</xdr:colOff>
      <xdr:row>36</xdr:row>
      <xdr:rowOff>108078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7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99205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72795" y="62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14769</xdr:rowOff>
    </xdr:from>
    <xdr:to>
      <xdr:col>55</xdr:col>
      <xdr:colOff>50800</xdr:colOff>
      <xdr:row>33</xdr:row>
      <xdr:rowOff>116369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37646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68105</xdr:rowOff>
    </xdr:from>
    <xdr:to>
      <xdr:col>50</xdr:col>
      <xdr:colOff>165100</xdr:colOff>
      <xdr:row>31</xdr:row>
      <xdr:rowOff>169705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14782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5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58131</xdr:rowOff>
    </xdr:from>
    <xdr:to>
      <xdr:col>46</xdr:col>
      <xdr:colOff>38100</xdr:colOff>
      <xdr:row>34</xdr:row>
      <xdr:rowOff>159731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4808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6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80583</xdr:rowOff>
    </xdr:from>
    <xdr:to>
      <xdr:col>41</xdr:col>
      <xdr:colOff>101600</xdr:colOff>
      <xdr:row>35</xdr:row>
      <xdr:rowOff>10733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27260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126329</xdr:rowOff>
    </xdr:from>
    <xdr:to>
      <xdr:col>36</xdr:col>
      <xdr:colOff>165100</xdr:colOff>
      <xdr:row>35</xdr:row>
      <xdr:rowOff>56479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9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73006</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73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122273</xdr:rowOff>
    </xdr:from>
    <xdr:to>
      <xdr:col>55</xdr:col>
      <xdr:colOff>0</xdr:colOff>
      <xdr:row>56</xdr:row>
      <xdr:rowOff>135582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23473"/>
          <a:ext cx="8382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122273</xdr:rowOff>
    </xdr:from>
    <xdr:to>
      <xdr:col>50</xdr:col>
      <xdr:colOff>114300</xdr:colOff>
      <xdr:row>56</xdr:row>
      <xdr:rowOff>163985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23473"/>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163985</xdr:rowOff>
    </xdr:from>
    <xdr:to>
      <xdr:col>45</xdr:col>
      <xdr:colOff>177800</xdr:colOff>
      <xdr:row>58</xdr:row>
      <xdr:rowOff>40960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5185"/>
          <a:ext cx="889000" cy="2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144367</xdr:rowOff>
    </xdr:from>
    <xdr:to>
      <xdr:col>41</xdr:col>
      <xdr:colOff>50800</xdr:colOff>
      <xdr:row>58</xdr:row>
      <xdr:rowOff>40960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17017"/>
          <a:ext cx="889000" cy="6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84782</xdr:rowOff>
    </xdr:from>
    <xdr:to>
      <xdr:col>55</xdr:col>
      <xdr:colOff>50800</xdr:colOff>
      <xdr:row>57</xdr:row>
      <xdr:rowOff>14932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63209</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71473</xdr:rowOff>
    </xdr:from>
    <xdr:to>
      <xdr:col>50</xdr:col>
      <xdr:colOff>165100</xdr:colOff>
      <xdr:row>57</xdr:row>
      <xdr:rowOff>1623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164200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7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113185</xdr:rowOff>
    </xdr:from>
    <xdr:to>
      <xdr:col>46</xdr:col>
      <xdr:colOff>38100</xdr:colOff>
      <xdr:row>57</xdr:row>
      <xdr:rowOff>43335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34462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8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161610</xdr:rowOff>
    </xdr:from>
    <xdr:to>
      <xdr:col>41</xdr:col>
      <xdr:colOff>101600</xdr:colOff>
      <xdr:row>58</xdr:row>
      <xdr:rowOff>91760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93567</xdr:rowOff>
    </xdr:from>
    <xdr:to>
      <xdr:col>36</xdr:col>
      <xdr:colOff>165100</xdr:colOff>
      <xdr:row>58</xdr:row>
      <xdr:rowOff>23717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136576</xdr:rowOff>
    </xdr:from>
    <xdr:to>
      <xdr:col>55</xdr:col>
      <xdr:colOff>0</xdr:colOff>
      <xdr:row>75</xdr:row>
      <xdr:rowOff>151718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95326"/>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53534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5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136576</xdr:rowOff>
    </xdr:from>
    <xdr:to>
      <xdr:col>50</xdr:col>
      <xdr:colOff>114300</xdr:colOff>
      <xdr:row>76</xdr:row>
      <xdr:rowOff>42774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995326"/>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42774</xdr:rowOff>
    </xdr:from>
    <xdr:to>
      <xdr:col>45</xdr:col>
      <xdr:colOff>177800</xdr:colOff>
      <xdr:row>78</xdr:row>
      <xdr:rowOff>120019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72974"/>
          <a:ext cx="889000" cy="4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108480</xdr:rowOff>
    </xdr:from>
    <xdr:to>
      <xdr:col>41</xdr:col>
      <xdr:colOff>50800</xdr:colOff>
      <xdr:row>78</xdr:row>
      <xdr:rowOff>120019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10130"/>
          <a:ext cx="889000" cy="18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100918</xdr:rowOff>
    </xdr:from>
    <xdr:to>
      <xdr:col>55</xdr:col>
      <xdr:colOff>50800</xdr:colOff>
      <xdr:row>76</xdr:row>
      <xdr:rowOff>31068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9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123795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85776</xdr:rowOff>
    </xdr:from>
    <xdr:to>
      <xdr:col>50</xdr:col>
      <xdr:colOff>165100</xdr:colOff>
      <xdr:row>76</xdr:row>
      <xdr:rowOff>15926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32453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163424</xdr:rowOff>
    </xdr:from>
    <xdr:to>
      <xdr:col>46</xdr:col>
      <xdr:colOff>38100</xdr:colOff>
      <xdr:row>76</xdr:row>
      <xdr:rowOff>93574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110100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69219</xdr:rowOff>
    </xdr:from>
    <xdr:to>
      <xdr:col>41</xdr:col>
      <xdr:colOff>101600</xdr:colOff>
      <xdr:row>78</xdr:row>
      <xdr:rowOff>170819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5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57680</xdr:rowOff>
    </xdr:from>
    <xdr:to>
      <xdr:col>36</xdr:col>
      <xdr:colOff>165100</xdr:colOff>
      <xdr:row>77</xdr:row>
      <xdr:rowOff>159280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150407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125287</xdr:rowOff>
    </xdr:from>
    <xdr:to>
      <xdr:col>55</xdr:col>
      <xdr:colOff>0</xdr:colOff>
      <xdr:row>96</xdr:row>
      <xdr:rowOff>134094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84487"/>
          <a:ext cx="8382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125287</xdr:rowOff>
    </xdr:from>
    <xdr:to>
      <xdr:col>50</xdr:col>
      <xdr:colOff>114300</xdr:colOff>
      <xdr:row>97</xdr:row>
      <xdr:rowOff>59799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84487"/>
          <a:ext cx="889000" cy="1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59799</xdr:rowOff>
    </xdr:from>
    <xdr:to>
      <xdr:col>45</xdr:col>
      <xdr:colOff>177800</xdr:colOff>
      <xdr:row>98</xdr:row>
      <xdr:rowOff>20076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90449"/>
          <a:ext cx="889000" cy="1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4009</xdr:rowOff>
    </xdr:from>
    <xdr:to>
      <xdr:col>41</xdr:col>
      <xdr:colOff>50800</xdr:colOff>
      <xdr:row>98</xdr:row>
      <xdr:rowOff>20076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06109"/>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83294</xdr:rowOff>
    </xdr:from>
    <xdr:to>
      <xdr:col>55</xdr:col>
      <xdr:colOff>50800</xdr:colOff>
      <xdr:row>97</xdr:row>
      <xdr:rowOff>13444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61721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74487</xdr:rowOff>
    </xdr:from>
    <xdr:to>
      <xdr:col>50</xdr:col>
      <xdr:colOff>165100</xdr:colOff>
      <xdr:row>97</xdr:row>
      <xdr:rowOff>4637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167214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8999</xdr:rowOff>
    </xdr:from>
    <xdr:to>
      <xdr:col>46</xdr:col>
      <xdr:colOff>38100</xdr:colOff>
      <xdr:row>97</xdr:row>
      <xdr:rowOff>110599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101726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140726</xdr:rowOff>
    </xdr:from>
    <xdr:to>
      <xdr:col>41</xdr:col>
      <xdr:colOff>101600</xdr:colOff>
      <xdr:row>98</xdr:row>
      <xdr:rowOff>70876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62003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124659</xdr:rowOff>
    </xdr:from>
    <xdr:to>
      <xdr:col>36</xdr:col>
      <xdr:colOff>165100</xdr:colOff>
      <xdr:row>98</xdr:row>
      <xdr:rowOff>54809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45936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92119</xdr:rowOff>
    </xdr:from>
    <xdr:to>
      <xdr:col>85</xdr:col>
      <xdr:colOff>127000</xdr:colOff>
      <xdr:row>38</xdr:row>
      <xdr:rowOff>121579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07219"/>
          <a:ext cx="8382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50699</xdr:rowOff>
    </xdr:from>
    <xdr:to>
      <xdr:col>81</xdr:col>
      <xdr:colOff>50800</xdr:colOff>
      <xdr:row>38</xdr:row>
      <xdr:rowOff>92119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65799"/>
          <a:ext cx="889000" cy="4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36661</xdr:rowOff>
    </xdr:from>
    <xdr:to>
      <xdr:col>76</xdr:col>
      <xdr:colOff>114300</xdr:colOff>
      <xdr:row>38</xdr:row>
      <xdr:rowOff>50699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551761"/>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144184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6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36661</xdr:rowOff>
    </xdr:from>
    <xdr:to>
      <xdr:col>71</xdr:col>
      <xdr:colOff>177800</xdr:colOff>
      <xdr:row>38</xdr:row>
      <xdr:rowOff>123556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51761"/>
          <a:ext cx="889000" cy="8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158598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70779</xdr:rowOff>
    </xdr:from>
    <xdr:to>
      <xdr:col>85</xdr:col>
      <xdr:colOff>177800</xdr:colOff>
      <xdr:row>39</xdr:row>
      <xdr:rowOff>929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41319</xdr:rowOff>
    </xdr:from>
    <xdr:to>
      <xdr:col>81</xdr:col>
      <xdr:colOff>101600</xdr:colOff>
      <xdr:row>38</xdr:row>
      <xdr:rowOff>142919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159446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171349</xdr:rowOff>
    </xdr:from>
    <xdr:to>
      <xdr:col>76</xdr:col>
      <xdr:colOff>165100</xdr:colOff>
      <xdr:row>38</xdr:row>
      <xdr:rowOff>101499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118026</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2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157311</xdr:rowOff>
    </xdr:from>
    <xdr:to>
      <xdr:col>72</xdr:col>
      <xdr:colOff>38100</xdr:colOff>
      <xdr:row>38</xdr:row>
      <xdr:rowOff>87461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103988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2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72756</xdr:rowOff>
    </xdr:from>
    <xdr:to>
      <xdr:col>67</xdr:col>
      <xdr:colOff>101600</xdr:colOff>
      <xdr:row>39</xdr:row>
      <xdr:rowOff>2906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165483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68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66840</xdr:rowOff>
    </xdr:from>
    <xdr:to>
      <xdr:col>85</xdr:col>
      <xdr:colOff>127000</xdr:colOff>
      <xdr:row>74</xdr:row>
      <xdr:rowOff>147536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54140"/>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147536</xdr:rowOff>
    </xdr:from>
    <xdr:to>
      <xdr:col>81</xdr:col>
      <xdr:colOff>50800</xdr:colOff>
      <xdr:row>74</xdr:row>
      <xdr:rowOff>168504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34836"/>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155969</xdr:rowOff>
    </xdr:from>
    <xdr:to>
      <xdr:col>76</xdr:col>
      <xdr:colOff>114300</xdr:colOff>
      <xdr:row>74</xdr:row>
      <xdr:rowOff>168504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843269"/>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62298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20548</xdr:rowOff>
    </xdr:from>
    <xdr:to>
      <xdr:col>71</xdr:col>
      <xdr:colOff>177800</xdr:colOff>
      <xdr:row>74</xdr:row>
      <xdr:rowOff>155969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07848"/>
          <a:ext cx="889000" cy="1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111383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79989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16040</xdr:rowOff>
    </xdr:from>
    <xdr:to>
      <xdr:col>85</xdr:col>
      <xdr:colOff>177800</xdr:colOff>
      <xdr:row>74</xdr:row>
      <xdr:rowOff>117640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38917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96736</xdr:rowOff>
    </xdr:from>
    <xdr:to>
      <xdr:col>81</xdr:col>
      <xdr:colOff>101600</xdr:colOff>
      <xdr:row>75</xdr:row>
      <xdr:rowOff>26886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43413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117704</xdr:rowOff>
    </xdr:from>
    <xdr:to>
      <xdr:col>76</xdr:col>
      <xdr:colOff>165100</xdr:colOff>
      <xdr:row>75</xdr:row>
      <xdr:rowOff>47854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64381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105169</xdr:rowOff>
    </xdr:from>
    <xdr:to>
      <xdr:col>72</xdr:col>
      <xdr:colOff>38100</xdr:colOff>
      <xdr:row>75</xdr:row>
      <xdr:rowOff>35319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51846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141198</xdr:rowOff>
    </xdr:from>
    <xdr:to>
      <xdr:col>67</xdr:col>
      <xdr:colOff>101600</xdr:colOff>
      <xdr:row>74</xdr:row>
      <xdr:rowOff>71348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87875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128902</xdr:rowOff>
    </xdr:from>
    <xdr:to>
      <xdr:col>85</xdr:col>
      <xdr:colOff>127000</xdr:colOff>
      <xdr:row>94</xdr:row>
      <xdr:rowOff>128925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24520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128925</xdr:rowOff>
    </xdr:from>
    <xdr:to>
      <xdr:col>81</xdr:col>
      <xdr:colOff>50800</xdr:colOff>
      <xdr:row>95</xdr:row>
      <xdr:rowOff>99467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245225"/>
          <a:ext cx="889000" cy="14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99467</xdr:rowOff>
    </xdr:from>
    <xdr:to>
      <xdr:col>76</xdr:col>
      <xdr:colOff>114300</xdr:colOff>
      <xdr:row>97</xdr:row>
      <xdr:rowOff>16805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387217"/>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16805</xdr:rowOff>
    </xdr:from>
    <xdr:to>
      <xdr:col>71</xdr:col>
      <xdr:colOff>177800</xdr:colOff>
      <xdr:row>97</xdr:row>
      <xdr:rowOff>131981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47455"/>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84869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78102</xdr:rowOff>
    </xdr:from>
    <xdr:to>
      <xdr:col>85</xdr:col>
      <xdr:colOff>177800</xdr:colOff>
      <xdr:row>95</xdr:row>
      <xdr:rowOff>8252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1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100979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04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78125</xdr:rowOff>
    </xdr:from>
    <xdr:to>
      <xdr:col>81</xdr:col>
      <xdr:colOff>101600</xdr:colOff>
      <xdr:row>95</xdr:row>
      <xdr:rowOff>8275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24802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596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48667</xdr:rowOff>
    </xdr:from>
    <xdr:to>
      <xdr:col>76</xdr:col>
      <xdr:colOff>165100</xdr:colOff>
      <xdr:row>95</xdr:row>
      <xdr:rowOff>150267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166794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137455</xdr:rowOff>
    </xdr:from>
    <xdr:to>
      <xdr:col>72</xdr:col>
      <xdr:colOff>38100</xdr:colOff>
      <xdr:row>97</xdr:row>
      <xdr:rowOff>67605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84132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3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81181</xdr:rowOff>
    </xdr:from>
    <xdr:to>
      <xdr:col>67</xdr:col>
      <xdr:colOff>101600</xdr:colOff>
      <xdr:row>98</xdr:row>
      <xdr:rowOff>11331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2458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8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81831</xdr:rowOff>
    </xdr:from>
    <xdr:to>
      <xdr:col>116</xdr:col>
      <xdr:colOff>63500</xdr:colOff>
      <xdr:row>37</xdr:row>
      <xdr:rowOff>154592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254031"/>
          <a:ext cx="838200" cy="2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609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154592</xdr:rowOff>
    </xdr:from>
    <xdr:to>
      <xdr:col>111</xdr:col>
      <xdr:colOff>177800</xdr:colOff>
      <xdr:row>39</xdr:row>
      <xdr:rowOff>98160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98242"/>
          <a:ext cx="889000" cy="2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98160</xdr:rowOff>
    </xdr:from>
    <xdr:to>
      <xdr:col>107</xdr:col>
      <xdr:colOff>50800</xdr:colOff>
      <xdr:row>39</xdr:row>
      <xdr:rowOff>98585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8471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95972</xdr:rowOff>
    </xdr:from>
    <xdr:to>
      <xdr:col>102</xdr:col>
      <xdr:colOff>114300</xdr:colOff>
      <xdr:row>39</xdr:row>
      <xdr:rowOff>98585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252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31031</xdr:rowOff>
    </xdr:from>
    <xdr:to>
      <xdr:col>116</xdr:col>
      <xdr:colOff>114300</xdr:colOff>
      <xdr:row>36</xdr:row>
      <xdr:rowOff>132631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53908</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103792</xdr:rowOff>
    </xdr:from>
    <xdr:to>
      <xdr:col>112</xdr:col>
      <xdr:colOff>38100</xdr:colOff>
      <xdr:row>38</xdr:row>
      <xdr:rowOff>33942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50469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2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47360</xdr:rowOff>
    </xdr:from>
    <xdr:to>
      <xdr:col>107</xdr:col>
      <xdr:colOff>101600</xdr:colOff>
      <xdr:row>39</xdr:row>
      <xdr:rowOff>148960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140087</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47785</xdr:rowOff>
    </xdr:from>
    <xdr:to>
      <xdr:col>102</xdr:col>
      <xdr:colOff>165100</xdr:colOff>
      <xdr:row>39</xdr:row>
      <xdr:rowOff>149385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140512</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45172</xdr:rowOff>
    </xdr:from>
    <xdr:to>
      <xdr:col>98</xdr:col>
      <xdr:colOff>38100</xdr:colOff>
      <xdr:row>39</xdr:row>
      <xdr:rowOff>146772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137899</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824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118577</xdr:rowOff>
    </xdr:from>
    <xdr:to>
      <xdr:col>116</xdr:col>
      <xdr:colOff>63500</xdr:colOff>
      <xdr:row>57</xdr:row>
      <xdr:rowOff>130876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91227"/>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129323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0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113823</xdr:rowOff>
    </xdr:from>
    <xdr:to>
      <xdr:col>111</xdr:col>
      <xdr:colOff>177800</xdr:colOff>
      <xdr:row>57</xdr:row>
      <xdr:rowOff>130876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8647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113823</xdr:rowOff>
    </xdr:from>
    <xdr:to>
      <xdr:col>107</xdr:col>
      <xdr:colOff>50800</xdr:colOff>
      <xdr:row>57</xdr:row>
      <xdr:rowOff>129367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8647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73315</xdr:rowOff>
    </xdr:from>
    <xdr:to>
      <xdr:col>102</xdr:col>
      <xdr:colOff>114300</xdr:colOff>
      <xdr:row>57</xdr:row>
      <xdr:rowOff>129367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45965"/>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67777</xdr:rowOff>
    </xdr:from>
    <xdr:to>
      <xdr:col>116</xdr:col>
      <xdr:colOff>114300</xdr:colOff>
      <xdr:row>57</xdr:row>
      <xdr:rowOff>169377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90654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9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80076</xdr:rowOff>
    </xdr:from>
    <xdr:to>
      <xdr:col>112</xdr:col>
      <xdr:colOff>38100</xdr:colOff>
      <xdr:row>58</xdr:row>
      <xdr:rowOff>10226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94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63023</xdr:rowOff>
    </xdr:from>
    <xdr:to>
      <xdr:col>107</xdr:col>
      <xdr:colOff>101600</xdr:colOff>
      <xdr:row>57</xdr:row>
      <xdr:rowOff>164623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155750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9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78567</xdr:rowOff>
    </xdr:from>
    <xdr:to>
      <xdr:col>102</xdr:col>
      <xdr:colOff>165100</xdr:colOff>
      <xdr:row>58</xdr:row>
      <xdr:rowOff>8717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171294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22515</xdr:rowOff>
    </xdr:from>
    <xdr:to>
      <xdr:col>98</xdr:col>
      <xdr:colOff>38100</xdr:colOff>
      <xdr:row>57</xdr:row>
      <xdr:rowOff>124115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140642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7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146738</xdr:rowOff>
    </xdr:from>
    <xdr:to>
      <xdr:col>116</xdr:col>
      <xdr:colOff>63500</xdr:colOff>
      <xdr:row>77</xdr:row>
      <xdr:rowOff>2801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76938"/>
          <a:ext cx="838200" cy="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56228</xdr:rowOff>
    </xdr:from>
    <xdr:to>
      <xdr:col>111</xdr:col>
      <xdr:colOff>177800</xdr:colOff>
      <xdr:row>77</xdr:row>
      <xdr:rowOff>2801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86428"/>
          <a:ext cx="8890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56228</xdr:rowOff>
    </xdr:from>
    <xdr:to>
      <xdr:col>107</xdr:col>
      <xdr:colOff>50800</xdr:colOff>
      <xdr:row>76</xdr:row>
      <xdr:rowOff>81913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86428"/>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78843</xdr:rowOff>
    </xdr:from>
    <xdr:to>
      <xdr:col>102</xdr:col>
      <xdr:colOff>114300</xdr:colOff>
      <xdr:row>76</xdr:row>
      <xdr:rowOff>81913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0904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95938</xdr:rowOff>
    </xdr:from>
    <xdr:to>
      <xdr:col>116</xdr:col>
      <xdr:colOff>114300</xdr:colOff>
      <xdr:row>77</xdr:row>
      <xdr:rowOff>26088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74365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123451</xdr:rowOff>
    </xdr:from>
    <xdr:to>
      <xdr:col>112</xdr:col>
      <xdr:colOff>38100</xdr:colOff>
      <xdr:row>77</xdr:row>
      <xdr:rowOff>53601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44728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5428</xdr:rowOff>
    </xdr:from>
    <xdr:to>
      <xdr:col>107</xdr:col>
      <xdr:colOff>101600</xdr:colOff>
      <xdr:row>76</xdr:row>
      <xdr:rowOff>107028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123555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31113</xdr:rowOff>
    </xdr:from>
    <xdr:to>
      <xdr:col>102</xdr:col>
      <xdr:colOff>165100</xdr:colOff>
      <xdr:row>76</xdr:row>
      <xdr:rowOff>132713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123840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28043</xdr:rowOff>
    </xdr:from>
    <xdr:to>
      <xdr:col>98</xdr:col>
      <xdr:colOff>38100</xdr:colOff>
      <xdr:row>76</xdr:row>
      <xdr:rowOff>129643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120770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1,057,474</a:t>
          </a:r>
          <a:r>
            <a:rPr kumimoji="1" lang="ja-JP" altLang="ja-JP" sz="1100" b="0" i="0" baseline="0">
              <a:solidFill>
                <a:schemeClr val="dk1"/>
              </a:solidFill>
              <a:effectLst/>
              <a:latin typeface="+mn-lt"/>
              <a:ea typeface="+mn-ea"/>
              <a:cs typeface="+mn-cs"/>
            </a:rPr>
            <a:t>円となっている。人件費は、住民一人当たり</a:t>
          </a:r>
          <a:r>
            <a:rPr kumimoji="1" lang="en-US" altLang="ja-JP" sz="1100" b="0" i="0" baseline="0">
              <a:solidFill>
                <a:schemeClr val="dk1"/>
              </a:solidFill>
              <a:effectLst/>
              <a:latin typeface="+mn-lt"/>
              <a:ea typeface="+mn-ea"/>
              <a:cs typeface="+mn-cs"/>
            </a:rPr>
            <a:t>153,515</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倍の数値を示している。町域が広く集落が点在しているため、支所・出張所を配置せざるを得ず、また小学校、保育園、こども園、幼稚園、公民館等の施設も多いことが人件費が大きな割合を占める要因となっている。今後、</a:t>
          </a:r>
          <a:r>
            <a:rPr kumimoji="1" lang="ja-JP" altLang="ja-JP" sz="1100">
              <a:solidFill>
                <a:schemeClr val="dk1"/>
              </a:solidFill>
              <a:effectLst/>
              <a:latin typeface="+mn-lt"/>
              <a:ea typeface="+mn-ea"/>
              <a:cs typeface="+mn-cs"/>
            </a:rPr>
            <a:t>職員数の抑制や効率的な事務・事業の執行、適正な人員配置を行うことで、人件費の</a:t>
          </a:r>
          <a:r>
            <a:rPr kumimoji="1" lang="ja-JP" altLang="ja-JP" sz="1100" b="0" i="0" baseline="0">
              <a:solidFill>
                <a:schemeClr val="dk1"/>
              </a:solidFill>
              <a:effectLst/>
              <a:latin typeface="+mn-lt"/>
              <a:ea typeface="+mn-ea"/>
              <a:cs typeface="+mn-cs"/>
            </a:rPr>
            <a:t>抑制に取り組む</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a:t>
          </a:r>
          <a:r>
            <a:rPr kumimoji="1" lang="ja-JP" altLang="en-US" sz="1100" b="0" i="0" baseline="0">
              <a:solidFill>
                <a:schemeClr val="dk1"/>
              </a:solidFill>
              <a:effectLst/>
              <a:latin typeface="+mn-lt"/>
              <a:ea typeface="+mn-ea"/>
              <a:cs typeface="+mn-cs"/>
            </a:rPr>
            <a:t>昨年度と比較すると</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特別定額給付金の皆減により減少しているが、</a:t>
          </a:r>
          <a:r>
            <a:rPr kumimoji="1" lang="ja-JP" altLang="ja-JP" sz="1100" b="0" i="0" baseline="0">
              <a:solidFill>
                <a:schemeClr val="dk1"/>
              </a:solidFill>
              <a:effectLst/>
              <a:latin typeface="+mn-lt"/>
              <a:ea typeface="+mn-ea"/>
              <a:cs typeface="+mn-cs"/>
            </a:rPr>
            <a:t>類似団体平均値よりも高くなっている。これは、農地維持関係の補助金、関係団体への補助金、交通体系維持のための補助金等によるものである。また、ふるさと納税制度を活用した米づくり農家応援事業も大きな要因となっている。公共交通の充実、農業の振興、若者の定住、雇用の確保等、喫緊の課題が山積しており、これらの補助費等の削減は難しいところであるが、必要性、緊急性を見極め、抑制と減少に努め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・投資及び出資金については、水道事業への負担金を出資金としたことにより増加している。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10,680
10,469
268.78
12,154,532
11,293,819
751,245
5,836,602
8,808,745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146939</xdr:rowOff>
    </xdr:from>
    <xdr:to>
      <xdr:col>24</xdr:col>
      <xdr:colOff>63500</xdr:colOff>
      <xdr:row>33</xdr:row>
      <xdr:rowOff>156464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3339"/>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89408</xdr:rowOff>
    </xdr:from>
    <xdr:to>
      <xdr:col>19</xdr:col>
      <xdr:colOff>177800</xdr:colOff>
      <xdr:row>33</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725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89408</xdr:rowOff>
    </xdr:from>
    <xdr:to>
      <xdr:col>15</xdr:col>
      <xdr:colOff>50800</xdr:colOff>
      <xdr:row>34</xdr:row>
      <xdr:rowOff>7874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47258"/>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xdr:rowOff>
    </xdr:from>
    <xdr:to>
      <xdr:col>10</xdr:col>
      <xdr:colOff>114300</xdr:colOff>
      <xdr:row>34</xdr:row>
      <xdr:rowOff>66167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3717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96139</xdr:rowOff>
    </xdr:from>
    <xdr:to>
      <xdr:col>24</xdr:col>
      <xdr:colOff>114300</xdr:colOff>
      <xdr:row>33</xdr:row>
      <xdr:rowOff>26289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119016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105664</xdr:rowOff>
    </xdr:from>
    <xdr:to>
      <xdr:col>20</xdr:col>
      <xdr:colOff>38100</xdr:colOff>
      <xdr:row>34</xdr:row>
      <xdr:rowOff>35814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52341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38608</xdr:rowOff>
    </xdr:from>
    <xdr:to>
      <xdr:col>15</xdr:col>
      <xdr:colOff>101600</xdr:colOff>
      <xdr:row>33</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156735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128524</xdr:rowOff>
    </xdr:from>
    <xdr:to>
      <xdr:col>10</xdr:col>
      <xdr:colOff>165100</xdr:colOff>
      <xdr:row>34</xdr:row>
      <xdr:rowOff>58674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75201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xdr:rowOff>
    </xdr:from>
    <xdr:to>
      <xdr:col>6</xdr:col>
      <xdr:colOff>38100</xdr:colOff>
      <xdr:row>34</xdr:row>
      <xdr:rowOff>116967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108094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2846</xdr:rowOff>
    </xdr:from>
    <xdr:to>
      <xdr:col>24</xdr:col>
      <xdr:colOff>62865</xdr:colOff>
      <xdr:row>59</xdr:row>
      <xdr:rowOff>82440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0896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86267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82440</xdr:rowOff>
    </xdr:from>
    <xdr:to>
      <xdr:col>24</xdr:col>
      <xdr:colOff>152400</xdr:colOff>
      <xdr:row>59</xdr:row>
      <xdr:rowOff>82440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120973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8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2846</xdr:rowOff>
    </xdr:from>
    <xdr:to>
      <xdr:col>24</xdr:col>
      <xdr:colOff>152400</xdr:colOff>
      <xdr:row>53</xdr:row>
      <xdr:rowOff>2846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0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75481</xdr:rowOff>
    </xdr:from>
    <xdr:to>
      <xdr:col>24</xdr:col>
      <xdr:colOff>63500</xdr:colOff>
      <xdr:row>53</xdr:row>
      <xdr:rowOff>2846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19431"/>
          <a:ext cx="838200" cy="27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24081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6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45654</xdr:rowOff>
    </xdr:from>
    <xdr:to>
      <xdr:col>24</xdr:col>
      <xdr:colOff>114300</xdr:colOff>
      <xdr:row>57</xdr:row>
      <xdr:rowOff>147254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75481</xdr:rowOff>
    </xdr:from>
    <xdr:to>
      <xdr:col>19</xdr:col>
      <xdr:colOff>177800</xdr:colOff>
      <xdr:row>55</xdr:row>
      <xdr:rowOff>22551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19431"/>
          <a:ext cx="889000" cy="6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37721</xdr:rowOff>
    </xdr:from>
    <xdr:to>
      <xdr:col>20</xdr:col>
      <xdr:colOff>38100</xdr:colOff>
      <xdr:row>55</xdr:row>
      <xdr:rowOff>139321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130448</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6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22551</xdr:rowOff>
    </xdr:from>
    <xdr:to>
      <xdr:col>15</xdr:col>
      <xdr:colOff>50800</xdr:colOff>
      <xdr:row>56</xdr:row>
      <xdr:rowOff>127895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52301"/>
          <a:ext cx="889000" cy="2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95776</xdr:rowOff>
    </xdr:from>
    <xdr:to>
      <xdr:col>15</xdr:col>
      <xdr:colOff>101600</xdr:colOff>
      <xdr:row>58</xdr:row>
      <xdr:rowOff>25926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6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17053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127895</xdr:rowOff>
    </xdr:from>
    <xdr:to>
      <xdr:col>10</xdr:col>
      <xdr:colOff>114300</xdr:colOff>
      <xdr:row>57</xdr:row>
      <xdr:rowOff>6664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29095"/>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38260</xdr:rowOff>
    </xdr:from>
    <xdr:to>
      <xdr:col>10</xdr:col>
      <xdr:colOff>165100</xdr:colOff>
      <xdr:row>57</xdr:row>
      <xdr:rowOff>139860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130987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0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69652</xdr:rowOff>
    </xdr:from>
    <xdr:to>
      <xdr:col>6</xdr:col>
      <xdr:colOff>38100</xdr:colOff>
      <xdr:row>57</xdr:row>
      <xdr:rowOff>171252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162379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123496</xdr:rowOff>
    </xdr:from>
    <xdr:to>
      <xdr:col>24</xdr:col>
      <xdr:colOff>114300</xdr:colOff>
      <xdr:row>53</xdr:row>
      <xdr:rowOff>53646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3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76523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99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24681</xdr:rowOff>
    </xdr:from>
    <xdr:to>
      <xdr:col>20</xdr:col>
      <xdr:colOff>38100</xdr:colOff>
      <xdr:row>51</xdr:row>
      <xdr:rowOff>126281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142808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54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143201</xdr:rowOff>
    </xdr:from>
    <xdr:to>
      <xdr:col>15</xdr:col>
      <xdr:colOff>101600</xdr:colOff>
      <xdr:row>55</xdr:row>
      <xdr:rowOff>73351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89878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7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77095</xdr:rowOff>
    </xdr:from>
    <xdr:to>
      <xdr:col>10</xdr:col>
      <xdr:colOff>165100</xdr:colOff>
      <xdr:row>57</xdr:row>
      <xdr:rowOff>7245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23772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5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127314</xdr:rowOff>
    </xdr:from>
    <xdr:to>
      <xdr:col>6</xdr:col>
      <xdr:colOff>38100</xdr:colOff>
      <xdr:row>57</xdr:row>
      <xdr:rowOff>57464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73991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109938</xdr:rowOff>
    </xdr:from>
    <xdr:to>
      <xdr:col>24</xdr:col>
      <xdr:colOff>63500</xdr:colOff>
      <xdr:row>74</xdr:row>
      <xdr:rowOff>47716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454338"/>
          <a:ext cx="8382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47716</xdr:rowOff>
    </xdr:from>
    <xdr:to>
      <xdr:col>19</xdr:col>
      <xdr:colOff>177800</xdr:colOff>
      <xdr:row>74</xdr:row>
      <xdr:rowOff>154439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35016"/>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154439</xdr:rowOff>
    </xdr:from>
    <xdr:to>
      <xdr:col>15</xdr:col>
      <xdr:colOff>50800</xdr:colOff>
      <xdr:row>75</xdr:row>
      <xdr:rowOff>87982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41739"/>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165271</xdr:rowOff>
    </xdr:from>
    <xdr:to>
      <xdr:col>10</xdr:col>
      <xdr:colOff>114300</xdr:colOff>
      <xdr:row>75</xdr:row>
      <xdr:rowOff>87982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52571"/>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59138</xdr:rowOff>
    </xdr:from>
    <xdr:to>
      <xdr:col>24</xdr:col>
      <xdr:colOff>114300</xdr:colOff>
      <xdr:row>72</xdr:row>
      <xdr:rowOff>160738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82015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5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168366</xdr:rowOff>
    </xdr:from>
    <xdr:to>
      <xdr:col>20</xdr:col>
      <xdr:colOff>38100</xdr:colOff>
      <xdr:row>74</xdr:row>
      <xdr:rowOff>98516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115043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5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103639</xdr:rowOff>
    </xdr:from>
    <xdr:to>
      <xdr:col>15</xdr:col>
      <xdr:colOff>101600</xdr:colOff>
      <xdr:row>75</xdr:row>
      <xdr:rowOff>33789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50316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37182</xdr:rowOff>
    </xdr:from>
    <xdr:to>
      <xdr:col>10</xdr:col>
      <xdr:colOff>165100</xdr:colOff>
      <xdr:row>75</xdr:row>
      <xdr:rowOff>138782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155309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7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114471</xdr:rowOff>
    </xdr:from>
    <xdr:to>
      <xdr:col>6</xdr:col>
      <xdr:colOff>38100</xdr:colOff>
      <xdr:row>75</xdr:row>
      <xdr:rowOff>44621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61148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22817</xdr:rowOff>
    </xdr:from>
    <xdr:to>
      <xdr:col>24</xdr:col>
      <xdr:colOff>63500</xdr:colOff>
      <xdr:row>96</xdr:row>
      <xdr:rowOff>9317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310567"/>
          <a:ext cx="838200" cy="1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171075</xdr:rowOff>
    </xdr:from>
    <xdr:to>
      <xdr:col>19</xdr:col>
      <xdr:colOff>177800</xdr:colOff>
      <xdr:row>96</xdr:row>
      <xdr:rowOff>9317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458825"/>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150027</xdr:rowOff>
    </xdr:from>
    <xdr:to>
      <xdr:col>15</xdr:col>
      <xdr:colOff>50800</xdr:colOff>
      <xdr:row>95</xdr:row>
      <xdr:rowOff>171075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6437777"/>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150027</xdr:rowOff>
    </xdr:from>
    <xdr:to>
      <xdr:col>10</xdr:col>
      <xdr:colOff>114300</xdr:colOff>
      <xdr:row>96</xdr:row>
      <xdr:rowOff>2792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437777"/>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143467</xdr:rowOff>
    </xdr:from>
    <xdr:to>
      <xdr:col>24</xdr:col>
      <xdr:colOff>114300</xdr:colOff>
      <xdr:row>95</xdr:row>
      <xdr:rowOff>73617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2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166344</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1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129967</xdr:rowOff>
    </xdr:from>
    <xdr:to>
      <xdr:col>20</xdr:col>
      <xdr:colOff>38100</xdr:colOff>
      <xdr:row>96</xdr:row>
      <xdr:rowOff>60117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51244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5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120275</xdr:rowOff>
    </xdr:from>
    <xdr:to>
      <xdr:col>15</xdr:col>
      <xdr:colOff>101600</xdr:colOff>
      <xdr:row>96</xdr:row>
      <xdr:rowOff>50425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41552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5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99227</xdr:rowOff>
    </xdr:from>
    <xdr:to>
      <xdr:col>10</xdr:col>
      <xdr:colOff>165100</xdr:colOff>
      <xdr:row>96</xdr:row>
      <xdr:rowOff>29377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3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45904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1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123442</xdr:rowOff>
    </xdr:from>
    <xdr:to>
      <xdr:col>6</xdr:col>
      <xdr:colOff>38100</xdr:colOff>
      <xdr:row>96</xdr:row>
      <xdr:rowOff>53592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4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44719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50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60147</xdr:rowOff>
    </xdr:from>
    <xdr:to>
      <xdr:col>55</xdr:col>
      <xdr:colOff>0</xdr:colOff>
      <xdr:row>38</xdr:row>
      <xdr:rowOff>72263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7524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60147</xdr:rowOff>
    </xdr:from>
    <xdr:to>
      <xdr:col>50</xdr:col>
      <xdr:colOff>114300</xdr:colOff>
      <xdr:row>38</xdr:row>
      <xdr:rowOff>62662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7524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62662</xdr:rowOff>
    </xdr:from>
    <xdr:to>
      <xdr:col>45</xdr:col>
      <xdr:colOff>177800</xdr:colOff>
      <xdr:row>38</xdr:row>
      <xdr:rowOff>68605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7776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35916</xdr:rowOff>
    </xdr:from>
    <xdr:to>
      <xdr:col>41</xdr:col>
      <xdr:colOff>50800</xdr:colOff>
      <xdr:row>38</xdr:row>
      <xdr:rowOff>68605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51016"/>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21463</xdr:rowOff>
    </xdr:from>
    <xdr:to>
      <xdr:col>55</xdr:col>
      <xdr:colOff>50800</xdr:colOff>
      <xdr:row>38</xdr:row>
      <xdr:rowOff>123063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120362</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64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9347</xdr:rowOff>
    </xdr:from>
    <xdr:to>
      <xdr:col>50</xdr:col>
      <xdr:colOff>165100</xdr:colOff>
      <xdr:row>38</xdr:row>
      <xdr:rowOff>110947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102074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11862</xdr:rowOff>
    </xdr:from>
    <xdr:to>
      <xdr:col>46</xdr:col>
      <xdr:colOff>38100</xdr:colOff>
      <xdr:row>38</xdr:row>
      <xdr:rowOff>113462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104589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17805</xdr:rowOff>
    </xdr:from>
    <xdr:to>
      <xdr:col>41</xdr:col>
      <xdr:colOff>101600</xdr:colOff>
      <xdr:row>38</xdr:row>
      <xdr:rowOff>119405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110532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2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156566</xdr:rowOff>
    </xdr:from>
    <xdr:to>
      <xdr:col>36</xdr:col>
      <xdr:colOff>165100</xdr:colOff>
      <xdr:row>38</xdr:row>
      <xdr:rowOff>86716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77843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151080</xdr:rowOff>
    </xdr:from>
    <xdr:to>
      <xdr:col>55</xdr:col>
      <xdr:colOff>0</xdr:colOff>
      <xdr:row>55</xdr:row>
      <xdr:rowOff>170310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80830"/>
          <a:ext cx="8382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151080</xdr:rowOff>
    </xdr:from>
    <xdr:to>
      <xdr:col>50</xdr:col>
      <xdr:colOff>114300</xdr:colOff>
      <xdr:row>56</xdr:row>
      <xdr:rowOff>3482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80830"/>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xdr:rowOff>
    </xdr:from>
    <xdr:to>
      <xdr:col>45</xdr:col>
      <xdr:colOff>177800</xdr:colOff>
      <xdr:row>56</xdr:row>
      <xdr:rowOff>3482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6022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xdr:rowOff>
    </xdr:from>
    <xdr:to>
      <xdr:col>41</xdr:col>
      <xdr:colOff>50800</xdr:colOff>
      <xdr:row>56</xdr:row>
      <xdr:rowOff>49778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602259"/>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119510</xdr:rowOff>
    </xdr:from>
    <xdr:to>
      <xdr:col>55</xdr:col>
      <xdr:colOff>50800</xdr:colOff>
      <xdr:row>56</xdr:row>
      <xdr:rowOff>49660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142387</xdr:rowOff>
    </xdr:from>
    <xdr:ext cx="599010"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4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100280</xdr:rowOff>
    </xdr:from>
    <xdr:to>
      <xdr:col>50</xdr:col>
      <xdr:colOff>165100</xdr:colOff>
      <xdr:row>56</xdr:row>
      <xdr:rowOff>30430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46957</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39795" y="930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124132</xdr:rowOff>
    </xdr:from>
    <xdr:to>
      <xdr:col>46</xdr:col>
      <xdr:colOff>38100</xdr:colOff>
      <xdr:row>56</xdr:row>
      <xdr:rowOff>54282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70809</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50795" y="932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121709</xdr:rowOff>
    </xdr:from>
    <xdr:to>
      <xdr:col>41</xdr:col>
      <xdr:colOff>101600</xdr:colOff>
      <xdr:row>56</xdr:row>
      <xdr:rowOff>51859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68386</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61795" y="93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170428</xdr:rowOff>
    </xdr:from>
    <xdr:to>
      <xdr:col>36</xdr:col>
      <xdr:colOff>165100</xdr:colOff>
      <xdr:row>56</xdr:row>
      <xdr:rowOff>100578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117105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3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49124</xdr:rowOff>
    </xdr:from>
    <xdr:to>
      <xdr:col>55</xdr:col>
      <xdr:colOff>0</xdr:colOff>
      <xdr:row>78</xdr:row>
      <xdr:rowOff>66315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422224"/>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49124</xdr:rowOff>
    </xdr:from>
    <xdr:to>
      <xdr:col>50</xdr:col>
      <xdr:colOff>114300</xdr:colOff>
      <xdr:row>78</xdr:row>
      <xdr:rowOff>103746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422224"/>
          <a:ext cx="8890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103746</xdr:rowOff>
    </xdr:from>
    <xdr:to>
      <xdr:col>45</xdr:col>
      <xdr:colOff>177800</xdr:colOff>
      <xdr:row>78</xdr:row>
      <xdr:rowOff>119115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76846"/>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119115</xdr:rowOff>
    </xdr:from>
    <xdr:to>
      <xdr:col>41</xdr:col>
      <xdr:colOff>50800</xdr:colOff>
      <xdr:row>78</xdr:row>
      <xdr:rowOff>127436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9221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15515</xdr:rowOff>
    </xdr:from>
    <xdr:to>
      <xdr:col>55</xdr:col>
      <xdr:colOff>50800</xdr:colOff>
      <xdr:row>78</xdr:row>
      <xdr:rowOff>117115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165392</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169774</xdr:rowOff>
    </xdr:from>
    <xdr:to>
      <xdr:col>50</xdr:col>
      <xdr:colOff>165100</xdr:colOff>
      <xdr:row>78</xdr:row>
      <xdr:rowOff>99924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91051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52946</xdr:rowOff>
    </xdr:from>
    <xdr:to>
      <xdr:col>46</xdr:col>
      <xdr:colOff>38100</xdr:colOff>
      <xdr:row>78</xdr:row>
      <xdr:rowOff>154546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171073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2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68315</xdr:rowOff>
    </xdr:from>
    <xdr:to>
      <xdr:col>41</xdr:col>
      <xdr:colOff>101600</xdr:colOff>
      <xdr:row>78</xdr:row>
      <xdr:rowOff>169915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14992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76636</xdr:rowOff>
    </xdr:from>
    <xdr:to>
      <xdr:col>36</xdr:col>
      <xdr:colOff>165100</xdr:colOff>
      <xdr:row>79</xdr:row>
      <xdr:rowOff>6786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14909</xdr:rowOff>
    </xdr:from>
    <xdr:to>
      <xdr:col>55</xdr:col>
      <xdr:colOff>0</xdr:colOff>
      <xdr:row>97</xdr:row>
      <xdr:rowOff>16726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45559"/>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71743</xdr:rowOff>
    </xdr:from>
    <xdr:to>
      <xdr:col>50</xdr:col>
      <xdr:colOff>114300</xdr:colOff>
      <xdr:row>97</xdr:row>
      <xdr:rowOff>14909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30943"/>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71743</xdr:rowOff>
    </xdr:from>
    <xdr:to>
      <xdr:col>45</xdr:col>
      <xdr:colOff>177800</xdr:colOff>
      <xdr:row>98</xdr:row>
      <xdr:rowOff>141846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30943"/>
          <a:ext cx="889000" cy="4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132626</xdr:rowOff>
    </xdr:from>
    <xdr:to>
      <xdr:col>41</xdr:col>
      <xdr:colOff>50800</xdr:colOff>
      <xdr:row>98</xdr:row>
      <xdr:rowOff>141846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934726"/>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137376</xdr:rowOff>
    </xdr:from>
    <xdr:to>
      <xdr:col>55</xdr:col>
      <xdr:colOff>50800</xdr:colOff>
      <xdr:row>97</xdr:row>
      <xdr:rowOff>67526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115803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135559</xdr:rowOff>
    </xdr:from>
    <xdr:to>
      <xdr:col>50</xdr:col>
      <xdr:colOff>165100</xdr:colOff>
      <xdr:row>97</xdr:row>
      <xdr:rowOff>65709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20943</xdr:rowOff>
    </xdr:from>
    <xdr:to>
      <xdr:col>46</xdr:col>
      <xdr:colOff>38100</xdr:colOff>
      <xdr:row>96</xdr:row>
      <xdr:rowOff>122543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113670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91046</xdr:rowOff>
    </xdr:from>
    <xdr:to>
      <xdr:col>41</xdr:col>
      <xdr:colOff>101600</xdr:colOff>
      <xdr:row>99</xdr:row>
      <xdr:rowOff>21196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8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81826</xdr:rowOff>
    </xdr:from>
    <xdr:to>
      <xdr:col>36</xdr:col>
      <xdr:colOff>165100</xdr:colOff>
      <xdr:row>99</xdr:row>
      <xdr:rowOff>11976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322</xdr:rowOff>
    </xdr:from>
    <xdr:to>
      <xdr:col>85</xdr:col>
      <xdr:colOff>127000</xdr:colOff>
      <xdr:row>37</xdr:row>
      <xdr:rowOff>53952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43972"/>
          <a:ext cx="8382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322</xdr:rowOff>
    </xdr:from>
    <xdr:to>
      <xdr:col>81</xdr:col>
      <xdr:colOff>50800</xdr:colOff>
      <xdr:row>37</xdr:row>
      <xdr:rowOff>141917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43972"/>
          <a:ext cx="889000" cy="1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141917</xdr:rowOff>
    </xdr:from>
    <xdr:to>
      <xdr:col>76</xdr:col>
      <xdr:colOff>114300</xdr:colOff>
      <xdr:row>38</xdr:row>
      <xdr:rowOff>24943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85567"/>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23320</xdr:rowOff>
    </xdr:from>
    <xdr:to>
      <xdr:col>71</xdr:col>
      <xdr:colOff>177800</xdr:colOff>
      <xdr:row>38</xdr:row>
      <xdr:rowOff>24943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3842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3152</xdr:rowOff>
    </xdr:from>
    <xdr:to>
      <xdr:col>85</xdr:col>
      <xdr:colOff>177800</xdr:colOff>
      <xdr:row>37</xdr:row>
      <xdr:rowOff>104752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153029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3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120972</xdr:rowOff>
    </xdr:from>
    <xdr:to>
      <xdr:col>81</xdr:col>
      <xdr:colOff>101600</xdr:colOff>
      <xdr:row>37</xdr:row>
      <xdr:rowOff>51122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42249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91117</xdr:rowOff>
    </xdr:from>
    <xdr:to>
      <xdr:col>76</xdr:col>
      <xdr:colOff>165100</xdr:colOff>
      <xdr:row>38</xdr:row>
      <xdr:rowOff>21267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12395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145593</xdr:rowOff>
    </xdr:from>
    <xdr:to>
      <xdr:col>72</xdr:col>
      <xdr:colOff>38100</xdr:colOff>
      <xdr:row>38</xdr:row>
      <xdr:rowOff>75743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66870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143970</xdr:rowOff>
    </xdr:from>
    <xdr:to>
      <xdr:col>67</xdr:col>
      <xdr:colOff>101600</xdr:colOff>
      <xdr:row>38</xdr:row>
      <xdr:rowOff>74120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65247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1836</xdr:rowOff>
    </xdr:from>
    <xdr:to>
      <xdr:col>85</xdr:col>
      <xdr:colOff>127000</xdr:colOff>
      <xdr:row>56</xdr:row>
      <xdr:rowOff>148775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03036"/>
          <a:ext cx="838200" cy="1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1836</xdr:rowOff>
    </xdr:from>
    <xdr:to>
      <xdr:col>81</xdr:col>
      <xdr:colOff>50800</xdr:colOff>
      <xdr:row>56</xdr:row>
      <xdr:rowOff>157019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03036"/>
          <a:ext cx="889000" cy="1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157019</xdr:rowOff>
    </xdr:from>
    <xdr:to>
      <xdr:col>76</xdr:col>
      <xdr:colOff>114300</xdr:colOff>
      <xdr:row>57</xdr:row>
      <xdr:rowOff>43308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58219"/>
          <a:ext cx="889000" cy="5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30480</xdr:rowOff>
    </xdr:from>
    <xdr:to>
      <xdr:col>71</xdr:col>
      <xdr:colOff>177800</xdr:colOff>
      <xdr:row>57</xdr:row>
      <xdr:rowOff>43308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03130"/>
          <a:ext cx="889000" cy="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97975</xdr:rowOff>
    </xdr:from>
    <xdr:to>
      <xdr:col>85</xdr:col>
      <xdr:colOff>177800</xdr:colOff>
      <xdr:row>57</xdr:row>
      <xdr:rowOff>28125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76402</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122486</xdr:rowOff>
    </xdr:from>
    <xdr:to>
      <xdr:col>81</xdr:col>
      <xdr:colOff>101600</xdr:colOff>
      <xdr:row>56</xdr:row>
      <xdr:rowOff>52636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69163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2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106219</xdr:rowOff>
    </xdr:from>
    <xdr:to>
      <xdr:col>76</xdr:col>
      <xdr:colOff>165100</xdr:colOff>
      <xdr:row>57</xdr:row>
      <xdr:rowOff>36369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27496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0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163958</xdr:rowOff>
    </xdr:from>
    <xdr:to>
      <xdr:col>72</xdr:col>
      <xdr:colOff>38100</xdr:colOff>
      <xdr:row>57</xdr:row>
      <xdr:rowOff>94108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85235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151130</xdr:rowOff>
    </xdr:from>
    <xdr:to>
      <xdr:col>67</xdr:col>
      <xdr:colOff>101600</xdr:colOff>
      <xdr:row>57</xdr:row>
      <xdr:rowOff>81280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72407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92120</xdr:rowOff>
    </xdr:from>
    <xdr:to>
      <xdr:col>85</xdr:col>
      <xdr:colOff>127000</xdr:colOff>
      <xdr:row>78</xdr:row>
      <xdr:rowOff>121579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65220"/>
          <a:ext cx="8382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50699</xdr:rowOff>
    </xdr:from>
    <xdr:to>
      <xdr:col>81</xdr:col>
      <xdr:colOff>50800</xdr:colOff>
      <xdr:row>78</xdr:row>
      <xdr:rowOff>92120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23799"/>
          <a:ext cx="889000" cy="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36661</xdr:rowOff>
    </xdr:from>
    <xdr:to>
      <xdr:col>76</xdr:col>
      <xdr:colOff>114300</xdr:colOff>
      <xdr:row>78</xdr:row>
      <xdr:rowOff>50699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09761"/>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144184</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36661</xdr:rowOff>
    </xdr:from>
    <xdr:to>
      <xdr:col>71</xdr:col>
      <xdr:colOff>177800</xdr:colOff>
      <xdr:row>78</xdr:row>
      <xdr:rowOff>123557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09761"/>
          <a:ext cx="889000" cy="8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158588</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5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70779</xdr:rowOff>
    </xdr:from>
    <xdr:to>
      <xdr:col>85</xdr:col>
      <xdr:colOff>177800</xdr:colOff>
      <xdr:row>79</xdr:row>
      <xdr:rowOff>929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41320</xdr:rowOff>
    </xdr:from>
    <xdr:to>
      <xdr:col>81</xdr:col>
      <xdr:colOff>101600</xdr:colOff>
      <xdr:row>78</xdr:row>
      <xdr:rowOff>142920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159447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171349</xdr:rowOff>
    </xdr:from>
    <xdr:to>
      <xdr:col>76</xdr:col>
      <xdr:colOff>165100</xdr:colOff>
      <xdr:row>78</xdr:row>
      <xdr:rowOff>101499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118026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157311</xdr:rowOff>
    </xdr:from>
    <xdr:to>
      <xdr:col>72</xdr:col>
      <xdr:colOff>38100</xdr:colOff>
      <xdr:row>78</xdr:row>
      <xdr:rowOff>87461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103988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3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72757</xdr:rowOff>
    </xdr:from>
    <xdr:to>
      <xdr:col>67</xdr:col>
      <xdr:colOff>101600</xdr:colOff>
      <xdr:row>79</xdr:row>
      <xdr:rowOff>2907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165484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66839</xdr:rowOff>
    </xdr:from>
    <xdr:to>
      <xdr:col>85</xdr:col>
      <xdr:colOff>127000</xdr:colOff>
      <xdr:row>94</xdr:row>
      <xdr:rowOff>147535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183139"/>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147535</xdr:rowOff>
    </xdr:from>
    <xdr:to>
      <xdr:col>81</xdr:col>
      <xdr:colOff>50800</xdr:colOff>
      <xdr:row>94</xdr:row>
      <xdr:rowOff>168503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263835"/>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155969</xdr:rowOff>
    </xdr:from>
    <xdr:to>
      <xdr:col>76</xdr:col>
      <xdr:colOff>114300</xdr:colOff>
      <xdr:row>94</xdr:row>
      <xdr:rowOff>168503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27226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62082</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20549</xdr:rowOff>
    </xdr:from>
    <xdr:to>
      <xdr:col>71</xdr:col>
      <xdr:colOff>177800</xdr:colOff>
      <xdr:row>94</xdr:row>
      <xdr:rowOff>155969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136849"/>
          <a:ext cx="889000" cy="1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111231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79760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16039</xdr:rowOff>
    </xdr:from>
    <xdr:to>
      <xdr:col>85</xdr:col>
      <xdr:colOff>177800</xdr:colOff>
      <xdr:row>94</xdr:row>
      <xdr:rowOff>117639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1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38916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59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96735</xdr:rowOff>
    </xdr:from>
    <xdr:to>
      <xdr:col>81</xdr:col>
      <xdr:colOff>101600</xdr:colOff>
      <xdr:row>95</xdr:row>
      <xdr:rowOff>26885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2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43412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117703</xdr:rowOff>
    </xdr:from>
    <xdr:to>
      <xdr:col>76</xdr:col>
      <xdr:colOff>165100</xdr:colOff>
      <xdr:row>95</xdr:row>
      <xdr:rowOff>47853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2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64380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105169</xdr:rowOff>
    </xdr:from>
    <xdr:to>
      <xdr:col>72</xdr:col>
      <xdr:colOff>38100</xdr:colOff>
      <xdr:row>95</xdr:row>
      <xdr:rowOff>35319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2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51846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141199</xdr:rowOff>
    </xdr:from>
    <xdr:to>
      <xdr:col>67</xdr:col>
      <xdr:colOff>101600</xdr:colOff>
      <xdr:row>94</xdr:row>
      <xdr:rowOff>71349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0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87876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年度実施の</a:t>
          </a:r>
          <a:r>
            <a:rPr kumimoji="1" lang="ja-JP" altLang="ja-JP" sz="1100">
              <a:solidFill>
                <a:schemeClr val="dk1"/>
              </a:solidFill>
              <a:effectLst/>
              <a:latin typeface="+mn-lt"/>
              <a:ea typeface="+mn-ea"/>
              <a:cs typeface="+mn-cs"/>
            </a:rPr>
            <a:t>特別定額給付金事業により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令和元年度からの</a:t>
          </a:r>
          <a:r>
            <a:rPr kumimoji="1" lang="ja-JP" altLang="ja-JP" sz="1100">
              <a:solidFill>
                <a:schemeClr val="dk1"/>
              </a:solidFill>
              <a:effectLst/>
              <a:latin typeface="+mn-lt"/>
              <a:ea typeface="+mn-ea"/>
              <a:cs typeface="+mn-cs"/>
            </a:rPr>
            <a:t>伝送路光ケーブル化工事の実施</a:t>
          </a:r>
          <a:r>
            <a:rPr kumimoji="1" lang="ja-JP" altLang="en-US" sz="1100">
              <a:solidFill>
                <a:schemeClr val="dk1"/>
              </a:solidFill>
              <a:effectLst/>
              <a:latin typeface="+mn-lt"/>
              <a:ea typeface="+mn-ea"/>
              <a:cs typeface="+mn-cs"/>
            </a:rPr>
            <a:t>により類似団体よりも高い指数</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臨時特別支援補助金や子育て世帯への臨時特別給付金の給付等が増加要因となっている。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・衛生費については、新型コロナウイルスワクチン接種体制確保事業の実施が主な増加要因となっている。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95,737</a:t>
          </a:r>
          <a:r>
            <a:rPr kumimoji="1" lang="ja-JP" altLang="en-US" sz="1100">
              <a:solidFill>
                <a:schemeClr val="dk1"/>
              </a:solidFill>
              <a:effectLst/>
              <a:latin typeface="+mn-lt"/>
              <a:ea typeface="+mn-ea"/>
              <a:cs typeface="+mn-cs"/>
            </a:rPr>
            <a:t>円となっており、類似団体平均より高いのは、平成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年度の認定こども園整備工事や町道改良工事等で借り入れた過疎対策事業債の元金償還が始まったことが主な要因となっている。</a:t>
          </a: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標準財政規模に対する財政調整基金の割合は</a:t>
          </a:r>
          <a:r>
            <a:rPr kumimoji="1" lang="en-US" altLang="ja-JP" sz="1100">
              <a:solidFill>
                <a:schemeClr val="dk1"/>
              </a:solidFill>
              <a:effectLst/>
              <a:latin typeface="+mn-lt"/>
              <a:ea typeface="+mn-ea"/>
              <a:cs typeface="+mn-cs"/>
            </a:rPr>
            <a:t>40.42</a:t>
          </a:r>
          <a:r>
            <a:rPr kumimoji="1" lang="ja-JP" altLang="ja-JP"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取崩額が</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千円であったため、取崩額</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額が多くなったため基金残高が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年度においては、全ての会計で赤字額は生じていないが、一般会計から各会計への繰出金は依然として減らず、一般会計の負担は大きいものとなっている。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今後、繰出対象会計の収入確保等により、一般会計の繰出金を減少させていくよう努める。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4" workbookViewId="0">
      <selection activeCell="E53" sqref="E53"/>
    </sheetView>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4"/>
      <c r="DK1" s="174"/>
      <c r="DL1" s="174"/>
      <c r="DM1" s="174"/>
      <c r="DN1" s="174"/>
      <c r="DO1" s="174"/>
    </row>
    <row r="2" spans="1:119" ht="24.75" thickBot="1" x14ac:dyDescent="0.2">
      <c r="B2" s="175" t="s">
        <v>81</v>
      </c>
      <c r="C2" s="175"/>
      <c r="D2" s="176"/>
    </row>
    <row r="3" spans="1:119" ht="18.75" customHeight="1" thickBot="1" x14ac:dyDescent="0.2">
      <c r="A3" s="174"/>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4"/>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12154532</v>
      </c>
      <c r="BO4" s="489"/>
      <c r="BP4" s="489"/>
      <c r="BQ4" s="489"/>
      <c r="BR4" s="489"/>
      <c r="BS4" s="489"/>
      <c r="BT4" s="489"/>
      <c r="BU4" s="490"/>
      <c r="BV4" s="488">
        <v>12914086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12.9</v>
      </c>
      <c r="CU4" s="629"/>
      <c r="CV4" s="629"/>
      <c r="CW4" s="629"/>
      <c r="CX4" s="629"/>
      <c r="CY4" s="629"/>
      <c r="CZ4" s="629"/>
      <c r="DA4" s="630"/>
      <c r="DB4" s="628">
        <v>9.3000000000000007</v>
      </c>
      <c r="DC4" s="629"/>
      <c r="DD4" s="629"/>
      <c r="DE4" s="629"/>
      <c r="DF4" s="629"/>
      <c r="DG4" s="629"/>
      <c r="DH4" s="629"/>
      <c r="DI4" s="630"/>
    </row>
    <row r="5" spans="1:119" ht="18.75" customHeight="1" x14ac:dyDescent="0.15">
      <c r="A5" s="174"/>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11293819</v>
      </c>
      <c r="BO5" s="460"/>
      <c r="BP5" s="460"/>
      <c r="BQ5" s="460"/>
      <c r="BR5" s="460"/>
      <c r="BS5" s="460"/>
      <c r="BT5" s="460"/>
      <c r="BU5" s="461"/>
      <c r="BV5" s="459">
        <v>12156495</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79</v>
      </c>
      <c r="CU5" s="457"/>
      <c r="CV5" s="457"/>
      <c r="CW5" s="457"/>
      <c r="CX5" s="457"/>
      <c r="CY5" s="457"/>
      <c r="CZ5" s="457"/>
      <c r="DA5" s="458"/>
      <c r="DB5" s="456">
        <v>83.3</v>
      </c>
      <c r="DC5" s="457"/>
      <c r="DD5" s="457"/>
      <c r="DE5" s="457"/>
      <c r="DF5" s="457"/>
      <c r="DG5" s="457"/>
      <c r="DH5" s="457"/>
      <c r="DI5" s="458"/>
    </row>
    <row r="6" spans="1:119" ht="18.75" customHeight="1" x14ac:dyDescent="0.15">
      <c r="A6" s="174"/>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860713</v>
      </c>
      <c r="BO6" s="460"/>
      <c r="BP6" s="460"/>
      <c r="BQ6" s="460"/>
      <c r="BR6" s="460"/>
      <c r="BS6" s="460"/>
      <c r="BT6" s="460"/>
      <c r="BU6" s="461"/>
      <c r="BV6" s="459">
        <v>757591</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82</v>
      </c>
      <c r="CU6" s="603"/>
      <c r="CV6" s="603"/>
      <c r="CW6" s="603"/>
      <c r="CX6" s="603"/>
      <c r="CY6" s="603"/>
      <c r="CZ6" s="603"/>
      <c r="DA6" s="604"/>
      <c r="DB6" s="602">
        <v>85.9</v>
      </c>
      <c r="DC6" s="603"/>
      <c r="DD6" s="603"/>
      <c r="DE6" s="603"/>
      <c r="DF6" s="603"/>
      <c r="DG6" s="603"/>
      <c r="DH6" s="603"/>
      <c r="DI6" s="604"/>
    </row>
    <row r="7" spans="1:119" ht="18.75" customHeight="1" x14ac:dyDescent="0.15">
      <c r="A7" s="174"/>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109468</v>
      </c>
      <c r="BO7" s="460"/>
      <c r="BP7" s="460"/>
      <c r="BQ7" s="460"/>
      <c r="BR7" s="460"/>
      <c r="BS7" s="460"/>
      <c r="BT7" s="460"/>
      <c r="BU7" s="461"/>
      <c r="BV7" s="459">
        <v>241330</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5836602</v>
      </c>
      <c r="CU7" s="460"/>
      <c r="CV7" s="460"/>
      <c r="CW7" s="460"/>
      <c r="CX7" s="460"/>
      <c r="CY7" s="460"/>
      <c r="CZ7" s="460"/>
      <c r="DA7" s="461"/>
      <c r="DB7" s="459">
        <v>5539769</v>
      </c>
      <c r="DC7" s="460"/>
      <c r="DD7" s="460"/>
      <c r="DE7" s="460"/>
      <c r="DF7" s="460"/>
      <c r="DG7" s="460"/>
      <c r="DH7" s="460"/>
      <c r="DI7" s="461"/>
    </row>
    <row r="8" spans="1:119" ht="18.75" customHeight="1" thickBot="1" x14ac:dyDescent="0.2">
      <c r="A8" s="174"/>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105</v>
      </c>
      <c r="AV8" s="518"/>
      <c r="AW8" s="518"/>
      <c r="AX8" s="518"/>
      <c r="AY8" s="473" t="s">
        <v>109</v>
      </c>
      <c r="AZ8" s="474"/>
      <c r="BA8" s="474"/>
      <c r="BB8" s="474"/>
      <c r="BC8" s="474"/>
      <c r="BD8" s="474"/>
      <c r="BE8" s="474"/>
      <c r="BF8" s="474"/>
      <c r="BG8" s="474"/>
      <c r="BH8" s="474"/>
      <c r="BI8" s="474"/>
      <c r="BJ8" s="474"/>
      <c r="BK8" s="474"/>
      <c r="BL8" s="474"/>
      <c r="BM8" s="475"/>
      <c r="BN8" s="459">
        <v>751245</v>
      </c>
      <c r="BO8" s="460"/>
      <c r="BP8" s="460"/>
      <c r="BQ8" s="460"/>
      <c r="BR8" s="460"/>
      <c r="BS8" s="460"/>
      <c r="BT8" s="460"/>
      <c r="BU8" s="461"/>
      <c r="BV8" s="459">
        <v>516261</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0.28000000000000003</v>
      </c>
      <c r="CU8" s="563"/>
      <c r="CV8" s="563"/>
      <c r="CW8" s="563"/>
      <c r="CX8" s="563"/>
      <c r="CY8" s="563"/>
      <c r="CZ8" s="563"/>
      <c r="DA8" s="564"/>
      <c r="DB8" s="562">
        <v>0.28999999999999998</v>
      </c>
      <c r="DC8" s="563"/>
      <c r="DD8" s="563"/>
      <c r="DE8" s="563"/>
      <c r="DF8" s="563"/>
      <c r="DG8" s="563"/>
      <c r="DH8" s="563"/>
      <c r="DI8" s="564"/>
    </row>
    <row r="9" spans="1:119" ht="18.75" customHeight="1" thickBot="1" x14ac:dyDescent="0.2">
      <c r="A9" s="174"/>
      <c r="B9" s="591" t="s">
        <v>111</v>
      </c>
      <c r="C9" s="592"/>
      <c r="D9" s="592"/>
      <c r="E9" s="592"/>
      <c r="F9" s="592"/>
      <c r="G9" s="592"/>
      <c r="H9" s="592"/>
      <c r="I9" s="592"/>
      <c r="J9" s="592"/>
      <c r="K9" s="510"/>
      <c r="L9" s="593" t="s">
        <v>112</v>
      </c>
      <c r="M9" s="594"/>
      <c r="N9" s="594"/>
      <c r="O9" s="594"/>
      <c r="P9" s="594"/>
      <c r="Q9" s="595"/>
      <c r="R9" s="596">
        <v>10886</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234984</v>
      </c>
      <c r="BO9" s="460"/>
      <c r="BP9" s="460"/>
      <c r="BQ9" s="460"/>
      <c r="BR9" s="460"/>
      <c r="BS9" s="460"/>
      <c r="BT9" s="460"/>
      <c r="BU9" s="461"/>
      <c r="BV9" s="459">
        <v>132646</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12.9</v>
      </c>
      <c r="CU9" s="457"/>
      <c r="CV9" s="457"/>
      <c r="CW9" s="457"/>
      <c r="CX9" s="457"/>
      <c r="CY9" s="457"/>
      <c r="CZ9" s="457"/>
      <c r="DA9" s="458"/>
      <c r="DB9" s="456">
        <v>12.4</v>
      </c>
      <c r="DC9" s="457"/>
      <c r="DD9" s="457"/>
      <c r="DE9" s="457"/>
      <c r="DF9" s="457"/>
      <c r="DG9" s="457"/>
      <c r="DH9" s="457"/>
      <c r="DI9" s="458"/>
    </row>
    <row r="10" spans="1:119" ht="18.75" customHeight="1" thickBot="1" x14ac:dyDescent="0.2">
      <c r="A10" s="174"/>
      <c r="B10" s="591"/>
      <c r="C10" s="592"/>
      <c r="D10" s="592"/>
      <c r="E10" s="592"/>
      <c r="F10" s="592"/>
      <c r="G10" s="592"/>
      <c r="H10" s="592"/>
      <c r="I10" s="592"/>
      <c r="J10" s="592"/>
      <c r="K10" s="510"/>
      <c r="L10" s="415" t="s">
        <v>118</v>
      </c>
      <c r="M10" s="416"/>
      <c r="N10" s="416"/>
      <c r="O10" s="416"/>
      <c r="P10" s="416"/>
      <c r="Q10" s="417"/>
      <c r="R10" s="412">
        <v>11950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268294</v>
      </c>
      <c r="BO10" s="460"/>
      <c r="BP10" s="460"/>
      <c r="BQ10" s="460"/>
      <c r="BR10" s="460"/>
      <c r="BS10" s="460"/>
      <c r="BT10" s="460"/>
      <c r="BU10" s="461"/>
      <c r="BV10" s="459">
        <v>198315</v>
      </c>
      <c r="BW10" s="460"/>
      <c r="BX10" s="460"/>
      <c r="BY10" s="460"/>
      <c r="BZ10" s="460"/>
      <c r="CA10" s="460"/>
      <c r="CB10" s="460"/>
      <c r="CC10" s="461"/>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120</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4"/>
      <c r="B12" s="565" t="s">
        <v>129</v>
      </c>
      <c r="C12" s="566"/>
      <c r="D12" s="566"/>
      <c r="E12" s="566"/>
      <c r="F12" s="566"/>
      <c r="G12" s="566"/>
      <c r="H12" s="566"/>
      <c r="I12" s="566"/>
      <c r="J12" s="566"/>
      <c r="K12" s="567"/>
      <c r="L12" s="574" t="s">
        <v>130</v>
      </c>
      <c r="M12" s="575"/>
      <c r="N12" s="575"/>
      <c r="O12" s="575"/>
      <c r="P12" s="575"/>
      <c r="Q12" s="576"/>
      <c r="R12" s="577">
        <v>10680</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94</v>
      </c>
      <c r="AV12" s="518"/>
      <c r="AW12" s="518"/>
      <c r="AX12" s="518"/>
      <c r="AY12" s="473" t="s">
        <v>134</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600000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4"/>
      <c r="B13" s="568"/>
      <c r="C13" s="569"/>
      <c r="D13" s="569"/>
      <c r="E13" s="569"/>
      <c r="F13" s="569"/>
      <c r="G13" s="569"/>
      <c r="H13" s="569"/>
      <c r="I13" s="569"/>
      <c r="J13" s="569"/>
      <c r="K13" s="570"/>
      <c r="L13" s="183"/>
      <c r="M13" s="543" t="s">
        <v>137</v>
      </c>
      <c r="N13" s="544"/>
      <c r="O13" s="544"/>
      <c r="P13" s="544"/>
      <c r="Q13" s="545"/>
      <c r="R13" s="546">
        <v>10469</v>
      </c>
      <c r="S13" s="547"/>
      <c r="T13" s="547"/>
      <c r="U13" s="547"/>
      <c r="V13" s="548"/>
      <c r="W13" s="549" t="s">
        <v>138</v>
      </c>
      <c r="X13" s="445"/>
      <c r="Y13" s="445"/>
      <c r="Z13" s="445"/>
      <c r="AA13" s="445"/>
      <c r="AB13" s="446"/>
      <c r="AC13" s="412">
        <v>1078</v>
      </c>
      <c r="AD13" s="413"/>
      <c r="AE13" s="413"/>
      <c r="AF13" s="413"/>
      <c r="AG13" s="414"/>
      <c r="AH13" s="412">
        <v>1476</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503278</v>
      </c>
      <c r="BO13" s="460"/>
      <c r="BP13" s="460"/>
      <c r="BQ13" s="460"/>
      <c r="BR13" s="460"/>
      <c r="BS13" s="460"/>
      <c r="BT13" s="460"/>
      <c r="BU13" s="461"/>
      <c r="BV13" s="459">
        <v>-269039</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8.3000000000000007</v>
      </c>
      <c r="CU13" s="457"/>
      <c r="CV13" s="457"/>
      <c r="CW13" s="457"/>
      <c r="CX13" s="457"/>
      <c r="CY13" s="457"/>
      <c r="CZ13" s="457"/>
      <c r="DA13" s="458"/>
      <c r="DB13" s="456">
        <v>8.1</v>
      </c>
      <c r="DC13" s="457"/>
      <c r="DD13" s="457"/>
      <c r="DE13" s="457"/>
      <c r="DF13" s="457"/>
      <c r="DG13" s="457"/>
      <c r="DH13" s="457"/>
      <c r="DI13" s="458"/>
    </row>
    <row r="14" spans="1:119" ht="18.75" customHeight="1" thickBot="1" x14ac:dyDescent="0.2">
      <c r="A14" s="174"/>
      <c r="B14" s="568"/>
      <c r="C14" s="569"/>
      <c r="D14" s="569"/>
      <c r="E14" s="569"/>
      <c r="F14" s="569"/>
      <c r="G14" s="569"/>
      <c r="H14" s="569"/>
      <c r="I14" s="569"/>
      <c r="J14" s="569"/>
      <c r="K14" s="570"/>
      <c r="L14" s="533" t="s">
        <v>143</v>
      </c>
      <c r="M14" s="586"/>
      <c r="N14" s="586"/>
      <c r="O14" s="586"/>
      <c r="P14" s="586"/>
      <c r="Q14" s="587"/>
      <c r="R14" s="546">
        <v>10926</v>
      </c>
      <c r="S14" s="547"/>
      <c r="T14" s="547"/>
      <c r="U14" s="547"/>
      <c r="V14" s="548"/>
      <c r="W14" s="550"/>
      <c r="X14" s="448"/>
      <c r="Y14" s="448"/>
      <c r="Z14" s="448"/>
      <c r="AA14" s="448"/>
      <c r="AB14" s="449"/>
      <c r="AC14" s="539">
        <v>19.899999999999999</v>
      </c>
      <c r="AD14" s="540"/>
      <c r="AE14" s="540"/>
      <c r="AF14" s="540"/>
      <c r="AG14" s="541"/>
      <c r="AH14" s="539">
        <v>24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136</v>
      </c>
      <c r="CU14" s="557"/>
      <c r="CV14" s="557"/>
      <c r="CW14" s="557"/>
      <c r="CX14" s="557"/>
      <c r="CY14" s="557"/>
      <c r="CZ14" s="557"/>
      <c r="DA14" s="558"/>
      <c r="DB14" s="556">
        <v>13</v>
      </c>
      <c r="DC14" s="557"/>
      <c r="DD14" s="557"/>
      <c r="DE14" s="557"/>
      <c r="DF14" s="557"/>
      <c r="DG14" s="557"/>
      <c r="DH14" s="557"/>
      <c r="DI14" s="558"/>
    </row>
    <row r="15" spans="1:119" ht="18.75" customHeight="1" x14ac:dyDescent="0.15">
      <c r="A15" s="174"/>
      <c r="B15" s="568"/>
      <c r="C15" s="569"/>
      <c r="D15" s="569"/>
      <c r="E15" s="569"/>
      <c r="F15" s="569"/>
      <c r="G15" s="569"/>
      <c r="H15" s="569"/>
      <c r="I15" s="569"/>
      <c r="J15" s="569"/>
      <c r="K15" s="570"/>
      <c r="L15" s="183"/>
      <c r="M15" s="543" t="s">
        <v>145</v>
      </c>
      <c r="N15" s="544"/>
      <c r="O15" s="544"/>
      <c r="P15" s="544"/>
      <c r="Q15" s="545"/>
      <c r="R15" s="546">
        <v>10692</v>
      </c>
      <c r="S15" s="547"/>
      <c r="T15" s="547"/>
      <c r="U15" s="547"/>
      <c r="V15" s="548"/>
      <c r="W15" s="549" t="s">
        <v>146</v>
      </c>
      <c r="X15" s="445"/>
      <c r="Y15" s="445"/>
      <c r="Z15" s="445"/>
      <c r="AA15" s="445"/>
      <c r="AB15" s="446"/>
      <c r="AC15" s="412">
        <v>1582</v>
      </c>
      <c r="AD15" s="413"/>
      <c r="AE15" s="413"/>
      <c r="AF15" s="413"/>
      <c r="AG15" s="414"/>
      <c r="AH15" s="412">
        <v>1706</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1404143</v>
      </c>
      <c r="BO15" s="489"/>
      <c r="BP15" s="489"/>
      <c r="BQ15" s="489"/>
      <c r="BR15" s="489"/>
      <c r="BS15" s="489"/>
      <c r="BT15" s="489"/>
      <c r="BU15" s="490"/>
      <c r="BV15" s="488">
        <v>1452303</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29.2</v>
      </c>
      <c r="AD16" s="540"/>
      <c r="AE16" s="540"/>
      <c r="AF16" s="540"/>
      <c r="AG16" s="541"/>
      <c r="AH16" s="539">
        <v>27.7</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5283510</v>
      </c>
      <c r="BO16" s="460"/>
      <c r="BP16" s="460"/>
      <c r="BQ16" s="460"/>
      <c r="BR16" s="460"/>
      <c r="BS16" s="460"/>
      <c r="BT16" s="460"/>
      <c r="BU16" s="461"/>
      <c r="BV16" s="459">
        <v>5026074</v>
      </c>
      <c r="BW16" s="460"/>
      <c r="BX16" s="460"/>
      <c r="BY16" s="460"/>
      <c r="BZ16" s="460"/>
      <c r="CA16" s="460"/>
      <c r="CB16" s="460"/>
      <c r="CC16" s="461"/>
      <c r="CD16" s="187"/>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4"/>
      <c r="B17" s="571"/>
      <c r="C17" s="572"/>
      <c r="D17" s="572"/>
      <c r="E17" s="572"/>
      <c r="F17" s="572"/>
      <c r="G17" s="572"/>
      <c r="H17" s="572"/>
      <c r="I17" s="572"/>
      <c r="J17" s="572"/>
      <c r="K17" s="573"/>
      <c r="L17" s="188"/>
      <c r="M17" s="552" t="s">
        <v>152</v>
      </c>
      <c r="N17" s="553"/>
      <c r="O17" s="553"/>
      <c r="P17" s="553"/>
      <c r="Q17" s="554"/>
      <c r="R17" s="536" t="s">
        <v>153</v>
      </c>
      <c r="S17" s="537"/>
      <c r="T17" s="537"/>
      <c r="U17" s="537"/>
      <c r="V17" s="538"/>
      <c r="W17" s="549" t="s">
        <v>154</v>
      </c>
      <c r="X17" s="445"/>
      <c r="Y17" s="445"/>
      <c r="Z17" s="445"/>
      <c r="AA17" s="445"/>
      <c r="AB17" s="446"/>
      <c r="AC17" s="412">
        <v>2749</v>
      </c>
      <c r="AD17" s="413"/>
      <c r="AE17" s="413"/>
      <c r="AF17" s="413"/>
      <c r="AG17" s="414"/>
      <c r="AH17" s="412">
        <v>2978</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1740602</v>
      </c>
      <c r="BO17" s="460"/>
      <c r="BP17" s="460"/>
      <c r="BQ17" s="460"/>
      <c r="BR17" s="460"/>
      <c r="BS17" s="460"/>
      <c r="BT17" s="460"/>
      <c r="BU17" s="461"/>
      <c r="BV17" s="459">
        <v>1799745</v>
      </c>
      <c r="BW17" s="460"/>
      <c r="BX17" s="460"/>
      <c r="BY17" s="460"/>
      <c r="BZ17" s="460"/>
      <c r="CA17" s="460"/>
      <c r="CB17" s="460"/>
      <c r="CC17" s="461"/>
      <c r="CD17" s="187"/>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4"/>
      <c r="B18" s="509" t="s">
        <v>156</v>
      </c>
      <c r="C18" s="510"/>
      <c r="D18" s="510"/>
      <c r="E18" s="511"/>
      <c r="F18" s="511"/>
      <c r="G18" s="511"/>
      <c r="H18" s="511"/>
      <c r="I18" s="511"/>
      <c r="J18" s="511"/>
      <c r="K18" s="511"/>
      <c r="L18" s="512">
        <v>268.77999999999997</v>
      </c>
      <c r="M18" s="512"/>
      <c r="N18" s="512"/>
      <c r="O18" s="512"/>
      <c r="P18" s="512"/>
      <c r="Q18" s="512"/>
      <c r="R18" s="513"/>
      <c r="S18" s="513"/>
      <c r="T18" s="513"/>
      <c r="U18" s="513"/>
      <c r="V18" s="514"/>
      <c r="W18" s="530"/>
      <c r="X18" s="531"/>
      <c r="Y18" s="531"/>
      <c r="Z18" s="531"/>
      <c r="AA18" s="531"/>
      <c r="AB18" s="555"/>
      <c r="AC18" s="429">
        <v>50.8</v>
      </c>
      <c r="AD18" s="430"/>
      <c r="AE18" s="430"/>
      <c r="AF18" s="430"/>
      <c r="AG18" s="515"/>
      <c r="AH18" s="429">
        <v>48.3</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4701184</v>
      </c>
      <c r="BO18" s="460"/>
      <c r="BP18" s="460"/>
      <c r="BQ18" s="460"/>
      <c r="BR18" s="460"/>
      <c r="BS18" s="460"/>
      <c r="BT18" s="460"/>
      <c r="BU18" s="461"/>
      <c r="BV18" s="459">
        <v>4615784</v>
      </c>
      <c r="BW18" s="460"/>
      <c r="BX18" s="460"/>
      <c r="BY18" s="460"/>
      <c r="BZ18" s="460"/>
      <c r="CA18" s="460"/>
      <c r="CB18" s="460"/>
      <c r="CC18" s="461"/>
      <c r="CD18" s="187"/>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4"/>
      <c r="B19" s="509" t="s">
        <v>158</v>
      </c>
      <c r="C19" s="510"/>
      <c r="D19" s="510"/>
      <c r="E19" s="511"/>
      <c r="F19" s="511"/>
      <c r="G19" s="511"/>
      <c r="H19" s="511"/>
      <c r="I19" s="511"/>
      <c r="J19" s="511"/>
      <c r="K19" s="511"/>
      <c r="L19" s="519">
        <v>41</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7382327</v>
      </c>
      <c r="BO19" s="460"/>
      <c r="BP19" s="460"/>
      <c r="BQ19" s="460"/>
      <c r="BR19" s="460"/>
      <c r="BS19" s="460"/>
      <c r="BT19" s="460"/>
      <c r="BU19" s="461"/>
      <c r="BV19" s="459">
        <v>7339756</v>
      </c>
      <c r="BW19" s="460"/>
      <c r="BX19" s="460"/>
      <c r="BY19" s="460"/>
      <c r="BZ19" s="460"/>
      <c r="CA19" s="460"/>
      <c r="CB19" s="460"/>
      <c r="CC19" s="461"/>
      <c r="CD19" s="187"/>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4"/>
      <c r="B20" s="509" t="s">
        <v>160</v>
      </c>
      <c r="C20" s="510"/>
      <c r="D20" s="510"/>
      <c r="E20" s="511"/>
      <c r="F20" s="511"/>
      <c r="G20" s="511"/>
      <c r="H20" s="511"/>
      <c r="I20" s="511"/>
      <c r="J20" s="511"/>
      <c r="K20" s="511"/>
      <c r="L20" s="519">
        <v>4283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87"/>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4"/>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87"/>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4"/>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8808745</v>
      </c>
      <c r="BO22" s="489"/>
      <c r="BP22" s="489"/>
      <c r="BQ22" s="489"/>
      <c r="BR22" s="489"/>
      <c r="BS22" s="489"/>
      <c r="BT22" s="489"/>
      <c r="BU22" s="490"/>
      <c r="BV22" s="488">
        <v>9053572</v>
      </c>
      <c r="BW22" s="489"/>
      <c r="BX22" s="489"/>
      <c r="BY22" s="489"/>
      <c r="BZ22" s="489"/>
      <c r="CA22" s="489"/>
      <c r="CB22" s="489"/>
      <c r="CC22" s="490"/>
      <c r="CD22" s="187"/>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4"/>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5580290</v>
      </c>
      <c r="BO23" s="460"/>
      <c r="BP23" s="460"/>
      <c r="BQ23" s="460"/>
      <c r="BR23" s="460"/>
      <c r="BS23" s="460"/>
      <c r="BT23" s="460"/>
      <c r="BU23" s="461"/>
      <c r="BV23" s="459">
        <v>5705428</v>
      </c>
      <c r="BW23" s="460"/>
      <c r="BX23" s="460"/>
      <c r="BY23" s="460"/>
      <c r="BZ23" s="460"/>
      <c r="CA23" s="460"/>
      <c r="CB23" s="460"/>
      <c r="CC23" s="461"/>
      <c r="CD23" s="187"/>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4"/>
      <c r="B24" s="438"/>
      <c r="C24" s="439"/>
      <c r="D24" s="440"/>
      <c r="E24" s="415" t="s">
        <v>170</v>
      </c>
      <c r="F24" s="416"/>
      <c r="G24" s="416"/>
      <c r="H24" s="416"/>
      <c r="I24" s="416"/>
      <c r="J24" s="416"/>
      <c r="K24" s="417"/>
      <c r="L24" s="412">
        <v>1</v>
      </c>
      <c r="M24" s="413"/>
      <c r="N24" s="413"/>
      <c r="O24" s="413"/>
      <c r="P24" s="414"/>
      <c r="Q24" s="412">
        <v>7150</v>
      </c>
      <c r="R24" s="413"/>
      <c r="S24" s="413"/>
      <c r="T24" s="413"/>
      <c r="U24" s="413"/>
      <c r="V24" s="414"/>
      <c r="W24" s="502"/>
      <c r="X24" s="439"/>
      <c r="Y24" s="440"/>
      <c r="Z24" s="415" t="s">
        <v>171</v>
      </c>
      <c r="AA24" s="416"/>
      <c r="AB24" s="416"/>
      <c r="AC24" s="416"/>
      <c r="AD24" s="416"/>
      <c r="AE24" s="416"/>
      <c r="AF24" s="416"/>
      <c r="AG24" s="417"/>
      <c r="AH24" s="412">
        <v>178</v>
      </c>
      <c r="AI24" s="413"/>
      <c r="AJ24" s="413"/>
      <c r="AK24" s="413"/>
      <c r="AL24" s="414"/>
      <c r="AM24" s="412">
        <v>479710</v>
      </c>
      <c r="AN24" s="413"/>
      <c r="AO24" s="413"/>
      <c r="AP24" s="413"/>
      <c r="AQ24" s="413"/>
      <c r="AR24" s="414"/>
      <c r="AS24" s="412">
        <v>2695</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5436274</v>
      </c>
      <c r="BO24" s="460"/>
      <c r="BP24" s="460"/>
      <c r="BQ24" s="460"/>
      <c r="BR24" s="460"/>
      <c r="BS24" s="460"/>
      <c r="BT24" s="460"/>
      <c r="BU24" s="461"/>
      <c r="BV24" s="459">
        <v>5552444</v>
      </c>
      <c r="BW24" s="460"/>
      <c r="BX24" s="460"/>
      <c r="BY24" s="460"/>
      <c r="BZ24" s="460"/>
      <c r="CA24" s="460"/>
      <c r="CB24" s="460"/>
      <c r="CC24" s="461"/>
      <c r="CD24" s="187"/>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4"/>
      <c r="B25" s="438"/>
      <c r="C25" s="439"/>
      <c r="D25" s="440"/>
      <c r="E25" s="415" t="s">
        <v>173</v>
      </c>
      <c r="F25" s="416"/>
      <c r="G25" s="416"/>
      <c r="H25" s="416"/>
      <c r="I25" s="416"/>
      <c r="J25" s="416"/>
      <c r="K25" s="417"/>
      <c r="L25" s="412">
        <v>1</v>
      </c>
      <c r="M25" s="413"/>
      <c r="N25" s="413"/>
      <c r="O25" s="413"/>
      <c r="P25" s="414"/>
      <c r="Q25" s="412">
        <v>5850</v>
      </c>
      <c r="R25" s="413"/>
      <c r="S25" s="413"/>
      <c r="T25" s="413"/>
      <c r="U25" s="413"/>
      <c r="V25" s="414"/>
      <c r="W25" s="502"/>
      <c r="X25" s="439"/>
      <c r="Y25" s="440"/>
      <c r="Z25" s="415" t="s">
        <v>174</v>
      </c>
      <c r="AA25" s="416"/>
      <c r="AB25" s="416"/>
      <c r="AC25" s="416"/>
      <c r="AD25" s="416"/>
      <c r="AE25" s="416"/>
      <c r="AF25" s="416"/>
      <c r="AG25" s="417"/>
      <c r="AH25" s="412" t="s">
        <v>136</v>
      </c>
      <c r="AI25" s="413"/>
      <c r="AJ25" s="413"/>
      <c r="AK25" s="413"/>
      <c r="AL25" s="414"/>
      <c r="AM25" s="412" t="s">
        <v>136</v>
      </c>
      <c r="AN25" s="413"/>
      <c r="AO25" s="413"/>
      <c r="AP25" s="413"/>
      <c r="AQ25" s="413"/>
      <c r="AR25" s="414"/>
      <c r="AS25" s="412" t="s">
        <v>136</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742924</v>
      </c>
      <c r="BO25" s="489"/>
      <c r="BP25" s="489"/>
      <c r="BQ25" s="489"/>
      <c r="BR25" s="489"/>
      <c r="BS25" s="489"/>
      <c r="BT25" s="489"/>
      <c r="BU25" s="490"/>
      <c r="BV25" s="488">
        <v>692466</v>
      </c>
      <c r="BW25" s="489"/>
      <c r="BX25" s="489"/>
      <c r="BY25" s="489"/>
      <c r="BZ25" s="489"/>
      <c r="CA25" s="489"/>
      <c r="CB25" s="489"/>
      <c r="CC25" s="490"/>
      <c r="CD25" s="187"/>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4"/>
      <c r="B26" s="438"/>
      <c r="C26" s="439"/>
      <c r="D26" s="440"/>
      <c r="E26" s="415" t="s">
        <v>176</v>
      </c>
      <c r="F26" s="416"/>
      <c r="G26" s="416"/>
      <c r="H26" s="416"/>
      <c r="I26" s="416"/>
      <c r="J26" s="416"/>
      <c r="K26" s="417"/>
      <c r="L26" s="412">
        <v>1</v>
      </c>
      <c r="M26" s="413"/>
      <c r="N26" s="413"/>
      <c r="O26" s="413"/>
      <c r="P26" s="414"/>
      <c r="Q26" s="412">
        <v>5350</v>
      </c>
      <c r="R26" s="413"/>
      <c r="S26" s="413"/>
      <c r="T26" s="413"/>
      <c r="U26" s="413"/>
      <c r="V26" s="414"/>
      <c r="W26" s="502"/>
      <c r="X26" s="439"/>
      <c r="Y26" s="440"/>
      <c r="Z26" s="415" t="s">
        <v>177</v>
      </c>
      <c r="AA26" s="470"/>
      <c r="AB26" s="470"/>
      <c r="AC26" s="470"/>
      <c r="AD26" s="470"/>
      <c r="AE26" s="470"/>
      <c r="AF26" s="470"/>
      <c r="AG26" s="471"/>
      <c r="AH26" s="412">
        <v>22</v>
      </c>
      <c r="AI26" s="413"/>
      <c r="AJ26" s="413"/>
      <c r="AK26" s="413"/>
      <c r="AL26" s="414"/>
      <c r="AM26" s="412">
        <v>47542</v>
      </c>
      <c r="AN26" s="413"/>
      <c r="AO26" s="413"/>
      <c r="AP26" s="413"/>
      <c r="AQ26" s="413"/>
      <c r="AR26" s="414"/>
      <c r="AS26" s="412">
        <v>2161</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136</v>
      </c>
      <c r="BO26" s="460"/>
      <c r="BP26" s="460"/>
      <c r="BQ26" s="460"/>
      <c r="BR26" s="460"/>
      <c r="BS26" s="460"/>
      <c r="BT26" s="460"/>
      <c r="BU26" s="461"/>
      <c r="BV26" s="459" t="s">
        <v>136</v>
      </c>
      <c r="BW26" s="460"/>
      <c r="BX26" s="460"/>
      <c r="BY26" s="460"/>
      <c r="BZ26" s="460"/>
      <c r="CA26" s="460"/>
      <c r="CB26" s="460"/>
      <c r="CC26" s="461"/>
      <c r="CD26" s="187"/>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4"/>
      <c r="B27" s="438"/>
      <c r="C27" s="439"/>
      <c r="D27" s="440"/>
      <c r="E27" s="415" t="s">
        <v>179</v>
      </c>
      <c r="F27" s="416"/>
      <c r="G27" s="416"/>
      <c r="H27" s="416"/>
      <c r="I27" s="416"/>
      <c r="J27" s="416"/>
      <c r="K27" s="417"/>
      <c r="L27" s="412">
        <v>1</v>
      </c>
      <c r="M27" s="413"/>
      <c r="N27" s="413"/>
      <c r="O27" s="413"/>
      <c r="P27" s="414"/>
      <c r="Q27" s="412">
        <v>3150</v>
      </c>
      <c r="R27" s="413"/>
      <c r="S27" s="413"/>
      <c r="T27" s="413"/>
      <c r="U27" s="413"/>
      <c r="V27" s="414"/>
      <c r="W27" s="502"/>
      <c r="X27" s="439"/>
      <c r="Y27" s="440"/>
      <c r="Z27" s="415" t="s">
        <v>180</v>
      </c>
      <c r="AA27" s="416"/>
      <c r="AB27" s="416"/>
      <c r="AC27" s="416"/>
      <c r="AD27" s="416"/>
      <c r="AE27" s="416"/>
      <c r="AF27" s="416"/>
      <c r="AG27" s="417"/>
      <c r="AH27" s="412">
        <v>20</v>
      </c>
      <c r="AI27" s="413"/>
      <c r="AJ27" s="413"/>
      <c r="AK27" s="413"/>
      <c r="AL27" s="414"/>
      <c r="AM27" s="412">
        <v>47966</v>
      </c>
      <c r="AN27" s="413"/>
      <c r="AO27" s="413"/>
      <c r="AP27" s="413"/>
      <c r="AQ27" s="413"/>
      <c r="AR27" s="414"/>
      <c r="AS27" s="412">
        <v>2398</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222617</v>
      </c>
      <c r="BO27" s="494"/>
      <c r="BP27" s="494"/>
      <c r="BQ27" s="494"/>
      <c r="BR27" s="494"/>
      <c r="BS27" s="494"/>
      <c r="BT27" s="494"/>
      <c r="BU27" s="495"/>
      <c r="BV27" s="493">
        <v>222617</v>
      </c>
      <c r="BW27" s="494"/>
      <c r="BX27" s="494"/>
      <c r="BY27" s="494"/>
      <c r="BZ27" s="494"/>
      <c r="CA27" s="494"/>
      <c r="CB27" s="494"/>
      <c r="CC27" s="495"/>
      <c r="CD27" s="189"/>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4"/>
      <c r="B28" s="438"/>
      <c r="C28" s="439"/>
      <c r="D28" s="440"/>
      <c r="E28" s="415" t="s">
        <v>182</v>
      </c>
      <c r="F28" s="416"/>
      <c r="G28" s="416"/>
      <c r="H28" s="416"/>
      <c r="I28" s="416"/>
      <c r="J28" s="416"/>
      <c r="K28" s="417"/>
      <c r="L28" s="412">
        <v>1</v>
      </c>
      <c r="M28" s="413"/>
      <c r="N28" s="413"/>
      <c r="O28" s="413"/>
      <c r="P28" s="414"/>
      <c r="Q28" s="412">
        <v>2620</v>
      </c>
      <c r="R28" s="413"/>
      <c r="S28" s="413"/>
      <c r="T28" s="413"/>
      <c r="U28" s="413"/>
      <c r="V28" s="414"/>
      <c r="W28" s="502"/>
      <c r="X28" s="439"/>
      <c r="Y28" s="440"/>
      <c r="Z28" s="415" t="s">
        <v>183</v>
      </c>
      <c r="AA28" s="416"/>
      <c r="AB28" s="416"/>
      <c r="AC28" s="416"/>
      <c r="AD28" s="416"/>
      <c r="AE28" s="416"/>
      <c r="AF28" s="416"/>
      <c r="AG28" s="417"/>
      <c r="AH28" s="412" t="s">
        <v>136</v>
      </c>
      <c r="AI28" s="413"/>
      <c r="AJ28" s="413"/>
      <c r="AK28" s="413"/>
      <c r="AL28" s="414"/>
      <c r="AM28" s="412" t="s">
        <v>136</v>
      </c>
      <c r="AN28" s="413"/>
      <c r="AO28" s="413"/>
      <c r="AP28" s="413"/>
      <c r="AQ28" s="413"/>
      <c r="AR28" s="414"/>
      <c r="AS28" s="412" t="s">
        <v>136</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2359004</v>
      </c>
      <c r="BO28" s="489"/>
      <c r="BP28" s="489"/>
      <c r="BQ28" s="489"/>
      <c r="BR28" s="489"/>
      <c r="BS28" s="489"/>
      <c r="BT28" s="489"/>
      <c r="BU28" s="490"/>
      <c r="BV28" s="488">
        <v>2090710</v>
      </c>
      <c r="BW28" s="489"/>
      <c r="BX28" s="489"/>
      <c r="BY28" s="489"/>
      <c r="BZ28" s="489"/>
      <c r="CA28" s="489"/>
      <c r="CB28" s="489"/>
      <c r="CC28" s="490"/>
      <c r="CD28" s="187"/>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4"/>
      <c r="B29" s="438"/>
      <c r="C29" s="439"/>
      <c r="D29" s="440"/>
      <c r="E29" s="415" t="s">
        <v>185</v>
      </c>
      <c r="F29" s="416"/>
      <c r="G29" s="416"/>
      <c r="H29" s="416"/>
      <c r="I29" s="416"/>
      <c r="J29" s="416"/>
      <c r="K29" s="417"/>
      <c r="L29" s="412">
        <v>10</v>
      </c>
      <c r="M29" s="413"/>
      <c r="N29" s="413"/>
      <c r="O29" s="413"/>
      <c r="P29" s="414"/>
      <c r="Q29" s="412">
        <v>2400</v>
      </c>
      <c r="R29" s="413"/>
      <c r="S29" s="413"/>
      <c r="T29" s="413"/>
      <c r="U29" s="413"/>
      <c r="V29" s="414"/>
      <c r="W29" s="503"/>
      <c r="X29" s="504"/>
      <c r="Y29" s="505"/>
      <c r="Z29" s="415" t="s">
        <v>186</v>
      </c>
      <c r="AA29" s="416"/>
      <c r="AB29" s="416"/>
      <c r="AC29" s="416"/>
      <c r="AD29" s="416"/>
      <c r="AE29" s="416"/>
      <c r="AF29" s="416"/>
      <c r="AG29" s="417"/>
      <c r="AH29" s="412">
        <v>198</v>
      </c>
      <c r="AI29" s="413"/>
      <c r="AJ29" s="413"/>
      <c r="AK29" s="413"/>
      <c r="AL29" s="414"/>
      <c r="AM29" s="412">
        <v>527676</v>
      </c>
      <c r="AN29" s="413"/>
      <c r="AO29" s="413"/>
      <c r="AP29" s="413"/>
      <c r="AQ29" s="413"/>
      <c r="AR29" s="414"/>
      <c r="AS29" s="412">
        <v>2665</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3488</v>
      </c>
      <c r="BO29" s="460"/>
      <c r="BP29" s="460"/>
      <c r="BQ29" s="460"/>
      <c r="BR29" s="460"/>
      <c r="BS29" s="460"/>
      <c r="BT29" s="460"/>
      <c r="BU29" s="461"/>
      <c r="BV29" s="459">
        <v>3488</v>
      </c>
      <c r="BW29" s="460"/>
      <c r="BX29" s="460"/>
      <c r="BY29" s="460"/>
      <c r="BZ29" s="460"/>
      <c r="CA29" s="460"/>
      <c r="CB29" s="460"/>
      <c r="CC29" s="461"/>
      <c r="CD29" s="189"/>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4"/>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95.5</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2083507</v>
      </c>
      <c r="BO30" s="494"/>
      <c r="BP30" s="494"/>
      <c r="BQ30" s="494"/>
      <c r="BR30" s="494"/>
      <c r="BS30" s="494"/>
      <c r="BT30" s="494"/>
      <c r="BU30" s="495"/>
      <c r="BV30" s="493">
        <v>1819944</v>
      </c>
      <c r="BW30" s="494"/>
      <c r="BX30" s="494"/>
      <c r="BY30" s="494"/>
      <c r="BZ30" s="494"/>
      <c r="CA30" s="494"/>
      <c r="CB30" s="494"/>
      <c r="CC30" s="495"/>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197"/>
    </row>
    <row r="33" spans="1:113" ht="13.5" customHeight="1" x14ac:dyDescent="0.15">
      <c r="A33" s="174"/>
      <c r="B33" s="198"/>
      <c r="C33" s="411" t="s">
        <v>195</v>
      </c>
      <c r="D33" s="411"/>
      <c r="E33" s="410" t="s">
        <v>196</v>
      </c>
      <c r="F33" s="410"/>
      <c r="G33" s="410"/>
      <c r="H33" s="410"/>
      <c r="I33" s="410"/>
      <c r="J33" s="410"/>
      <c r="K33" s="410"/>
      <c r="L33" s="410"/>
      <c r="M33" s="410"/>
      <c r="N33" s="410"/>
      <c r="O33" s="410"/>
      <c r="P33" s="410"/>
      <c r="Q33" s="410"/>
      <c r="R33" s="410"/>
      <c r="S33" s="410"/>
      <c r="T33" s="199"/>
      <c r="U33" s="411" t="s">
        <v>197</v>
      </c>
      <c r="V33" s="411"/>
      <c r="W33" s="410" t="s">
        <v>198</v>
      </c>
      <c r="X33" s="410"/>
      <c r="Y33" s="410"/>
      <c r="Z33" s="410"/>
      <c r="AA33" s="410"/>
      <c r="AB33" s="410"/>
      <c r="AC33" s="410"/>
      <c r="AD33" s="410"/>
      <c r="AE33" s="410"/>
      <c r="AF33" s="410"/>
      <c r="AG33" s="410"/>
      <c r="AH33" s="410"/>
      <c r="AI33" s="410"/>
      <c r="AJ33" s="410"/>
      <c r="AK33" s="410"/>
      <c r="AL33" s="199"/>
      <c r="AM33" s="411" t="s">
        <v>197</v>
      </c>
      <c r="AN33" s="411"/>
      <c r="AO33" s="410" t="s">
        <v>198</v>
      </c>
      <c r="AP33" s="410"/>
      <c r="AQ33" s="410"/>
      <c r="AR33" s="410"/>
      <c r="AS33" s="410"/>
      <c r="AT33" s="410"/>
      <c r="AU33" s="410"/>
      <c r="AV33" s="410"/>
      <c r="AW33" s="410"/>
      <c r="AX33" s="410"/>
      <c r="AY33" s="410"/>
      <c r="AZ33" s="410"/>
      <c r="BA33" s="410"/>
      <c r="BB33" s="410"/>
      <c r="BC33" s="410"/>
      <c r="BD33" s="200"/>
      <c r="BE33" s="410" t="s">
        <v>199</v>
      </c>
      <c r="BF33" s="410"/>
      <c r="BG33" s="410" t="s">
        <v>200</v>
      </c>
      <c r="BH33" s="410"/>
      <c r="BI33" s="410"/>
      <c r="BJ33" s="410"/>
      <c r="BK33" s="410"/>
      <c r="BL33" s="410"/>
      <c r="BM33" s="410"/>
      <c r="BN33" s="410"/>
      <c r="BO33" s="410"/>
      <c r="BP33" s="410"/>
      <c r="BQ33" s="410"/>
      <c r="BR33" s="410"/>
      <c r="BS33" s="410"/>
      <c r="BT33" s="410"/>
      <c r="BU33" s="410"/>
      <c r="BV33" s="200"/>
      <c r="BW33" s="411" t="s">
        <v>199</v>
      </c>
      <c r="BX33" s="411"/>
      <c r="BY33" s="410" t="s">
        <v>201</v>
      </c>
      <c r="BZ33" s="410"/>
      <c r="CA33" s="410"/>
      <c r="CB33" s="410"/>
      <c r="CC33" s="410"/>
      <c r="CD33" s="410"/>
      <c r="CE33" s="410"/>
      <c r="CF33" s="410"/>
      <c r="CG33" s="410"/>
      <c r="CH33" s="410"/>
      <c r="CI33" s="410"/>
      <c r="CJ33" s="410"/>
      <c r="CK33" s="410"/>
      <c r="CL33" s="410"/>
      <c r="CM33" s="410"/>
      <c r="CN33" s="199"/>
      <c r="CO33" s="411" t="s">
        <v>197</v>
      </c>
      <c r="CP33" s="411"/>
      <c r="CQ33" s="410" t="s">
        <v>202</v>
      </c>
      <c r="CR33" s="410"/>
      <c r="CS33" s="410"/>
      <c r="CT33" s="410"/>
      <c r="CU33" s="410"/>
      <c r="CV33" s="410"/>
      <c r="CW33" s="410"/>
      <c r="CX33" s="410"/>
      <c r="CY33" s="410"/>
      <c r="CZ33" s="410"/>
      <c r="DA33" s="410"/>
      <c r="DB33" s="410"/>
      <c r="DC33" s="410"/>
      <c r="DD33" s="410"/>
      <c r="DE33" s="410"/>
      <c r="DF33" s="199"/>
      <c r="DG33" s="409" t="s">
        <v>203</v>
      </c>
      <c r="DH33" s="409"/>
      <c r="DI33" s="201"/>
    </row>
    <row r="34" spans="1:113" ht="32.25" customHeight="1" x14ac:dyDescent="0.15">
      <c r="A34" s="174"/>
      <c r="B34" s="198"/>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4"/>
      <c r="U34" s="407">
        <f>IF(W34="","",MAX(C34:D43)+1)</f>
        <v>5</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4"/>
      <c r="AM34" s="407">
        <f>IF(AO34="","",MAX(C34:D43,U34:V43)+1)</f>
        <v>9</v>
      </c>
      <c r="AN34" s="407"/>
      <c r="AO34" s="408" t="str">
        <f>IF('各会計、関係団体の財政状況及び健全化判断比率'!B32="","",'各会計、関係団体の財政状況及び健全化判断比率'!B32)</f>
        <v>上水道事業会計</v>
      </c>
      <c r="AP34" s="408"/>
      <c r="AQ34" s="408"/>
      <c r="AR34" s="408"/>
      <c r="AS34" s="408"/>
      <c r="AT34" s="408"/>
      <c r="AU34" s="408"/>
      <c r="AV34" s="408"/>
      <c r="AW34" s="408"/>
      <c r="AX34" s="408"/>
      <c r="AY34" s="408"/>
      <c r="AZ34" s="408"/>
      <c r="BA34" s="408"/>
      <c r="BB34" s="408"/>
      <c r="BC34" s="408"/>
      <c r="BD34" s="174"/>
      <c r="BE34" s="407">
        <f>IF(BG34="","",MAX(C34:D43,U34:V43,AM34:AN43)+1)</f>
        <v>11</v>
      </c>
      <c r="BF34" s="407"/>
      <c r="BG34" s="408" t="str">
        <f>IF('各会計、関係団体の財政状況及び健全化判断比率'!B34="","",'各会計、関係団体の財政状況及び健全化判断比率'!B34)</f>
        <v>再生可能エネルギー事業特別会計</v>
      </c>
      <c r="BH34" s="408"/>
      <c r="BI34" s="408"/>
      <c r="BJ34" s="408"/>
      <c r="BK34" s="408"/>
      <c r="BL34" s="408"/>
      <c r="BM34" s="408"/>
      <c r="BN34" s="408"/>
      <c r="BO34" s="408"/>
      <c r="BP34" s="408"/>
      <c r="BQ34" s="408"/>
      <c r="BR34" s="408"/>
      <c r="BS34" s="408"/>
      <c r="BT34" s="408"/>
      <c r="BU34" s="408"/>
      <c r="BV34" s="174"/>
      <c r="BW34" s="407">
        <f>IF(BY34="","",MAX(C34:D43,U34:V43,AM34:AN43,BE34:BF43)+1)</f>
        <v>12</v>
      </c>
      <c r="BX34" s="407"/>
      <c r="BY34" s="408" t="str">
        <f>IF('各会計、関係団体の財政状況及び健全化判断比率'!B68="","",'各会計、関係団体の財政状況及び健全化判断比率'!B68)</f>
        <v>旭川中部衛生施設組合</v>
      </c>
      <c r="BZ34" s="408"/>
      <c r="CA34" s="408"/>
      <c r="CB34" s="408"/>
      <c r="CC34" s="408"/>
      <c r="CD34" s="408"/>
      <c r="CE34" s="408"/>
      <c r="CF34" s="408"/>
      <c r="CG34" s="408"/>
      <c r="CH34" s="408"/>
      <c r="CI34" s="408"/>
      <c r="CJ34" s="408"/>
      <c r="CK34" s="408"/>
      <c r="CL34" s="408"/>
      <c r="CM34" s="408"/>
      <c r="CN34" s="174"/>
      <c r="CO34" s="407">
        <f>IF(CQ34="","",MAX(C34:D43,U34:V43,AM34:AN43,BE34:BF43,BW34:BX43)+1)</f>
        <v>22</v>
      </c>
      <c r="CP34" s="407"/>
      <c r="CQ34" s="408" t="str">
        <f>IF('各会計、関係団体の財政状況及び健全化判断比率'!BS7="","",'各会計、関係団体の財政状況及び健全化判断比率'!BS7)</f>
        <v>吉備中央農業公社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1"/>
    </row>
    <row r="35" spans="1:113" ht="32.25" customHeight="1" x14ac:dyDescent="0.15">
      <c r="A35" s="174"/>
      <c r="B35" s="198"/>
      <c r="C35" s="407">
        <f>IF(E35="","",C34+1)</f>
        <v>2</v>
      </c>
      <c r="D35" s="407"/>
      <c r="E35" s="408" t="str">
        <f>IF('各会計、関係団体の財政状況及び健全化判断比率'!B8="","",'各会計、関係団体の財政状況及び健全化判断比率'!B8)</f>
        <v>育英資金特別会計</v>
      </c>
      <c r="F35" s="408"/>
      <c r="G35" s="408"/>
      <c r="H35" s="408"/>
      <c r="I35" s="408"/>
      <c r="J35" s="408"/>
      <c r="K35" s="408"/>
      <c r="L35" s="408"/>
      <c r="M35" s="408"/>
      <c r="N35" s="408"/>
      <c r="O35" s="408"/>
      <c r="P35" s="408"/>
      <c r="Q35" s="408"/>
      <c r="R35" s="408"/>
      <c r="S35" s="408"/>
      <c r="T35" s="174"/>
      <c r="U35" s="407">
        <f>IF(W35="","",U34+1)</f>
        <v>6</v>
      </c>
      <c r="V35" s="407"/>
      <c r="W35" s="408" t="str">
        <f>IF('各会計、関係団体の財政状況及び健全化判断比率'!B29="","",'各会計、関係団体の財政状況及び健全化判断比率'!B29)</f>
        <v>介護保険特別会計（介護保険事業）</v>
      </c>
      <c r="X35" s="408"/>
      <c r="Y35" s="408"/>
      <c r="Z35" s="408"/>
      <c r="AA35" s="408"/>
      <c r="AB35" s="408"/>
      <c r="AC35" s="408"/>
      <c r="AD35" s="408"/>
      <c r="AE35" s="408"/>
      <c r="AF35" s="408"/>
      <c r="AG35" s="408"/>
      <c r="AH35" s="408"/>
      <c r="AI35" s="408"/>
      <c r="AJ35" s="408"/>
      <c r="AK35" s="408"/>
      <c r="AL35" s="174"/>
      <c r="AM35" s="407">
        <f t="shared" ref="AM35:AM43" si="0">IF(AO35="","",AM34+1)</f>
        <v>10</v>
      </c>
      <c r="AN35" s="407"/>
      <c r="AO35" s="408" t="str">
        <f>IF('各会計、関係団体の財政状況及び健全化判断比率'!B33="","",'各会計、関係団体の財政状況及び健全化判断比率'!B33)</f>
        <v>下水道事業会計</v>
      </c>
      <c r="AP35" s="408"/>
      <c r="AQ35" s="408"/>
      <c r="AR35" s="408"/>
      <c r="AS35" s="408"/>
      <c r="AT35" s="408"/>
      <c r="AU35" s="408"/>
      <c r="AV35" s="408"/>
      <c r="AW35" s="408"/>
      <c r="AX35" s="408"/>
      <c r="AY35" s="408"/>
      <c r="AZ35" s="408"/>
      <c r="BA35" s="408"/>
      <c r="BB35" s="408"/>
      <c r="BC35" s="408"/>
      <c r="BD35" s="174"/>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4"/>
      <c r="BW35" s="407">
        <f t="shared" ref="BW35:BW43" si="2">IF(BY35="","",BW34+1)</f>
        <v>13</v>
      </c>
      <c r="BX35" s="407"/>
      <c r="BY35" s="408" t="str">
        <f>IF('各会計、関係団体の財政状況及び健全化判断比率'!B69="","",'各会計、関係団体の財政状況及び健全化判断比率'!B69)</f>
        <v>高梁地域事務組合　一般会計</v>
      </c>
      <c r="BZ35" s="408"/>
      <c r="CA35" s="408"/>
      <c r="CB35" s="408"/>
      <c r="CC35" s="408"/>
      <c r="CD35" s="408"/>
      <c r="CE35" s="408"/>
      <c r="CF35" s="408"/>
      <c r="CG35" s="408"/>
      <c r="CH35" s="408"/>
      <c r="CI35" s="408"/>
      <c r="CJ35" s="408"/>
      <c r="CK35" s="408"/>
      <c r="CL35" s="408"/>
      <c r="CM35" s="408"/>
      <c r="CN35" s="174"/>
      <c r="CO35" s="407">
        <f t="shared" ref="CO35:CO43" si="3">IF(CQ35="","",CO34+1)</f>
        <v>23</v>
      </c>
      <c r="CP35" s="407"/>
      <c r="CQ35" s="408" t="str">
        <f>IF('各会計、関係団体の財政状況及び健全化判断比率'!BS8="","",'各会計、関係団体の財政状況及び健全化判断比率'!BS8)</f>
        <v>加茂川ふるさと交流プラザ</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1"/>
    </row>
    <row r="36" spans="1:113" ht="32.25" customHeight="1" x14ac:dyDescent="0.15">
      <c r="A36" s="174"/>
      <c r="B36" s="198"/>
      <c r="C36" s="407">
        <f>IF(E36="","",C35+1)</f>
        <v>3</v>
      </c>
      <c r="D36" s="407"/>
      <c r="E36" s="408" t="str">
        <f>IF('各会計、関係団体の財政状況及び健全化判断比率'!B9="","",'各会計、関係団体の財政状況及び健全化判断比率'!B9)</f>
        <v>診療所特別会計</v>
      </c>
      <c r="F36" s="408"/>
      <c r="G36" s="408"/>
      <c r="H36" s="408"/>
      <c r="I36" s="408"/>
      <c r="J36" s="408"/>
      <c r="K36" s="408"/>
      <c r="L36" s="408"/>
      <c r="M36" s="408"/>
      <c r="N36" s="408"/>
      <c r="O36" s="408"/>
      <c r="P36" s="408"/>
      <c r="Q36" s="408"/>
      <c r="R36" s="408"/>
      <c r="S36" s="408"/>
      <c r="T36" s="174"/>
      <c r="U36" s="407">
        <f t="shared" ref="U36:U43" si="4">IF(W36="","",U35+1)</f>
        <v>7</v>
      </c>
      <c r="V36" s="407"/>
      <c r="W36" s="408" t="str">
        <f>IF('各会計、関係団体の財政状況及び健全化判断比率'!B30="","",'各会計、関係団体の財政状況及び健全化判断比率'!B30)</f>
        <v>介護保険特別会計（介護サービス事業）</v>
      </c>
      <c r="X36" s="408"/>
      <c r="Y36" s="408"/>
      <c r="Z36" s="408"/>
      <c r="AA36" s="408"/>
      <c r="AB36" s="408"/>
      <c r="AC36" s="408"/>
      <c r="AD36" s="408"/>
      <c r="AE36" s="408"/>
      <c r="AF36" s="408"/>
      <c r="AG36" s="408"/>
      <c r="AH36" s="408"/>
      <c r="AI36" s="408"/>
      <c r="AJ36" s="408"/>
      <c r="AK36" s="408"/>
      <c r="AL36" s="174"/>
      <c r="AM36" s="407" t="str">
        <f t="shared" si="0"/>
        <v/>
      </c>
      <c r="AN36" s="407"/>
      <c r="AO36" s="408"/>
      <c r="AP36" s="408"/>
      <c r="AQ36" s="408"/>
      <c r="AR36" s="408"/>
      <c r="AS36" s="408"/>
      <c r="AT36" s="408"/>
      <c r="AU36" s="408"/>
      <c r="AV36" s="408"/>
      <c r="AW36" s="408"/>
      <c r="AX36" s="408"/>
      <c r="AY36" s="408"/>
      <c r="AZ36" s="408"/>
      <c r="BA36" s="408"/>
      <c r="BB36" s="408"/>
      <c r="BC36" s="408"/>
      <c r="BD36" s="174"/>
      <c r="BE36" s="407" t="str">
        <f t="shared" si="1"/>
        <v/>
      </c>
      <c r="BF36" s="407"/>
      <c r="BG36" s="408"/>
      <c r="BH36" s="408"/>
      <c r="BI36" s="408"/>
      <c r="BJ36" s="408"/>
      <c r="BK36" s="408"/>
      <c r="BL36" s="408"/>
      <c r="BM36" s="408"/>
      <c r="BN36" s="408"/>
      <c r="BO36" s="408"/>
      <c r="BP36" s="408"/>
      <c r="BQ36" s="408"/>
      <c r="BR36" s="408"/>
      <c r="BS36" s="408"/>
      <c r="BT36" s="408"/>
      <c r="BU36" s="408"/>
      <c r="BV36" s="174"/>
      <c r="BW36" s="407">
        <f t="shared" si="2"/>
        <v>14</v>
      </c>
      <c r="BX36" s="407"/>
      <c r="BY36" s="408" t="str">
        <f>IF('各会計、関係団体の財政状況及び健全化判断比率'!B70="","",'各会計、関係団体の財政状況及び健全化判断比率'!B70)</f>
        <v>岡山県広域水道企業団</v>
      </c>
      <c r="BZ36" s="408"/>
      <c r="CA36" s="408"/>
      <c r="CB36" s="408"/>
      <c r="CC36" s="408"/>
      <c r="CD36" s="408"/>
      <c r="CE36" s="408"/>
      <c r="CF36" s="408"/>
      <c r="CG36" s="408"/>
      <c r="CH36" s="408"/>
      <c r="CI36" s="408"/>
      <c r="CJ36" s="408"/>
      <c r="CK36" s="408"/>
      <c r="CL36" s="408"/>
      <c r="CM36" s="408"/>
      <c r="CN36" s="174"/>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1"/>
    </row>
    <row r="37" spans="1:113" ht="32.25" customHeight="1" x14ac:dyDescent="0.15">
      <c r="A37" s="174"/>
      <c r="B37" s="198"/>
      <c r="C37" s="407">
        <f>IF(E37="","",C36+1)</f>
        <v>4</v>
      </c>
      <c r="D37" s="407"/>
      <c r="E37" s="408" t="str">
        <f>IF('各会計、関係団体の財政状況及び健全化判断比率'!B10="","",'各会計、関係団体の財政状況及び健全化判断比率'!B10)</f>
        <v>住宅新築資金等貸付事業特別会計</v>
      </c>
      <c r="F37" s="408"/>
      <c r="G37" s="408"/>
      <c r="H37" s="408"/>
      <c r="I37" s="408"/>
      <c r="J37" s="408"/>
      <c r="K37" s="408"/>
      <c r="L37" s="408"/>
      <c r="M37" s="408"/>
      <c r="N37" s="408"/>
      <c r="O37" s="408"/>
      <c r="P37" s="408"/>
      <c r="Q37" s="408"/>
      <c r="R37" s="408"/>
      <c r="S37" s="408"/>
      <c r="T37" s="174"/>
      <c r="U37" s="407">
        <f t="shared" si="4"/>
        <v>8</v>
      </c>
      <c r="V37" s="407"/>
      <c r="W37" s="408" t="str">
        <f>IF('各会計、関係団体の財政状況及び健全化判断比率'!B31="","",'各会計、関係団体の財政状況及び健全化判断比率'!B31)</f>
        <v>後期高齢者医療特別会計</v>
      </c>
      <c r="X37" s="408"/>
      <c r="Y37" s="408"/>
      <c r="Z37" s="408"/>
      <c r="AA37" s="408"/>
      <c r="AB37" s="408"/>
      <c r="AC37" s="408"/>
      <c r="AD37" s="408"/>
      <c r="AE37" s="408"/>
      <c r="AF37" s="408"/>
      <c r="AG37" s="408"/>
      <c r="AH37" s="408"/>
      <c r="AI37" s="408"/>
      <c r="AJ37" s="408"/>
      <c r="AK37" s="408"/>
      <c r="AL37" s="174"/>
      <c r="AM37" s="407" t="str">
        <f t="shared" si="0"/>
        <v/>
      </c>
      <c r="AN37" s="407"/>
      <c r="AO37" s="408"/>
      <c r="AP37" s="408"/>
      <c r="AQ37" s="408"/>
      <c r="AR37" s="408"/>
      <c r="AS37" s="408"/>
      <c r="AT37" s="408"/>
      <c r="AU37" s="408"/>
      <c r="AV37" s="408"/>
      <c r="AW37" s="408"/>
      <c r="AX37" s="408"/>
      <c r="AY37" s="408"/>
      <c r="AZ37" s="408"/>
      <c r="BA37" s="408"/>
      <c r="BB37" s="408"/>
      <c r="BC37" s="408"/>
      <c r="BD37" s="174"/>
      <c r="BE37" s="407" t="str">
        <f t="shared" si="1"/>
        <v/>
      </c>
      <c r="BF37" s="407"/>
      <c r="BG37" s="408"/>
      <c r="BH37" s="408"/>
      <c r="BI37" s="408"/>
      <c r="BJ37" s="408"/>
      <c r="BK37" s="408"/>
      <c r="BL37" s="408"/>
      <c r="BM37" s="408"/>
      <c r="BN37" s="408"/>
      <c r="BO37" s="408"/>
      <c r="BP37" s="408"/>
      <c r="BQ37" s="408"/>
      <c r="BR37" s="408"/>
      <c r="BS37" s="408"/>
      <c r="BT37" s="408"/>
      <c r="BU37" s="408"/>
      <c r="BV37" s="174"/>
      <c r="BW37" s="407">
        <f t="shared" si="2"/>
        <v>15</v>
      </c>
      <c r="BX37" s="407"/>
      <c r="BY37" s="408" t="str">
        <f>IF('各会計、関係団体の財政状況及び健全化判断比率'!B71="","",'各会計、関係団体の財政状況及び健全化判断比率'!B71)</f>
        <v>岡山県市町村総合事務組合　一般会計</v>
      </c>
      <c r="BZ37" s="408"/>
      <c r="CA37" s="408"/>
      <c r="CB37" s="408"/>
      <c r="CC37" s="408"/>
      <c r="CD37" s="408"/>
      <c r="CE37" s="408"/>
      <c r="CF37" s="408"/>
      <c r="CG37" s="408"/>
      <c r="CH37" s="408"/>
      <c r="CI37" s="408"/>
      <c r="CJ37" s="408"/>
      <c r="CK37" s="408"/>
      <c r="CL37" s="408"/>
      <c r="CM37" s="408"/>
      <c r="CN37" s="174"/>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1"/>
    </row>
    <row r="38" spans="1:113" ht="32.25" customHeight="1" x14ac:dyDescent="0.15">
      <c r="A38" s="174"/>
      <c r="B38" s="198"/>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4"/>
      <c r="U38" s="407" t="str">
        <f t="shared" si="4"/>
        <v/>
      </c>
      <c r="V38" s="407"/>
      <c r="W38" s="408"/>
      <c r="X38" s="408"/>
      <c r="Y38" s="408"/>
      <c r="Z38" s="408"/>
      <c r="AA38" s="408"/>
      <c r="AB38" s="408"/>
      <c r="AC38" s="408"/>
      <c r="AD38" s="408"/>
      <c r="AE38" s="408"/>
      <c r="AF38" s="408"/>
      <c r="AG38" s="408"/>
      <c r="AH38" s="408"/>
      <c r="AI38" s="408"/>
      <c r="AJ38" s="408"/>
      <c r="AK38" s="408"/>
      <c r="AL38" s="174"/>
      <c r="AM38" s="407" t="str">
        <f t="shared" si="0"/>
        <v/>
      </c>
      <c r="AN38" s="407"/>
      <c r="AO38" s="408"/>
      <c r="AP38" s="408"/>
      <c r="AQ38" s="408"/>
      <c r="AR38" s="408"/>
      <c r="AS38" s="408"/>
      <c r="AT38" s="408"/>
      <c r="AU38" s="408"/>
      <c r="AV38" s="408"/>
      <c r="AW38" s="408"/>
      <c r="AX38" s="408"/>
      <c r="AY38" s="408"/>
      <c r="AZ38" s="408"/>
      <c r="BA38" s="408"/>
      <c r="BB38" s="408"/>
      <c r="BC38" s="408"/>
      <c r="BD38" s="174"/>
      <c r="BE38" s="407" t="str">
        <f t="shared" si="1"/>
        <v/>
      </c>
      <c r="BF38" s="407"/>
      <c r="BG38" s="408"/>
      <c r="BH38" s="408"/>
      <c r="BI38" s="408"/>
      <c r="BJ38" s="408"/>
      <c r="BK38" s="408"/>
      <c r="BL38" s="408"/>
      <c r="BM38" s="408"/>
      <c r="BN38" s="408"/>
      <c r="BO38" s="408"/>
      <c r="BP38" s="408"/>
      <c r="BQ38" s="408"/>
      <c r="BR38" s="408"/>
      <c r="BS38" s="408"/>
      <c r="BT38" s="408"/>
      <c r="BU38" s="408"/>
      <c r="BV38" s="174"/>
      <c r="BW38" s="407">
        <f t="shared" si="2"/>
        <v>16</v>
      </c>
      <c r="BX38" s="407"/>
      <c r="BY38" s="408" t="str">
        <f>IF('各会計、関係団体の財政状況及び健全化判断比率'!B72="","",'各会計、関係団体の財政状況及び健全化判断比率'!B72)</f>
        <v>岡山県市町村総合事務組合　貸付金特別会計</v>
      </c>
      <c r="BZ38" s="408"/>
      <c r="CA38" s="408"/>
      <c r="CB38" s="408"/>
      <c r="CC38" s="408"/>
      <c r="CD38" s="408"/>
      <c r="CE38" s="408"/>
      <c r="CF38" s="408"/>
      <c r="CG38" s="408"/>
      <c r="CH38" s="408"/>
      <c r="CI38" s="408"/>
      <c r="CJ38" s="408"/>
      <c r="CK38" s="408"/>
      <c r="CL38" s="408"/>
      <c r="CM38" s="408"/>
      <c r="CN38" s="174"/>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1"/>
    </row>
    <row r="39" spans="1:113" ht="32.25" customHeight="1" x14ac:dyDescent="0.15">
      <c r="A39" s="174"/>
      <c r="B39" s="198"/>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4"/>
      <c r="U39" s="407" t="str">
        <f t="shared" si="4"/>
        <v/>
      </c>
      <c r="V39" s="407"/>
      <c r="W39" s="408"/>
      <c r="X39" s="408"/>
      <c r="Y39" s="408"/>
      <c r="Z39" s="408"/>
      <c r="AA39" s="408"/>
      <c r="AB39" s="408"/>
      <c r="AC39" s="408"/>
      <c r="AD39" s="408"/>
      <c r="AE39" s="408"/>
      <c r="AF39" s="408"/>
      <c r="AG39" s="408"/>
      <c r="AH39" s="408"/>
      <c r="AI39" s="408"/>
      <c r="AJ39" s="408"/>
      <c r="AK39" s="408"/>
      <c r="AL39" s="174"/>
      <c r="AM39" s="407" t="str">
        <f t="shared" si="0"/>
        <v/>
      </c>
      <c r="AN39" s="407"/>
      <c r="AO39" s="408"/>
      <c r="AP39" s="408"/>
      <c r="AQ39" s="408"/>
      <c r="AR39" s="408"/>
      <c r="AS39" s="408"/>
      <c r="AT39" s="408"/>
      <c r="AU39" s="408"/>
      <c r="AV39" s="408"/>
      <c r="AW39" s="408"/>
      <c r="AX39" s="408"/>
      <c r="AY39" s="408"/>
      <c r="AZ39" s="408"/>
      <c r="BA39" s="408"/>
      <c r="BB39" s="408"/>
      <c r="BC39" s="408"/>
      <c r="BD39" s="174"/>
      <c r="BE39" s="407" t="str">
        <f t="shared" si="1"/>
        <v/>
      </c>
      <c r="BF39" s="407"/>
      <c r="BG39" s="408"/>
      <c r="BH39" s="408"/>
      <c r="BI39" s="408"/>
      <c r="BJ39" s="408"/>
      <c r="BK39" s="408"/>
      <c r="BL39" s="408"/>
      <c r="BM39" s="408"/>
      <c r="BN39" s="408"/>
      <c r="BO39" s="408"/>
      <c r="BP39" s="408"/>
      <c r="BQ39" s="408"/>
      <c r="BR39" s="408"/>
      <c r="BS39" s="408"/>
      <c r="BT39" s="408"/>
      <c r="BU39" s="408"/>
      <c r="BV39" s="174"/>
      <c r="BW39" s="407">
        <f t="shared" si="2"/>
        <v>17</v>
      </c>
      <c r="BX39" s="407"/>
      <c r="BY39" s="408" t="str">
        <f>IF('各会計、関係団体の財政状況及び健全化判断比率'!B73="","",'各会計、関係団体の財政状況及び健全化判断比率'!B73)</f>
        <v>岡山県市町村総合事務組合　拠出金特別会計</v>
      </c>
      <c r="BZ39" s="408"/>
      <c r="CA39" s="408"/>
      <c r="CB39" s="408"/>
      <c r="CC39" s="408"/>
      <c r="CD39" s="408"/>
      <c r="CE39" s="408"/>
      <c r="CF39" s="408"/>
      <c r="CG39" s="408"/>
      <c r="CH39" s="408"/>
      <c r="CI39" s="408"/>
      <c r="CJ39" s="408"/>
      <c r="CK39" s="408"/>
      <c r="CL39" s="408"/>
      <c r="CM39" s="408"/>
      <c r="CN39" s="174"/>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1"/>
    </row>
    <row r="40" spans="1:113" ht="32.25" customHeight="1" x14ac:dyDescent="0.15">
      <c r="A40" s="174"/>
      <c r="B40" s="198"/>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4"/>
      <c r="U40" s="407" t="str">
        <f t="shared" si="4"/>
        <v/>
      </c>
      <c r="V40" s="407"/>
      <c r="W40" s="408"/>
      <c r="X40" s="408"/>
      <c r="Y40" s="408"/>
      <c r="Z40" s="408"/>
      <c r="AA40" s="408"/>
      <c r="AB40" s="408"/>
      <c r="AC40" s="408"/>
      <c r="AD40" s="408"/>
      <c r="AE40" s="408"/>
      <c r="AF40" s="408"/>
      <c r="AG40" s="408"/>
      <c r="AH40" s="408"/>
      <c r="AI40" s="408"/>
      <c r="AJ40" s="408"/>
      <c r="AK40" s="408"/>
      <c r="AL40" s="174"/>
      <c r="AM40" s="407" t="str">
        <f t="shared" si="0"/>
        <v/>
      </c>
      <c r="AN40" s="407"/>
      <c r="AO40" s="408"/>
      <c r="AP40" s="408"/>
      <c r="AQ40" s="408"/>
      <c r="AR40" s="408"/>
      <c r="AS40" s="408"/>
      <c r="AT40" s="408"/>
      <c r="AU40" s="408"/>
      <c r="AV40" s="408"/>
      <c r="AW40" s="408"/>
      <c r="AX40" s="408"/>
      <c r="AY40" s="408"/>
      <c r="AZ40" s="408"/>
      <c r="BA40" s="408"/>
      <c r="BB40" s="408"/>
      <c r="BC40" s="408"/>
      <c r="BD40" s="174"/>
      <c r="BE40" s="407" t="str">
        <f t="shared" si="1"/>
        <v/>
      </c>
      <c r="BF40" s="407"/>
      <c r="BG40" s="408"/>
      <c r="BH40" s="408"/>
      <c r="BI40" s="408"/>
      <c r="BJ40" s="408"/>
      <c r="BK40" s="408"/>
      <c r="BL40" s="408"/>
      <c r="BM40" s="408"/>
      <c r="BN40" s="408"/>
      <c r="BO40" s="408"/>
      <c r="BP40" s="408"/>
      <c r="BQ40" s="408"/>
      <c r="BR40" s="408"/>
      <c r="BS40" s="408"/>
      <c r="BT40" s="408"/>
      <c r="BU40" s="408"/>
      <c r="BV40" s="174"/>
      <c r="BW40" s="407">
        <f t="shared" si="2"/>
        <v>18</v>
      </c>
      <c r="BX40" s="407"/>
      <c r="BY40" s="408" t="str">
        <f>IF('各会計、関係団体の財政状況及び健全化判断比率'!B74="","",'各会計、関係団体の財政状況及び健全化判断比率'!B74)</f>
        <v>岡山県市町村総合事務組合　交通災害共済特別会計</v>
      </c>
      <c r="BZ40" s="408"/>
      <c r="CA40" s="408"/>
      <c r="CB40" s="408"/>
      <c r="CC40" s="408"/>
      <c r="CD40" s="408"/>
      <c r="CE40" s="408"/>
      <c r="CF40" s="408"/>
      <c r="CG40" s="408"/>
      <c r="CH40" s="408"/>
      <c r="CI40" s="408"/>
      <c r="CJ40" s="408"/>
      <c r="CK40" s="408"/>
      <c r="CL40" s="408"/>
      <c r="CM40" s="408"/>
      <c r="CN40" s="174"/>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1"/>
    </row>
    <row r="41" spans="1:113" ht="32.25" customHeight="1" x14ac:dyDescent="0.15">
      <c r="A41" s="174"/>
      <c r="B41" s="198"/>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4"/>
      <c r="U41" s="407" t="str">
        <f t="shared" si="4"/>
        <v/>
      </c>
      <c r="V41" s="407"/>
      <c r="W41" s="408"/>
      <c r="X41" s="408"/>
      <c r="Y41" s="408"/>
      <c r="Z41" s="408"/>
      <c r="AA41" s="408"/>
      <c r="AB41" s="408"/>
      <c r="AC41" s="408"/>
      <c r="AD41" s="408"/>
      <c r="AE41" s="408"/>
      <c r="AF41" s="408"/>
      <c r="AG41" s="408"/>
      <c r="AH41" s="408"/>
      <c r="AI41" s="408"/>
      <c r="AJ41" s="408"/>
      <c r="AK41" s="408"/>
      <c r="AL41" s="174"/>
      <c r="AM41" s="407" t="str">
        <f t="shared" si="0"/>
        <v/>
      </c>
      <c r="AN41" s="407"/>
      <c r="AO41" s="408"/>
      <c r="AP41" s="408"/>
      <c r="AQ41" s="408"/>
      <c r="AR41" s="408"/>
      <c r="AS41" s="408"/>
      <c r="AT41" s="408"/>
      <c r="AU41" s="408"/>
      <c r="AV41" s="408"/>
      <c r="AW41" s="408"/>
      <c r="AX41" s="408"/>
      <c r="AY41" s="408"/>
      <c r="AZ41" s="408"/>
      <c r="BA41" s="408"/>
      <c r="BB41" s="408"/>
      <c r="BC41" s="408"/>
      <c r="BD41" s="174"/>
      <c r="BE41" s="407" t="str">
        <f t="shared" si="1"/>
        <v/>
      </c>
      <c r="BF41" s="407"/>
      <c r="BG41" s="408"/>
      <c r="BH41" s="408"/>
      <c r="BI41" s="408"/>
      <c r="BJ41" s="408"/>
      <c r="BK41" s="408"/>
      <c r="BL41" s="408"/>
      <c r="BM41" s="408"/>
      <c r="BN41" s="408"/>
      <c r="BO41" s="408"/>
      <c r="BP41" s="408"/>
      <c r="BQ41" s="408"/>
      <c r="BR41" s="408"/>
      <c r="BS41" s="408"/>
      <c r="BT41" s="408"/>
      <c r="BU41" s="408"/>
      <c r="BV41" s="174"/>
      <c r="BW41" s="407">
        <f t="shared" si="2"/>
        <v>19</v>
      </c>
      <c r="BX41" s="407"/>
      <c r="BY41" s="408" t="str">
        <f>IF('各会計、関係団体の財政状況及び健全化判断比率'!B75="","",'各会計、関係団体の財政状況及び健全化判断比率'!B75)</f>
        <v>岡山県市町村税整理組合</v>
      </c>
      <c r="BZ41" s="408"/>
      <c r="CA41" s="408"/>
      <c r="CB41" s="408"/>
      <c r="CC41" s="408"/>
      <c r="CD41" s="408"/>
      <c r="CE41" s="408"/>
      <c r="CF41" s="408"/>
      <c r="CG41" s="408"/>
      <c r="CH41" s="408"/>
      <c r="CI41" s="408"/>
      <c r="CJ41" s="408"/>
      <c r="CK41" s="408"/>
      <c r="CL41" s="408"/>
      <c r="CM41" s="408"/>
      <c r="CN41" s="174"/>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1"/>
    </row>
    <row r="42" spans="1:113" ht="32.25" customHeight="1" x14ac:dyDescent="0.15">
      <c r="B42" s="198"/>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4"/>
      <c r="U42" s="407" t="str">
        <f t="shared" si="4"/>
        <v/>
      </c>
      <c r="V42" s="407"/>
      <c r="W42" s="408"/>
      <c r="X42" s="408"/>
      <c r="Y42" s="408"/>
      <c r="Z42" s="408"/>
      <c r="AA42" s="408"/>
      <c r="AB42" s="408"/>
      <c r="AC42" s="408"/>
      <c r="AD42" s="408"/>
      <c r="AE42" s="408"/>
      <c r="AF42" s="408"/>
      <c r="AG42" s="408"/>
      <c r="AH42" s="408"/>
      <c r="AI42" s="408"/>
      <c r="AJ42" s="408"/>
      <c r="AK42" s="408"/>
      <c r="AL42" s="174"/>
      <c r="AM42" s="407" t="str">
        <f t="shared" si="0"/>
        <v/>
      </c>
      <c r="AN42" s="407"/>
      <c r="AO42" s="408"/>
      <c r="AP42" s="408"/>
      <c r="AQ42" s="408"/>
      <c r="AR42" s="408"/>
      <c r="AS42" s="408"/>
      <c r="AT42" s="408"/>
      <c r="AU42" s="408"/>
      <c r="AV42" s="408"/>
      <c r="AW42" s="408"/>
      <c r="AX42" s="408"/>
      <c r="AY42" s="408"/>
      <c r="AZ42" s="408"/>
      <c r="BA42" s="408"/>
      <c r="BB42" s="408"/>
      <c r="BC42" s="408"/>
      <c r="BD42" s="174"/>
      <c r="BE42" s="407" t="str">
        <f t="shared" si="1"/>
        <v/>
      </c>
      <c r="BF42" s="407"/>
      <c r="BG42" s="408"/>
      <c r="BH42" s="408"/>
      <c r="BI42" s="408"/>
      <c r="BJ42" s="408"/>
      <c r="BK42" s="408"/>
      <c r="BL42" s="408"/>
      <c r="BM42" s="408"/>
      <c r="BN42" s="408"/>
      <c r="BO42" s="408"/>
      <c r="BP42" s="408"/>
      <c r="BQ42" s="408"/>
      <c r="BR42" s="408"/>
      <c r="BS42" s="408"/>
      <c r="BT42" s="408"/>
      <c r="BU42" s="408"/>
      <c r="BV42" s="174"/>
      <c r="BW42" s="407">
        <f t="shared" si="2"/>
        <v>20</v>
      </c>
      <c r="BX42" s="407"/>
      <c r="BY42" s="408" t="str">
        <f>IF('各会計、関係団体の財政状況及び健全化判断比率'!B76="","",'各会計、関係団体の財政状況及び健全化判断比率'!B76)</f>
        <v>岡山県後期高齢者医療広域連合一般会計</v>
      </c>
      <c r="BZ42" s="408"/>
      <c r="CA42" s="408"/>
      <c r="CB42" s="408"/>
      <c r="CC42" s="408"/>
      <c r="CD42" s="408"/>
      <c r="CE42" s="408"/>
      <c r="CF42" s="408"/>
      <c r="CG42" s="408"/>
      <c r="CH42" s="408"/>
      <c r="CI42" s="408"/>
      <c r="CJ42" s="408"/>
      <c r="CK42" s="408"/>
      <c r="CL42" s="408"/>
      <c r="CM42" s="408"/>
      <c r="CN42" s="174"/>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1"/>
    </row>
    <row r="43" spans="1:113" ht="32.25" customHeight="1" x14ac:dyDescent="0.15">
      <c r="B43" s="198"/>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4"/>
      <c r="U43" s="407" t="str">
        <f t="shared" si="4"/>
        <v/>
      </c>
      <c r="V43" s="407"/>
      <c r="W43" s="408"/>
      <c r="X43" s="408"/>
      <c r="Y43" s="408"/>
      <c r="Z43" s="408"/>
      <c r="AA43" s="408"/>
      <c r="AB43" s="408"/>
      <c r="AC43" s="408"/>
      <c r="AD43" s="408"/>
      <c r="AE43" s="408"/>
      <c r="AF43" s="408"/>
      <c r="AG43" s="408"/>
      <c r="AH43" s="408"/>
      <c r="AI43" s="408"/>
      <c r="AJ43" s="408"/>
      <c r="AK43" s="408"/>
      <c r="AL43" s="174"/>
      <c r="AM43" s="407" t="str">
        <f t="shared" si="0"/>
        <v/>
      </c>
      <c r="AN43" s="407"/>
      <c r="AO43" s="408"/>
      <c r="AP43" s="408"/>
      <c r="AQ43" s="408"/>
      <c r="AR43" s="408"/>
      <c r="AS43" s="408"/>
      <c r="AT43" s="408"/>
      <c r="AU43" s="408"/>
      <c r="AV43" s="408"/>
      <c r="AW43" s="408"/>
      <c r="AX43" s="408"/>
      <c r="AY43" s="408"/>
      <c r="AZ43" s="408"/>
      <c r="BA43" s="408"/>
      <c r="BB43" s="408"/>
      <c r="BC43" s="408"/>
      <c r="BD43" s="174"/>
      <c r="BE43" s="407" t="str">
        <f t="shared" si="1"/>
        <v/>
      </c>
      <c r="BF43" s="407"/>
      <c r="BG43" s="408"/>
      <c r="BH43" s="408"/>
      <c r="BI43" s="408"/>
      <c r="BJ43" s="408"/>
      <c r="BK43" s="408"/>
      <c r="BL43" s="408"/>
      <c r="BM43" s="408"/>
      <c r="BN43" s="408"/>
      <c r="BO43" s="408"/>
      <c r="BP43" s="408"/>
      <c r="BQ43" s="408"/>
      <c r="BR43" s="408"/>
      <c r="BS43" s="408"/>
      <c r="BT43" s="408"/>
      <c r="BU43" s="408"/>
      <c r="BV43" s="174"/>
      <c r="BW43" s="407">
        <f t="shared" si="2"/>
        <v>21</v>
      </c>
      <c r="BX43" s="407"/>
      <c r="BY43" s="408" t="str">
        <f>IF('各会計、関係団体の財政状況及び健全化判断比率'!B77="","",'各会計、関係団体の財政状況及び健全化判断比率'!B77)</f>
        <v>岡山県後期高齢者医療広域連合特別会計</v>
      </c>
      <c r="BZ43" s="408"/>
      <c r="CA43" s="408"/>
      <c r="CB43" s="408"/>
      <c r="CC43" s="408"/>
      <c r="CD43" s="408"/>
      <c r="CE43" s="408"/>
      <c r="CF43" s="408"/>
      <c r="CG43" s="408"/>
      <c r="CH43" s="408"/>
      <c r="CI43" s="408"/>
      <c r="CJ43" s="408"/>
      <c r="CK43" s="408"/>
      <c r="CL43" s="408"/>
      <c r="CM43" s="408"/>
      <c r="CN43" s="174"/>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3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6" t="s">
        <v>557</v>
      </c>
      <c r="D34" s="1216"/>
      <c r="E34" s="1217"/>
      <c r="F34" s="32">
        <v>12.57</v>
      </c>
      <c r="G34" s="33">
        <v>14.42</v>
      </c>
      <c r="H34" s="33">
        <v>15.21</v>
      </c>
      <c r="I34" s="33">
        <v>15.7</v>
      </c>
      <c r="J34" s="34">
        <v>15.72</v>
      </c>
      <c r="K34" s="22"/>
      <c r="L34" s="22"/>
      <c r="M34" s="22"/>
      <c r="N34" s="22"/>
      <c r="O34" s="22"/>
      <c r="P34" s="22"/>
    </row>
    <row r="35" spans="1:16" ht="39" customHeight="1" x14ac:dyDescent="0.15">
      <c r="A35" s="22"/>
      <c r="B35" s="35"/>
      <c r="C35" s="1210" t="s">
        <v>558</v>
      </c>
      <c r="D35" s="1211"/>
      <c r="E35" s="1212"/>
      <c r="F35" s="36">
        <v>7.15</v>
      </c>
      <c r="G35" s="37">
        <v>5.26</v>
      </c>
      <c r="H35" s="37">
        <v>7.14</v>
      </c>
      <c r="I35" s="37">
        <v>9.31</v>
      </c>
      <c r="J35" s="38">
        <v>12.86</v>
      </c>
      <c r="K35" s="22"/>
      <c r="L35" s="22"/>
      <c r="M35" s="22"/>
      <c r="N35" s="22"/>
      <c r="O35" s="22"/>
      <c r="P35" s="22"/>
    </row>
    <row r="36" spans="1:16" ht="39" customHeight="1" x14ac:dyDescent="0.15">
      <c r="A36" s="22"/>
      <c r="B36" s="35"/>
      <c r="C36" s="1210" t="s">
        <v>559</v>
      </c>
      <c r="D36" s="1211"/>
      <c r="E36" s="1212"/>
      <c r="F36" s="36">
        <v>0.53</v>
      </c>
      <c r="G36" s="37">
        <v>0.48</v>
      </c>
      <c r="H36" s="37">
        <v>7.0000000000000007E-2</v>
      </c>
      <c r="I36" s="37">
        <v>1.05</v>
      </c>
      <c r="J36" s="38">
        <v>1.48</v>
      </c>
      <c r="K36" s="22"/>
      <c r="L36" s="22"/>
      <c r="M36" s="22"/>
      <c r="N36" s="22"/>
      <c r="O36" s="22"/>
      <c r="P36" s="22"/>
    </row>
    <row r="37" spans="1:16" ht="39" customHeight="1" x14ac:dyDescent="0.15">
      <c r="A37" s="22"/>
      <c r="B37" s="35"/>
      <c r="C37" s="1210" t="s">
        <v>560</v>
      </c>
      <c r="D37" s="1211"/>
      <c r="E37" s="1212"/>
      <c r="F37" s="36" t="s">
        <v>509</v>
      </c>
      <c r="G37" s="37" t="s">
        <v>509</v>
      </c>
      <c r="H37" s="37" t="s">
        <v>509</v>
      </c>
      <c r="I37" s="37">
        <v>0.28000000000000003</v>
      </c>
      <c r="J37" s="38">
        <v>0.25</v>
      </c>
      <c r="K37" s="22"/>
      <c r="L37" s="22"/>
      <c r="M37" s="22"/>
      <c r="N37" s="22"/>
      <c r="O37" s="22"/>
      <c r="P37" s="22"/>
    </row>
    <row r="38" spans="1:16" ht="39" customHeight="1" x14ac:dyDescent="0.15">
      <c r="A38" s="22"/>
      <c r="B38" s="35"/>
      <c r="C38" s="1210" t="s">
        <v>561</v>
      </c>
      <c r="D38" s="1211"/>
      <c r="E38" s="1212"/>
      <c r="F38" s="36">
        <v>0</v>
      </c>
      <c r="G38" s="37">
        <v>0</v>
      </c>
      <c r="H38" s="37">
        <v>0.06</v>
      </c>
      <c r="I38" s="37">
        <v>0</v>
      </c>
      <c r="J38" s="38">
        <v>0.06</v>
      </c>
      <c r="K38" s="22"/>
      <c r="L38" s="22"/>
      <c r="M38" s="22"/>
      <c r="N38" s="22"/>
      <c r="O38" s="22"/>
      <c r="P38" s="22"/>
    </row>
    <row r="39" spans="1:16" ht="39" customHeight="1" x14ac:dyDescent="0.15">
      <c r="A39" s="22"/>
      <c r="B39" s="35"/>
      <c r="C39" s="1210" t="s">
        <v>562</v>
      </c>
      <c r="D39" s="1211"/>
      <c r="E39" s="1212"/>
      <c r="F39" s="36">
        <v>0.35</v>
      </c>
      <c r="G39" s="37">
        <v>0.49</v>
      </c>
      <c r="H39" s="37">
        <v>0</v>
      </c>
      <c r="I39" s="37">
        <v>0</v>
      </c>
      <c r="J39" s="38">
        <v>0</v>
      </c>
      <c r="K39" s="22"/>
      <c r="L39" s="22"/>
      <c r="M39" s="22"/>
      <c r="N39" s="22"/>
      <c r="O39" s="22"/>
      <c r="P39" s="22"/>
    </row>
    <row r="40" spans="1:16" ht="39" customHeight="1" x14ac:dyDescent="0.15">
      <c r="A40" s="22"/>
      <c r="B40" s="35"/>
      <c r="C40" s="1210" t="s">
        <v>563</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564</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565</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566</v>
      </c>
      <c r="D43" s="1214"/>
      <c r="E43" s="1215"/>
      <c r="F43" s="41">
        <v>0.25</v>
      </c>
      <c r="G43" s="42">
        <v>0.14000000000000001</v>
      </c>
      <c r="H43" s="42">
        <v>0.15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Ggwde51SH9yBtRN96gZ0hPsaq9IbPIN2ogUezCnvCFKG7fbF7cLHBgvH/SOiRnpLhH6kl1jOaRYZHpoJDxjNw==" saltValue="2HYp+Ri2SqPo7xwC3MP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1176</v>
      </c>
      <c r="L45" s="60">
        <v>1023</v>
      </c>
      <c r="M45" s="60">
        <v>982</v>
      </c>
      <c r="N45" s="60">
        <v>977</v>
      </c>
      <c r="O45" s="61">
        <v>1022</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38"/>
      <c r="C48" s="1239"/>
      <c r="D48" s="62"/>
      <c r="E48" s="1220" t="s">
        <v>15</v>
      </c>
      <c r="F48" s="1220"/>
      <c r="G48" s="1220"/>
      <c r="H48" s="1220"/>
      <c r="I48" s="1220"/>
      <c r="J48" s="1221"/>
      <c r="K48" s="63">
        <v>282</v>
      </c>
      <c r="L48" s="64">
        <v>253</v>
      </c>
      <c r="M48" s="64">
        <v>233</v>
      </c>
      <c r="N48" s="64">
        <v>211</v>
      </c>
      <c r="O48" s="65">
        <v>235</v>
      </c>
      <c r="P48" s="48"/>
      <c r="Q48" s="48"/>
      <c r="R48" s="48"/>
      <c r="S48" s="48"/>
      <c r="T48" s="48"/>
      <c r="U48" s="48"/>
    </row>
    <row r="49" spans="1:21" ht="30.75" customHeight="1" x14ac:dyDescent="0.15">
      <c r="A49" s="48"/>
      <c r="B49" s="1238"/>
      <c r="C49" s="1239"/>
      <c r="D49" s="62"/>
      <c r="E49" s="1220" t="s">
        <v>16</v>
      </c>
      <c r="F49" s="1220"/>
      <c r="G49" s="1220"/>
      <c r="H49" s="1220"/>
      <c r="I49" s="1220"/>
      <c r="J49" s="1221"/>
      <c r="K49" s="63">
        <v>18</v>
      </c>
      <c r="L49" s="64">
        <v>13</v>
      </c>
      <c r="M49" s="64">
        <v>13</v>
      </c>
      <c r="N49" s="64">
        <v>13</v>
      </c>
      <c r="O49" s="65">
        <v>16</v>
      </c>
      <c r="P49" s="48"/>
      <c r="Q49" s="48"/>
      <c r="R49" s="48"/>
      <c r="S49" s="48"/>
      <c r="T49" s="48"/>
      <c r="U49" s="48"/>
    </row>
    <row r="50" spans="1:21" ht="30.75" customHeight="1" x14ac:dyDescent="0.15">
      <c r="A50" s="48"/>
      <c r="B50" s="1238"/>
      <c r="C50" s="1239"/>
      <c r="D50" s="62"/>
      <c r="E50" s="1220" t="s">
        <v>17</v>
      </c>
      <c r="F50" s="1220"/>
      <c r="G50" s="1220"/>
      <c r="H50" s="1220"/>
      <c r="I50" s="1220"/>
      <c r="J50" s="1221"/>
      <c r="K50" s="63">
        <v>16</v>
      </c>
      <c r="L50" s="64">
        <v>15</v>
      </c>
      <c r="M50" s="64">
        <v>16</v>
      </c>
      <c r="N50" s="64">
        <v>14</v>
      </c>
      <c r="O50" s="65">
        <v>14</v>
      </c>
      <c r="P50" s="48"/>
      <c r="Q50" s="48"/>
      <c r="R50" s="48"/>
      <c r="S50" s="48"/>
      <c r="T50" s="48"/>
      <c r="U50" s="48"/>
    </row>
    <row r="51" spans="1:21" ht="30.75" customHeight="1" x14ac:dyDescent="0.15">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1033</v>
      </c>
      <c r="L52" s="64">
        <v>918</v>
      </c>
      <c r="M52" s="64">
        <v>873</v>
      </c>
      <c r="N52" s="64">
        <v>833</v>
      </c>
      <c r="O52" s="65">
        <v>840</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459</v>
      </c>
      <c r="L53" s="69">
        <v>386</v>
      </c>
      <c r="M53" s="69">
        <v>371</v>
      </c>
      <c r="N53" s="69">
        <v>382</v>
      </c>
      <c r="O53" s="70">
        <v>447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0bEHrfs/lfD/RsF02MwVI89UQFG3uF8tk+jEzMeCJF8OspKiHZc453g5HcDb2pFf5CJU0S+/PHZopKiUItZ9A==" saltValue="rmzC78Tz0N3lXbI3+zuX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6" t="s">
        <v>30</v>
      </c>
      <c r="C41" s="1257"/>
      <c r="D41" s="102"/>
      <c r="E41" s="1258" t="s">
        <v>31</v>
      </c>
      <c r="F41" s="1258"/>
      <c r="G41" s="1258"/>
      <c r="H41" s="1259"/>
      <c r="I41" s="347">
        <v>9631</v>
      </c>
      <c r="J41" s="348">
        <v>9186</v>
      </c>
      <c r="K41" s="348">
        <v>9161</v>
      </c>
      <c r="L41" s="348">
        <v>9054</v>
      </c>
      <c r="M41" s="349">
        <v>8809</v>
      </c>
    </row>
    <row r="42" spans="2:13" ht="27.75" customHeight="1" x14ac:dyDescent="0.15">
      <c r="B42" s="1246"/>
      <c r="C42" s="1247"/>
      <c r="D42" s="103"/>
      <c r="E42" s="1250" t="s">
        <v>32</v>
      </c>
      <c r="F42" s="1250"/>
      <c r="G42" s="1250"/>
      <c r="H42" s="1251"/>
      <c r="I42" s="350">
        <v>216</v>
      </c>
      <c r="J42" s="351">
        <v>187</v>
      </c>
      <c r="K42" s="351">
        <v>450</v>
      </c>
      <c r="L42" s="351">
        <v>415</v>
      </c>
      <c r="M42" s="352">
        <v>462</v>
      </c>
    </row>
    <row r="43" spans="2:13" ht="27.75" customHeight="1" x14ac:dyDescent="0.15">
      <c r="B43" s="1246"/>
      <c r="C43" s="1247"/>
      <c r="D43" s="103"/>
      <c r="E43" s="1250" t="s">
        <v>33</v>
      </c>
      <c r="F43" s="1250"/>
      <c r="G43" s="1250"/>
      <c r="H43" s="1251"/>
      <c r="I43" s="350">
        <v>2277</v>
      </c>
      <c r="J43" s="351">
        <v>2208</v>
      </c>
      <c r="K43" s="351">
        <v>1889</v>
      </c>
      <c r="L43" s="351">
        <v>1613</v>
      </c>
      <c r="M43" s="352">
        <v>1515</v>
      </c>
    </row>
    <row r="44" spans="2:13" ht="27.75" customHeight="1" x14ac:dyDescent="0.15">
      <c r="B44" s="1246"/>
      <c r="C44" s="1247"/>
      <c r="D44" s="103"/>
      <c r="E44" s="1250" t="s">
        <v>34</v>
      </c>
      <c r="F44" s="1250"/>
      <c r="G44" s="1250"/>
      <c r="H44" s="1251"/>
      <c r="I44" s="350">
        <v>201</v>
      </c>
      <c r="J44" s="351">
        <v>190</v>
      </c>
      <c r="K44" s="351">
        <v>204</v>
      </c>
      <c r="L44" s="351">
        <v>193</v>
      </c>
      <c r="M44" s="352">
        <v>178</v>
      </c>
    </row>
    <row r="45" spans="2:13" ht="27.75" customHeight="1" x14ac:dyDescent="0.15">
      <c r="B45" s="1246"/>
      <c r="C45" s="1247"/>
      <c r="D45" s="103"/>
      <c r="E45" s="1250" t="s">
        <v>35</v>
      </c>
      <c r="F45" s="1250"/>
      <c r="G45" s="1250"/>
      <c r="H45" s="1251"/>
      <c r="I45" s="350">
        <v>1159</v>
      </c>
      <c r="J45" s="351">
        <v>1102</v>
      </c>
      <c r="K45" s="351">
        <v>1108</v>
      </c>
      <c r="L45" s="351">
        <v>1122</v>
      </c>
      <c r="M45" s="352">
        <v>1104</v>
      </c>
    </row>
    <row r="46" spans="2:13" ht="27.75" customHeight="1" x14ac:dyDescent="0.15">
      <c r="B46" s="1246"/>
      <c r="C46" s="1247"/>
      <c r="D46" s="104"/>
      <c r="E46" s="1250" t="s">
        <v>36</v>
      </c>
      <c r="F46" s="1250"/>
      <c r="G46" s="1250"/>
      <c r="H46" s="1251"/>
      <c r="I46" s="350" t="s">
        <v>509</v>
      </c>
      <c r="J46" s="351" t="s">
        <v>509</v>
      </c>
      <c r="K46" s="351" t="s">
        <v>509</v>
      </c>
      <c r="L46" s="351" t="s">
        <v>509</v>
      </c>
      <c r="M46" s="352" t="s">
        <v>509</v>
      </c>
    </row>
    <row r="47" spans="2:13" ht="27.75" customHeight="1" x14ac:dyDescent="0.15">
      <c r="B47" s="1246"/>
      <c r="C47" s="1247"/>
      <c r="D47" s="105"/>
      <c r="E47" s="1260" t="s">
        <v>37</v>
      </c>
      <c r="F47" s="1261"/>
      <c r="G47" s="1261"/>
      <c r="H47" s="1262"/>
      <c r="I47" s="350" t="s">
        <v>509</v>
      </c>
      <c r="J47" s="351" t="s">
        <v>509</v>
      </c>
      <c r="K47" s="351" t="s">
        <v>509</v>
      </c>
      <c r="L47" s="351" t="s">
        <v>509</v>
      </c>
      <c r="M47" s="352" t="s">
        <v>509</v>
      </c>
    </row>
    <row r="48" spans="2:13" ht="27.75" customHeight="1" x14ac:dyDescent="0.15">
      <c r="B48" s="1246"/>
      <c r="C48" s="1247"/>
      <c r="D48" s="103"/>
      <c r="E48" s="1250" t="s">
        <v>38</v>
      </c>
      <c r="F48" s="1250"/>
      <c r="G48" s="1250"/>
      <c r="H48" s="1251"/>
      <c r="I48" s="350" t="s">
        <v>509</v>
      </c>
      <c r="J48" s="351" t="s">
        <v>509</v>
      </c>
      <c r="K48" s="351" t="s">
        <v>509</v>
      </c>
      <c r="L48" s="351" t="s">
        <v>509</v>
      </c>
      <c r="M48" s="352" t="s">
        <v>509</v>
      </c>
    </row>
    <row r="49" spans="2:13" ht="27.75" customHeight="1" x14ac:dyDescent="0.15">
      <c r="B49" s="1248"/>
      <c r="C49" s="1249"/>
      <c r="D49" s="103"/>
      <c r="E49" s="1250" t="s">
        <v>39</v>
      </c>
      <c r="F49" s="1250"/>
      <c r="G49" s="1250"/>
      <c r="H49" s="1251"/>
      <c r="I49" s="350" t="s">
        <v>509</v>
      </c>
      <c r="J49" s="351" t="s">
        <v>509</v>
      </c>
      <c r="K49" s="351" t="s">
        <v>509</v>
      </c>
      <c r="L49" s="351" t="s">
        <v>509</v>
      </c>
      <c r="M49" s="352" t="s">
        <v>509</v>
      </c>
    </row>
    <row r="50" spans="2:13" ht="27.75" customHeight="1" x14ac:dyDescent="0.15">
      <c r="B50" s="1244" t="s">
        <v>40</v>
      </c>
      <c r="C50" s="1245"/>
      <c r="D50" s="106"/>
      <c r="E50" s="1250" t="s">
        <v>41</v>
      </c>
      <c r="F50" s="1250"/>
      <c r="G50" s="1250"/>
      <c r="H50" s="1251"/>
      <c r="I50" s="350">
        <v>3629</v>
      </c>
      <c r="J50" s="351">
        <v>3683</v>
      </c>
      <c r="K50" s="351">
        <v>3929</v>
      </c>
      <c r="L50" s="351">
        <v>4138</v>
      </c>
      <c r="M50" s="352">
        <v>4727</v>
      </c>
    </row>
    <row r="51" spans="2:13" ht="27.75" customHeight="1" x14ac:dyDescent="0.15">
      <c r="B51" s="1246"/>
      <c r="C51" s="1247"/>
      <c r="D51" s="103"/>
      <c r="E51" s="1250" t="s">
        <v>42</v>
      </c>
      <c r="F51" s="1250"/>
      <c r="G51" s="1250"/>
      <c r="H51" s="1251"/>
      <c r="I51" s="350">
        <v>402</v>
      </c>
      <c r="J51" s="351">
        <v>854</v>
      </c>
      <c r="K51" s="351">
        <v>796</v>
      </c>
      <c r="L51" s="351">
        <v>713</v>
      </c>
      <c r="M51" s="352">
        <v>673</v>
      </c>
    </row>
    <row r="52" spans="2:13" ht="27.75" customHeight="1" x14ac:dyDescent="0.15">
      <c r="B52" s="1248"/>
      <c r="C52" s="1249"/>
      <c r="D52" s="103"/>
      <c r="E52" s="1250" t="s">
        <v>43</v>
      </c>
      <c r="F52" s="1250"/>
      <c r="G52" s="1250"/>
      <c r="H52" s="1251"/>
      <c r="I52" s="350">
        <v>7584</v>
      </c>
      <c r="J52" s="351">
        <v>7363</v>
      </c>
      <c r="K52" s="351">
        <v>7239</v>
      </c>
      <c r="L52" s="351">
        <v>6923</v>
      </c>
      <c r="M52" s="352">
        <v>6929</v>
      </c>
    </row>
    <row r="53" spans="2:13" ht="27.75" customHeight="1" thickBot="1" x14ac:dyDescent="0.2">
      <c r="B53" s="1252" t="s">
        <v>44</v>
      </c>
      <c r="C53" s="1253"/>
      <c r="D53" s="107"/>
      <c r="E53" s="1254" t="s">
        <v>45</v>
      </c>
      <c r="F53" s="1254"/>
      <c r="G53" s="1254"/>
      <c r="H53" s="1255"/>
      <c r="I53" s="353">
        <v>1869</v>
      </c>
      <c r="J53" s="354">
        <v>974</v>
      </c>
      <c r="K53" s="354">
        <v>847</v>
      </c>
      <c r="L53" s="354">
        <v>622</v>
      </c>
      <c r="M53" s="355">
        <v>-261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6LWmvjYuvk8DxfyU5Ei1EnuNF0q4NbfNxe23goOU3iNluEQ3scZ+zHpC4U5M9dqp+Q1WuKxFOXNDm0mlaKzUCg==" saltValue="yzhbRAMqGUpTBZTSsmL8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52"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68" t="s">
        <v>48</v>
      </c>
      <c r="D55" s="1268"/>
      <c r="E55" s="1269"/>
      <c r="F55" s="119">
        <v>2492</v>
      </c>
      <c r="G55" s="119">
        <v>2091</v>
      </c>
      <c r="H55" s="120">
        <v>2359</v>
      </c>
    </row>
    <row r="56" spans="2:8" ht="52.5" customHeight="1" x14ac:dyDescent="0.15">
      <c r="B56" s="121"/>
      <c r="C56" s="1270" t="s">
        <v>49</v>
      </c>
      <c r="D56" s="1270"/>
      <c r="E56" s="1271"/>
      <c r="F56" s="122">
        <v>3</v>
      </c>
      <c r="G56" s="122">
        <v>3</v>
      </c>
      <c r="H56" s="123">
        <v>3</v>
      </c>
    </row>
    <row r="57" spans="2:8" ht="53.25" customHeight="1" x14ac:dyDescent="0.15">
      <c r="B57" s="121"/>
      <c r="C57" s="1272" t="s">
        <v>50</v>
      </c>
      <c r="D57" s="1272"/>
      <c r="E57" s="1273"/>
      <c r="F57" s="124">
        <v>1352</v>
      </c>
      <c r="G57" s="124">
        <v>1820</v>
      </c>
      <c r="H57" s="125">
        <v>2084</v>
      </c>
    </row>
    <row r="58" spans="2:8" ht="45.75" customHeight="1" x14ac:dyDescent="0.15">
      <c r="B58" s="126"/>
      <c r="C58" s="1274" t="s">
        <v>587</v>
      </c>
      <c r="D58" s="1275"/>
      <c r="E58" s="1276"/>
      <c r="F58" s="356">
        <v>443</v>
      </c>
      <c r="G58" s="356">
        <v>684</v>
      </c>
      <c r="H58" s="357">
        <v>876</v>
      </c>
    </row>
    <row r="59" spans="2:8" ht="45.75" customHeight="1" x14ac:dyDescent="0.15">
      <c r="B59" s="126"/>
      <c r="C59" s="1274" t="s">
        <v>588</v>
      </c>
      <c r="D59" s="1275"/>
      <c r="E59" s="1276"/>
      <c r="F59" s="356">
        <v>235</v>
      </c>
      <c r="G59" s="356">
        <v>485</v>
      </c>
      <c r="H59" s="357">
        <v>485</v>
      </c>
    </row>
    <row r="60" spans="2:8" ht="45.75" customHeight="1" x14ac:dyDescent="0.15">
      <c r="B60" s="126"/>
      <c r="C60" s="1274" t="s">
        <v>589</v>
      </c>
      <c r="D60" s="1275"/>
      <c r="E60" s="1276"/>
      <c r="F60" s="356">
        <v>118</v>
      </c>
      <c r="G60" s="356">
        <v>158</v>
      </c>
      <c r="H60" s="357">
        <v>258</v>
      </c>
    </row>
    <row r="61" spans="2:8" ht="45.75" customHeight="1" thickBot="1" x14ac:dyDescent="0.2">
      <c r="B61" s="126"/>
      <c r="C61" s="1263" t="s">
        <v>590</v>
      </c>
      <c r="D61" s="1264"/>
      <c r="E61" s="1265"/>
      <c r="F61" s="358">
        <v>125</v>
      </c>
      <c r="G61" s="358">
        <v>125</v>
      </c>
      <c r="H61" s="357">
        <v>155</v>
      </c>
    </row>
    <row r="62" spans="2:8" ht="45.75" customHeight="1" thickBot="1" x14ac:dyDescent="0.2">
      <c r="B62" s="127"/>
      <c r="C62" s="1263" t="s">
        <v>591</v>
      </c>
      <c r="D62" s="1264"/>
      <c r="E62" s="1265"/>
      <c r="F62" s="358">
        <v>102</v>
      </c>
      <c r="G62" s="358">
        <v>102</v>
      </c>
      <c r="H62" s="359">
        <v>109</v>
      </c>
    </row>
    <row r="63" spans="2:8" ht="52.5" customHeight="1" thickBot="1" x14ac:dyDescent="0.2">
      <c r="B63" s="128"/>
      <c r="C63" s="1266" t="s">
        <v>51</v>
      </c>
      <c r="D63" s="1266"/>
      <c r="E63" s="1267"/>
      <c r="F63" s="129">
        <v>3848</v>
      </c>
      <c r="G63" s="129">
        <v>3914</v>
      </c>
      <c r="H63" s="130">
        <v>4446</v>
      </c>
    </row>
    <row r="64" spans="2:8" x14ac:dyDescent="0.15"/>
  </sheetData>
  <sheetProtection algorithmName="SHA-512" hashValue="crl2r0xj7zslzyNEPr+PrPqxF42cILjGKAwOn27eeRzuFeNhKWZlavmSHAYnSh0dKmE5pStLnyOSSRehpFE0Fg==" saltValue="Iu22ejpArPo/XKn3SWM7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7EC2-D0AE-4A91-A5FC-04FF9A53F8D8}">
  <sheetPr>
    <pageSetUpPr fitToPage="1"/>
  </sheetPr>
  <dimension ref="A1:DE85"/>
  <sheetViews>
    <sheetView showGridLines="0" topLeftCell="A17" zoomScaleNormal="10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1"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1"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1"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1"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1"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1"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1"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1"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1"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1"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1"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1"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1"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1"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1"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596</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550</v>
      </c>
      <c r="BQ50" s="1282"/>
      <c r="BR50" s="1282"/>
      <c r="BS50" s="1282"/>
      <c r="BT50" s="1282"/>
      <c r="BU50" s="1282"/>
      <c r="BV50" s="1282"/>
      <c r="BW50" s="1282"/>
      <c r="BX50" s="1282" t="s">
        <v>551</v>
      </c>
      <c r="BY50" s="1282"/>
      <c r="BZ50" s="1282"/>
      <c r="CA50" s="1282"/>
      <c r="CB50" s="1282"/>
      <c r="CC50" s="1282"/>
      <c r="CD50" s="1282"/>
      <c r="CE50" s="1282"/>
      <c r="CF50" s="1282" t="s">
        <v>552</v>
      </c>
      <c r="CG50" s="1282"/>
      <c r="CH50" s="1282"/>
      <c r="CI50" s="1282"/>
      <c r="CJ50" s="1282"/>
      <c r="CK50" s="1282"/>
      <c r="CL50" s="1282"/>
      <c r="CM50" s="1282"/>
      <c r="CN50" s="1282" t="s">
        <v>553</v>
      </c>
      <c r="CO50" s="1282"/>
      <c r="CP50" s="1282"/>
      <c r="CQ50" s="1282"/>
      <c r="CR50" s="1282"/>
      <c r="CS50" s="1282"/>
      <c r="CT50" s="1282"/>
      <c r="CU50" s="1282"/>
      <c r="CV50" s="1282" t="s">
        <v>554</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77">
        <v>40.4</v>
      </c>
      <c r="BQ51" s="1277"/>
      <c r="BR51" s="1277"/>
      <c r="BS51" s="1277"/>
      <c r="BT51" s="1277"/>
      <c r="BU51" s="1277"/>
      <c r="BV51" s="1277"/>
      <c r="BW51" s="1277"/>
      <c r="BX51" s="1277">
        <v>21.2</v>
      </c>
      <c r="BY51" s="1277"/>
      <c r="BZ51" s="1277"/>
      <c r="CA51" s="1277"/>
      <c r="CB51" s="1277"/>
      <c r="CC51" s="1277"/>
      <c r="CD51" s="1277"/>
      <c r="CE51" s="1277"/>
      <c r="CF51" s="1277">
        <v>18.600000000000001</v>
      </c>
      <c r="CG51" s="1277"/>
      <c r="CH51" s="1277"/>
      <c r="CI51" s="1277"/>
      <c r="CJ51" s="1277"/>
      <c r="CK51" s="1277"/>
      <c r="CL51" s="1277"/>
      <c r="CM51" s="1277"/>
      <c r="CN51" s="1277">
        <v>13</v>
      </c>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77">
        <v>60.7</v>
      </c>
      <c r="BQ53" s="1277"/>
      <c r="BR53" s="1277"/>
      <c r="BS53" s="1277"/>
      <c r="BT53" s="1277"/>
      <c r="BU53" s="1277"/>
      <c r="BV53" s="1277"/>
      <c r="BW53" s="1277"/>
      <c r="BX53" s="1277">
        <v>62.7</v>
      </c>
      <c r="BY53" s="1277"/>
      <c r="BZ53" s="1277"/>
      <c r="CA53" s="1277"/>
      <c r="CB53" s="1277"/>
      <c r="CC53" s="1277"/>
      <c r="CD53" s="1277"/>
      <c r="CE53" s="1277"/>
      <c r="CF53" s="1277">
        <v>64.599999999999994</v>
      </c>
      <c r="CG53" s="1277"/>
      <c r="CH53" s="1277"/>
      <c r="CI53" s="1277"/>
      <c r="CJ53" s="1277"/>
      <c r="CK53" s="1277"/>
      <c r="CL53" s="1277"/>
      <c r="CM53" s="1277"/>
      <c r="CN53" s="1277">
        <v>66.599999999999994</v>
      </c>
      <c r="CO53" s="1277"/>
      <c r="CP53" s="1277"/>
      <c r="CQ53" s="1277"/>
      <c r="CR53" s="1277"/>
      <c r="CS53" s="1277"/>
      <c r="CT53" s="1277"/>
      <c r="CU53" s="1277"/>
      <c r="CV53" s="1277">
        <v>68.599999999999994</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600</v>
      </c>
      <c r="AO55" s="1282"/>
      <c r="AP55" s="1282"/>
      <c r="AQ55" s="1282"/>
      <c r="AR55" s="1282"/>
      <c r="AS55" s="1282"/>
      <c r="AT55" s="1282"/>
      <c r="AU55" s="1282"/>
      <c r="AV55" s="1282"/>
      <c r="AW55" s="1282"/>
      <c r="AX55" s="1282"/>
      <c r="AY55" s="1282"/>
      <c r="AZ55" s="1282"/>
      <c r="BA55" s="1282"/>
      <c r="BB55" s="1280" t="s">
        <v>598</v>
      </c>
      <c r="BC55" s="1280"/>
      <c r="BD55" s="1280"/>
      <c r="BE55" s="1280"/>
      <c r="BF55" s="1280"/>
      <c r="BG55" s="1280"/>
      <c r="BH55" s="1280"/>
      <c r="BI55" s="1280"/>
      <c r="BJ55" s="1280"/>
      <c r="BK55" s="1280"/>
      <c r="BL55" s="1280"/>
      <c r="BM55" s="1280"/>
      <c r="BN55" s="1280"/>
      <c r="BO55" s="1280"/>
      <c r="BP55" s="1277">
        <v>46.8</v>
      </c>
      <c r="BQ55" s="1277"/>
      <c r="BR55" s="1277"/>
      <c r="BS55" s="1277"/>
      <c r="BT55" s="1277"/>
      <c r="BU55" s="1277"/>
      <c r="BV55" s="1277"/>
      <c r="BW55" s="1277"/>
      <c r="BX55" s="1277">
        <v>48.4</v>
      </c>
      <c r="BY55" s="1277"/>
      <c r="BZ55" s="1277"/>
      <c r="CA55" s="1277"/>
      <c r="CB55" s="1277"/>
      <c r="CC55" s="1277"/>
      <c r="CD55" s="1277"/>
      <c r="CE55" s="1277"/>
      <c r="CF55" s="1277">
        <v>43</v>
      </c>
      <c r="CG55" s="1277"/>
      <c r="CH55" s="1277"/>
      <c r="CI55" s="1277"/>
      <c r="CJ55" s="1277"/>
      <c r="CK55" s="1277"/>
      <c r="CL55" s="1277"/>
      <c r="CM55" s="1277"/>
      <c r="CN55" s="1277">
        <v>32.4</v>
      </c>
      <c r="CO55" s="1277"/>
      <c r="CP55" s="1277"/>
      <c r="CQ55" s="1277"/>
      <c r="CR55" s="1277"/>
      <c r="CS55" s="1277"/>
      <c r="CT55" s="1277"/>
      <c r="CU55" s="1277"/>
      <c r="CV55" s="1277">
        <v>20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599</v>
      </c>
      <c r="BC57" s="1280"/>
      <c r="BD57" s="1280"/>
      <c r="BE57" s="1280"/>
      <c r="BF57" s="1280"/>
      <c r="BG57" s="1280"/>
      <c r="BH57" s="1280"/>
      <c r="BI57" s="1280"/>
      <c r="BJ57" s="1280"/>
      <c r="BK57" s="1280"/>
      <c r="BL57" s="1280"/>
      <c r="BM57" s="1280"/>
      <c r="BN57" s="1280"/>
      <c r="BO57" s="1280"/>
      <c r="BP57" s="1277">
        <v>61.7</v>
      </c>
      <c r="BQ57" s="1277"/>
      <c r="BR57" s="1277"/>
      <c r="BS57" s="1277"/>
      <c r="BT57" s="1277"/>
      <c r="BU57" s="1277"/>
      <c r="BV57" s="1277"/>
      <c r="BW57" s="1277"/>
      <c r="BX57" s="1277">
        <v>61.8</v>
      </c>
      <c r="BY57" s="1277"/>
      <c r="BZ57" s="1277"/>
      <c r="CA57" s="1277"/>
      <c r="CB57" s="1277"/>
      <c r="CC57" s="1277"/>
      <c r="CD57" s="1277"/>
      <c r="CE57" s="1277"/>
      <c r="CF57" s="1277">
        <v>62.8</v>
      </c>
      <c r="CG57" s="1277"/>
      <c r="CH57" s="1277"/>
      <c r="CI57" s="1277"/>
      <c r="CJ57" s="1277"/>
      <c r="CK57" s="1277"/>
      <c r="CL57" s="1277"/>
      <c r="CM57" s="1277"/>
      <c r="CN57" s="1277">
        <v>64.2</v>
      </c>
      <c r="CO57" s="1277"/>
      <c r="CP57" s="1277"/>
      <c r="CQ57" s="1277"/>
      <c r="CR57" s="1277"/>
      <c r="CS57" s="1277"/>
      <c r="CT57" s="1277"/>
      <c r="CU57" s="1277"/>
      <c r="CV57" s="1277">
        <v>67</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601</v>
      </c>
    </row>
    <row r="64" spans="1:109" x14ac:dyDescent="0.15">
      <c r="B64" s="376"/>
      <c r="G64" s="383"/>
      <c r="I64" s="396"/>
      <c r="J64" s="396"/>
      <c r="K64" s="396"/>
      <c r="L64" s="396"/>
      <c r="M64" s="396"/>
      <c r="N64" s="397"/>
      <c r="AM64" s="383"/>
      <c r="AN64" s="383" t="s">
        <v>595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596</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550</v>
      </c>
      <c r="BQ72" s="1282"/>
      <c r="BR72" s="1282"/>
      <c r="BS72" s="1282"/>
      <c r="BT72" s="1282"/>
      <c r="BU72" s="1282"/>
      <c r="BV72" s="1282"/>
      <c r="BW72" s="1282"/>
      <c r="BX72" s="1282" t="s">
        <v>551</v>
      </c>
      <c r="BY72" s="1282"/>
      <c r="BZ72" s="1282"/>
      <c r="CA72" s="1282"/>
      <c r="CB72" s="1282"/>
      <c r="CC72" s="1282"/>
      <c r="CD72" s="1282"/>
      <c r="CE72" s="1282"/>
      <c r="CF72" s="1282" t="s">
        <v>552</v>
      </c>
      <c r="CG72" s="1282"/>
      <c r="CH72" s="1282"/>
      <c r="CI72" s="1282"/>
      <c r="CJ72" s="1282"/>
      <c r="CK72" s="1282"/>
      <c r="CL72" s="1282"/>
      <c r="CM72" s="1282"/>
      <c r="CN72" s="1282" t="s">
        <v>553</v>
      </c>
      <c r="CO72" s="1282"/>
      <c r="CP72" s="1282"/>
      <c r="CQ72" s="1282"/>
      <c r="CR72" s="1282"/>
      <c r="CS72" s="1282"/>
      <c r="CT72" s="1282"/>
      <c r="CU72" s="1282"/>
      <c r="CV72" s="1282" t="s">
        <v>554</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40.4</v>
      </c>
      <c r="BQ73" s="1277"/>
      <c r="BR73" s="1277"/>
      <c r="BS73" s="1277"/>
      <c r="BT73" s="1277"/>
      <c r="BU73" s="1277"/>
      <c r="BV73" s="1277"/>
      <c r="BW73" s="1277"/>
      <c r="BX73" s="1277">
        <v>21.2</v>
      </c>
      <c r="BY73" s="1277"/>
      <c r="BZ73" s="1277"/>
      <c r="CA73" s="1277"/>
      <c r="CB73" s="1277"/>
      <c r="CC73" s="1277"/>
      <c r="CD73" s="1277"/>
      <c r="CE73" s="1277"/>
      <c r="CF73" s="1277">
        <v>18.600000000000001</v>
      </c>
      <c r="CG73" s="1277"/>
      <c r="CH73" s="1277"/>
      <c r="CI73" s="1277"/>
      <c r="CJ73" s="1277"/>
      <c r="CK73" s="1277"/>
      <c r="CL73" s="1277"/>
      <c r="CM73" s="1277"/>
      <c r="CN73" s="1277">
        <v>13</v>
      </c>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11</v>
      </c>
      <c r="BQ75" s="1277"/>
      <c r="BR75" s="1277"/>
      <c r="BS75" s="1277"/>
      <c r="BT75" s="1277"/>
      <c r="BU75" s="1277"/>
      <c r="BV75" s="1277"/>
      <c r="BW75" s="1277"/>
      <c r="BX75" s="1277">
        <v>9.6999999999999993</v>
      </c>
      <c r="BY75" s="1277"/>
      <c r="BZ75" s="1277"/>
      <c r="CA75" s="1277"/>
      <c r="CB75" s="1277"/>
      <c r="CC75" s="1277"/>
      <c r="CD75" s="1277"/>
      <c r="CE75" s="1277"/>
      <c r="CF75" s="1277">
        <v>8.8000000000000007</v>
      </c>
      <c r="CG75" s="1277"/>
      <c r="CH75" s="1277"/>
      <c r="CI75" s="1277"/>
      <c r="CJ75" s="1277"/>
      <c r="CK75" s="1277"/>
      <c r="CL75" s="1277"/>
      <c r="CM75" s="1277"/>
      <c r="CN75" s="1277">
        <v>8.1</v>
      </c>
      <c r="CO75" s="1277"/>
      <c r="CP75" s="1277"/>
      <c r="CQ75" s="1277"/>
      <c r="CR75" s="1277"/>
      <c r="CS75" s="1277"/>
      <c r="CT75" s="1277"/>
      <c r="CU75" s="1277"/>
      <c r="CV75" s="1277">
        <v>8.3000000000000007</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600</v>
      </c>
      <c r="AO77" s="1282"/>
      <c r="AP77" s="1282"/>
      <c r="AQ77" s="1282"/>
      <c r="AR77" s="1282"/>
      <c r="AS77" s="1282"/>
      <c r="AT77" s="1282"/>
      <c r="AU77" s="1282"/>
      <c r="AV77" s="1282"/>
      <c r="AW77" s="1282"/>
      <c r="AX77" s="1282"/>
      <c r="AY77" s="1282"/>
      <c r="AZ77" s="1282"/>
      <c r="BA77" s="1282"/>
      <c r="BB77" s="1280" t="s">
        <v>598</v>
      </c>
      <c r="BC77" s="1280"/>
      <c r="BD77" s="1280"/>
      <c r="BE77" s="1280"/>
      <c r="BF77" s="1280"/>
      <c r="BG77" s="1280"/>
      <c r="BH77" s="1280"/>
      <c r="BI77" s="1280"/>
      <c r="BJ77" s="1280"/>
      <c r="BK77" s="1280"/>
      <c r="BL77" s="1280"/>
      <c r="BM77" s="1280"/>
      <c r="BN77" s="1280"/>
      <c r="BO77" s="1280"/>
      <c r="BP77" s="1277">
        <v>46.8</v>
      </c>
      <c r="BQ77" s="1277"/>
      <c r="BR77" s="1277"/>
      <c r="BS77" s="1277"/>
      <c r="BT77" s="1277"/>
      <c r="BU77" s="1277"/>
      <c r="BV77" s="1277"/>
      <c r="BW77" s="1277"/>
      <c r="BX77" s="1277">
        <v>48.4</v>
      </c>
      <c r="BY77" s="1277"/>
      <c r="BZ77" s="1277"/>
      <c r="CA77" s="1277"/>
      <c r="CB77" s="1277"/>
      <c r="CC77" s="1277"/>
      <c r="CD77" s="1277"/>
      <c r="CE77" s="1277"/>
      <c r="CF77" s="1277">
        <v>43</v>
      </c>
      <c r="CG77" s="1277"/>
      <c r="CH77" s="1277"/>
      <c r="CI77" s="1277"/>
      <c r="CJ77" s="1277"/>
      <c r="CK77" s="1277"/>
      <c r="CL77" s="1277"/>
      <c r="CM77" s="1277"/>
      <c r="CN77" s="1277">
        <v>32.4</v>
      </c>
      <c r="CO77" s="1277"/>
      <c r="CP77" s="1277"/>
      <c r="CQ77" s="1277"/>
      <c r="CR77" s="1277"/>
      <c r="CS77" s="1277"/>
      <c r="CT77" s="1277"/>
      <c r="CU77" s="1277"/>
      <c r="CV77" s="1277">
        <v>20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602</v>
      </c>
      <c r="BC79" s="1280"/>
      <c r="BD79" s="1280"/>
      <c r="BE79" s="1280"/>
      <c r="BF79" s="1280"/>
      <c r="BG79" s="1280"/>
      <c r="BH79" s="1280"/>
      <c r="BI79" s="1280"/>
      <c r="BJ79" s="1280"/>
      <c r="BK79" s="1280"/>
      <c r="BL79" s="1280"/>
      <c r="BM79" s="1280"/>
      <c r="BN79" s="1280"/>
      <c r="BO79" s="1280"/>
      <c r="BP79" s="1277">
        <v>9.9</v>
      </c>
      <c r="BQ79" s="1277"/>
      <c r="BR79" s="1277"/>
      <c r="BS79" s="1277"/>
      <c r="BT79" s="1277"/>
      <c r="BU79" s="1277"/>
      <c r="BV79" s="1277"/>
      <c r="BW79" s="1277"/>
      <c r="BX79" s="1277">
        <v>9.9</v>
      </c>
      <c r="BY79" s="1277"/>
      <c r="BZ79" s="1277"/>
      <c r="CA79" s="1277"/>
      <c r="CB79" s="1277"/>
      <c r="CC79" s="1277"/>
      <c r="CD79" s="1277"/>
      <c r="CE79" s="1277"/>
      <c r="CF79" s="1277">
        <v>9.9</v>
      </c>
      <c r="CG79" s="1277"/>
      <c r="CH79" s="1277"/>
      <c r="CI79" s="1277"/>
      <c r="CJ79" s="1277"/>
      <c r="CK79" s="1277"/>
      <c r="CL79" s="1277"/>
      <c r="CM79" s="1277"/>
      <c r="CN79" s="1277">
        <v>9.5</v>
      </c>
      <c r="CO79" s="1277"/>
      <c r="CP79" s="1277"/>
      <c r="CQ79" s="1277"/>
      <c r="CR79" s="1277"/>
      <c r="CS79" s="1277"/>
      <c r="CT79" s="1277"/>
      <c r="CU79" s="1277"/>
      <c r="CV79" s="1277">
        <v>9.5</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X1AjHSpkg7vY8baQTU1izdYFxZGd2z/IIiw/cW0QoDKfZ/RTVfeo6mFHd65dA3kFOrzsYLmKHIrObyCubXWG+g==" saltValue="8CW3yo9u0IRe748udpr7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59CC1-3867-441D-AB5B-061B427195A8}">
  <sheetPr>
    <pageSetUpPr fitToPage="1"/>
  </sheetPr>
  <dimension ref="A1:DR125"/>
  <sheetViews>
    <sheetView showGridLines="0" topLeftCell="A90" zoomScale="80" zoomScaleNormal="80" zoomScaleSheetLayoutView="70"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1:34"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1:34" x14ac:dyDescent="0.15">
      <c r="S2" s="251"/>
      <c r="AH2" s="251"/>
    </row>
    <row r="3" spans="1: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1:34" x14ac:dyDescent="0.15"/>
    <row r="5" spans="1:34" x14ac:dyDescent="0.15"/>
    <row r="6" spans="1:34" x14ac:dyDescent="0.15"/>
    <row r="7" spans="1:34" x14ac:dyDescent="0.15"/>
    <row r="8" spans="1:34" x14ac:dyDescent="0.15"/>
    <row r="9" spans="1:34" x14ac:dyDescent="0.15">
      <c r="AH9" s="25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497</v>
      </c>
    </row>
  </sheetData>
  <sheetProtection algorithmName="SHA-512" hashValue="2k6y1l0Th2uhAVFzF/pAMECj0ELfmjmslFDgMuZgzjL5YyFlp3TNZkVtpbpKL75QjLyt5zoFP7tZqmJLkSBNCw==" saltValue="8z/XIYR7Y9zxJwcf45Dz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AE26-79F6-48AF-9309-EA3DF1115235}">
  <sheetPr>
    <pageSetUpPr fitToPage="1"/>
  </sheetPr>
  <dimension ref="A1:DR125"/>
  <sheetViews>
    <sheetView showGridLines="0" tabSelected="1" topLeftCell="A64" zoomScale="50" zoomScaleNormal="50" zoomScaleSheetLayoutView="55"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497</v>
      </c>
    </row>
  </sheetData>
  <sheetProtection algorithmName="SHA-512" hashValue="d+4V0fFMLB3TD5kDogszIbIuFtlJGzulkO1h4vGG5yzuVbyuAy01c6sCmAlSCIpKd6mvAcoLs0DOWJyIN8RPYw==" saltValue="hrkzpI9pEEQRnFBk/zC8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547</v>
      </c>
      <c r="G2" s="144"/>
      <c r="H2" s="145"/>
    </row>
    <row r="3" spans="1:8" x14ac:dyDescent="0.15">
      <c r="A3" s="141" t="s">
        <v>540</v>
      </c>
      <c r="B3" s="146"/>
      <c r="C3" s="147"/>
      <c r="D3" s="148">
        <v>63775</v>
      </c>
      <c r="E3" s="149"/>
      <c r="F3" s="150">
        <v>113913</v>
      </c>
      <c r="G3" s="151"/>
      <c r="H3" s="152"/>
    </row>
    <row r="4" spans="1:8" x14ac:dyDescent="0.15">
      <c r="A4" s="153"/>
      <c r="B4" s="154"/>
      <c r="C4" s="155"/>
      <c r="D4" s="156">
        <v>48988</v>
      </c>
      <c r="E4" s="157"/>
      <c r="F4" s="158">
        <v>53160</v>
      </c>
      <c r="G4" s="159"/>
      <c r="H4" s="160"/>
    </row>
    <row r="5" spans="1:8" x14ac:dyDescent="0.15">
      <c r="A5" s="141" t="s">
        <v>542</v>
      </c>
      <c r="B5" s="146"/>
      <c r="C5" s="147"/>
      <c r="D5" s="148">
        <v>45916</v>
      </c>
      <c r="E5" s="149"/>
      <c r="F5" s="150">
        <v>115050</v>
      </c>
      <c r="G5" s="151"/>
      <c r="H5" s="152"/>
    </row>
    <row r="6" spans="1:8" x14ac:dyDescent="0.15">
      <c r="A6" s="153"/>
      <c r="B6" s="154"/>
      <c r="C6" s="155"/>
      <c r="D6" s="156">
        <v>32080</v>
      </c>
      <c r="E6" s="157"/>
      <c r="F6" s="158">
        <v>53792</v>
      </c>
      <c r="G6" s="159"/>
      <c r="H6" s="160"/>
    </row>
    <row r="7" spans="1:8" x14ac:dyDescent="0.15">
      <c r="A7" s="141" t="s">
        <v>543</v>
      </c>
      <c r="B7" s="146"/>
      <c r="C7" s="147"/>
      <c r="D7" s="148">
        <v>103626</v>
      </c>
      <c r="E7" s="149"/>
      <c r="F7" s="150">
        <v>118252</v>
      </c>
      <c r="G7" s="151"/>
      <c r="H7" s="152"/>
    </row>
    <row r="8" spans="1:8" x14ac:dyDescent="0.15">
      <c r="A8" s="153"/>
      <c r="B8" s="154"/>
      <c r="C8" s="155"/>
      <c r="D8" s="156">
        <v>79923</v>
      </c>
      <c r="E8" s="157"/>
      <c r="F8" s="158">
        <v>49994</v>
      </c>
      <c r="G8" s="159"/>
      <c r="H8" s="160"/>
    </row>
    <row r="9" spans="1:8" x14ac:dyDescent="0.15">
      <c r="A9" s="141" t="s">
        <v>544</v>
      </c>
      <c r="B9" s="146"/>
      <c r="C9" s="147"/>
      <c r="D9" s="148">
        <v>114574</v>
      </c>
      <c r="E9" s="149"/>
      <c r="F9" s="150">
        <v>120302</v>
      </c>
      <c r="G9" s="151"/>
      <c r="H9" s="152"/>
    </row>
    <row r="10" spans="1:8" x14ac:dyDescent="0.15">
      <c r="A10" s="153"/>
      <c r="B10" s="154"/>
      <c r="C10" s="155"/>
      <c r="D10" s="156">
        <v>52461</v>
      </c>
      <c r="E10" s="157"/>
      <c r="F10" s="158">
        <v>59328</v>
      </c>
      <c r="G10" s="159"/>
      <c r="H10" s="160"/>
    </row>
    <row r="11" spans="1:8" x14ac:dyDescent="0.15">
      <c r="A11" s="141" t="s">
        <v>545</v>
      </c>
      <c r="B11" s="146"/>
      <c r="C11" s="147"/>
      <c r="D11" s="148">
        <v>111081</v>
      </c>
      <c r="E11" s="149"/>
      <c r="F11" s="150">
        <v>114841</v>
      </c>
      <c r="G11" s="151"/>
      <c r="H11" s="152"/>
    </row>
    <row r="12" spans="1:8" x14ac:dyDescent="0.15">
      <c r="A12" s="153"/>
      <c r="B12" s="154"/>
      <c r="C12" s="161"/>
      <c r="D12" s="156">
        <v>64289</v>
      </c>
      <c r="E12" s="157"/>
      <c r="F12" s="158">
        <v>51589</v>
      </c>
      <c r="G12" s="159"/>
      <c r="H12" s="160"/>
    </row>
    <row r="13" spans="1:8" x14ac:dyDescent="0.15">
      <c r="A13" s="141"/>
      <c r="B13" s="146"/>
      <c r="C13" s="162"/>
      <c r="D13" s="163">
        <v>87794</v>
      </c>
      <c r="E13" s="164"/>
      <c r="F13" s="165">
        <v>116472</v>
      </c>
      <c r="G13" s="166"/>
      <c r="H13" s="152"/>
    </row>
    <row r="14" spans="1:8" x14ac:dyDescent="0.15">
      <c r="A14" s="153"/>
      <c r="B14" s="154"/>
      <c r="C14" s="155"/>
      <c r="D14" s="156">
        <v>55548</v>
      </c>
      <c r="E14" s="157"/>
      <c r="F14" s="158">
        <v>53573</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7.27</v>
      </c>
      <c r="C19" s="167">
        <f>ROUND(VALUE(SUBSTITUTE(実質収支比率等に係る経年分析!G$48,"▲","-")),2)</f>
        <v>5.34</v>
      </c>
      <c r="D19" s="167">
        <f>ROUND(VALUE(SUBSTITUTE(実質収支比率等に係る経年分析!H$48,"▲","-")),2)</f>
        <v>7.16</v>
      </c>
      <c r="E19" s="167">
        <f>ROUND(VALUE(SUBSTITUTE(実質収支比率等に係る経年分析!I$48,"▲","-")),2)</f>
        <v>9.32</v>
      </c>
      <c r="F19" s="167">
        <f>ROUND(VALUE(SUBSTITUTE(実質収支比率等に係る経年分析!J$48,"▲","-")),2)</f>
        <v>12.87</v>
      </c>
    </row>
    <row r="20" spans="1:11" x14ac:dyDescent="0.15">
      <c r="A20" s="167" t="s">
        <v>55</v>
      </c>
      <c r="B20" s="167">
        <f>ROUND(VALUE(SUBSTITUTE(実質収支比率等に係る経年分析!F$47,"▲","-")),2)</f>
        <v>45.73</v>
      </c>
      <c r="C20" s="167">
        <f>ROUND(VALUE(SUBSTITUTE(実質収支比率等に係る経年分析!G$47,"▲","-")),2)</f>
        <v>47.06</v>
      </c>
      <c r="D20" s="167">
        <f>ROUND(VALUE(SUBSTITUTE(実質収支比率等に係る経年分析!H$47,"▲","-")),2)</f>
        <v>46.53</v>
      </c>
      <c r="E20" s="167">
        <f>ROUND(VALUE(SUBSTITUTE(実質収支比率等に係る経年分析!I$47,"▲","-")),2)</f>
        <v>37.74</v>
      </c>
      <c r="F20" s="167">
        <f>ROUND(VALUE(SUBSTITUTE(実質収支比率等に係る経年分析!J$47,"▲","-")),2)</f>
        <v>40.42</v>
      </c>
    </row>
    <row r="21" spans="1:11" x14ac:dyDescent="0.15">
      <c r="A21" s="167" t="s">
        <v>56</v>
      </c>
      <c r="B21" s="167">
        <f>IF(ISNUMBER(VALUE(SUBSTITUTE(実質収支比率等に係る経年分析!F$49,"▲","-"))),ROUND(VALUE(SUBSTITUTE(実質収支比率等に係る経年分析!F$49,"▲","-")),2),NA())</f>
        <v>0.56999999999999995</v>
      </c>
      <c r="C21" s="167">
        <f>IF(ISNUMBER(VALUE(SUBSTITUTE(実質収支比率等に係る経年分析!G$49,"▲","-"))),ROUND(VALUE(SUBSTITUTE(実質収支比率等に係る経年分析!G$49,"▲","-")),2),NA())</f>
        <v>-2.0699999999999998</v>
      </c>
      <c r="D21" s="167">
        <f>IF(ISNUMBER(VALUE(SUBSTITUTE(実質収支比率等に係る経年分析!H$49,"▲","-"))),ROUND(VALUE(SUBSTITUTE(実質収支比率等に係る経年分析!H$49,"▲","-")),2),NA())</f>
        <v>0.71</v>
      </c>
      <c r="E21" s="167">
        <f>IF(ISNUMBER(VALUE(SUBSTITUTE(実質収支比率等に係る経年分析!I$49,"▲","-"))),ROUND(VALUE(SUBSTITUTE(実質収支比率等に係る経年分析!I$49,"▲","-")),2),NA())</f>
        <v>-4.8600000000000003</v>
      </c>
      <c r="F21" s="167">
        <f>IF(ISNUMBER(VALUE(SUBSTITUTE(実質収支比率等に係る経年分析!J$49,"▲","-"))),ROUND(VALUE(SUBSTITUTE(実質収支比率等に係る経年分析!J$49,"▲","-")),2),NA())</f>
        <v>8.6199999999999992</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0.25</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0.14000000000000001</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0.15</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後期高齢者医療特別会計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住宅新築資金等貸付事業特別会計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15">
      <c r="A31" s="168" t="str">
        <f>IF(連結実質赤字比率に係る赤字・黒字の構成分析!C$39="",NA(),連結実質赤字比率に係る赤字・黒字の構成分析!C$39)</f>
        <v>国民健康保険特別会計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0.35</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0.49</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v>
      </c>
    </row>
    <row r="32" spans="1:11" x14ac:dyDescent="0.15">
      <c r="A32" s="168" t="str">
        <f>IF(連結実質赤字比率に係る赤字・黒字の構成分析!C$38="",NA(),連結実質赤字比率に係る赤字・黒字の構成分析!C$38)</f>
        <v>再生可能エネルギー事業特別会計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0.06</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0.06</v>
      </c>
    </row>
    <row r="33" spans="1:16" x14ac:dyDescent="0.15">
      <c r="A33" s="168" t="str">
        <f>IF(連結実質赤字比率に係る赤字・黒字の構成分析!C$37="",NA(),連結実質赤字比率に係る赤字・黒字の構成分析!C$37)</f>
        <v>下水道事業会計</v>
      </c>
      <c r="B33" s="168" t="e">
        <f>IF(ROUND(VALUE(SUBSTITUTE(連結実質赤字比率に係る赤字・黒字の構成分析!F$37,"▲", "-")), 2) &lt; 0, ABS(ROUND(VALUE(SUBSTITUTE(連結実質赤字比率に係る赤字・黒字の構成分析!F$37,"▲", "-")), 2)), NA())</f>
        <v>#VALUE!</v>
      </c>
      <c r="C33" s="168" t="e">
        <f>IF(ROUND(VALUE(SUBSTITUTE(連結実質赤字比率に係る赤字・黒字の構成分析!F$37,"▲", "-")), 2) &gt;= 0, ABS(ROUND(VALUE(SUBSTITUTE(連結実質赤字比率に係る赤字・黒字の構成分析!F$37,"▲", "-")), 2)), NA())</f>
        <v>#VALUE!</v>
      </c>
      <c r="D33" s="168" t="e">
        <f>IF(ROUND(VALUE(SUBSTITUTE(連結実質赤字比率に係る赤字・黒字の構成分析!G$37,"▲", "-")), 2) &lt; 0, ABS(ROUND(VALUE(SUBSTITUTE(連結実質赤字比率に係る赤字・黒字の構成分析!G$37,"▲", "-")), 2)), NA())</f>
        <v>#VALUE!</v>
      </c>
      <c r="E33" s="168" t="e">
        <f>IF(ROUND(VALUE(SUBSTITUTE(連結実質赤字比率に係る赤字・黒字の構成分析!G$37,"▲", "-")), 2) &gt;= 0, ABS(ROUND(VALUE(SUBSTITUTE(連結実質赤字比率に係る赤字・黒字の構成分析!G$37,"▲", "-")), 2)), NA())</f>
        <v>#VALUE!</v>
      </c>
      <c r="F33" s="168" t="e">
        <f>IF(ROUND(VALUE(SUBSTITUTE(連結実質赤字比率に係る赤字・黒字の構成分析!H$37,"▲", "-")), 2) &lt; 0, ABS(ROUND(VALUE(SUBSTITUTE(連結実質赤字比率に係る赤字・黒字の構成分析!H$37,"▲", "-")), 2)), NA())</f>
        <v>#VALUE!</v>
      </c>
      <c r="G33" s="168" t="e">
        <f>IF(ROUND(VALUE(SUBSTITUTE(連結実質赤字比率に係る赤字・黒字の構成分析!H$37,"▲", "-")), 2) &gt;= 0, ABS(ROUND(VALUE(SUBSTITUTE(連結実質赤字比率に係る赤字・黒字の構成分析!H$37,"▲", "-")), 2)), NA())</f>
        <v>#VALUE!</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0.28000000000000003</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0.25</v>
      </c>
    </row>
    <row r="34" spans="1:16" x14ac:dyDescent="0.15">
      <c r="A34" s="168" t="str">
        <f>IF(連結実質赤字比率に係る赤字・黒字の構成分析!C$36="",NA(),連結実質赤字比率に係る赤字・黒字の構成分析!C$36)</f>
        <v>介護保険特別会計（介護保険事業）</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0.53</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0.48</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7.0000000000000007E-2</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1.05</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1.48</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7.15</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5.26</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7.14</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9.31</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12.86</v>
      </c>
    </row>
    <row r="36" spans="1:16" x14ac:dyDescent="0.15">
      <c r="A36" s="168" t="str">
        <f>IF(連結実質赤字比率に係る赤字・黒字の構成分析!C$34="",NA(),連結実質赤字比率に係る赤字・黒字の構成分析!C$34)</f>
        <v>上水道事業会計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12.57</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14.42</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15.21</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15.7</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15.72</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1033</v>
      </c>
      <c r="E42" s="169"/>
      <c r="F42" s="169"/>
      <c r="G42" s="169">
        <f>'実質公債費比率（分子）の構造'!L$52</f>
        <v>918</v>
      </c>
      <c r="H42" s="169"/>
      <c r="I42" s="169"/>
      <c r="J42" s="169">
        <f>'実質公債費比率（分子）の構造'!M$52</f>
        <v>873</v>
      </c>
      <c r="K42" s="169"/>
      <c r="L42" s="169"/>
      <c r="M42" s="169">
        <f>'実質公債費比率（分子）の構造'!N$52</f>
        <v>833</v>
      </c>
      <c r="N42" s="169"/>
      <c r="O42" s="169"/>
      <c r="P42" s="169">
        <f>'実質公債費比率（分子）の構造'!O$52</f>
        <v>840</v>
      </c>
    </row>
    <row r="43" spans="1:16" x14ac:dyDescent="0.15">
      <c r="A43" s="169" t="s">
        <v>64</v>
      </c>
      <c r="B43" s="169">
        <f>'実質公債費比率（分子）の構造'!K$51</f>
        <v>0</v>
      </c>
      <c r="C43" s="169"/>
      <c r="D43" s="169"/>
      <c r="E43" s="169">
        <f>'実質公債費比率（分子）の構造'!L$51</f>
        <v>0</v>
      </c>
      <c r="F43" s="169"/>
      <c r="G43" s="169"/>
      <c r="H43" s="169">
        <f>'実質公債費比率（分子）の構造'!M$51</f>
        <v>0</v>
      </c>
      <c r="I43" s="169"/>
      <c r="J43" s="169"/>
      <c r="K43" s="169">
        <f>'実質公債費比率（分子）の構造'!N$51</f>
        <v>0</v>
      </c>
      <c r="L43" s="169"/>
      <c r="M43" s="169"/>
      <c r="N43" s="169">
        <f>'実質公債費比率（分子）の構造'!O$51</f>
        <v>0</v>
      </c>
      <c r="O43" s="169"/>
      <c r="P43" s="169"/>
    </row>
    <row r="44" spans="1:16" x14ac:dyDescent="0.15">
      <c r="A44" s="169" t="s">
        <v>65</v>
      </c>
      <c r="B44" s="169">
        <f>'実質公債費比率（分子）の構造'!K$50</f>
        <v>16</v>
      </c>
      <c r="C44" s="169"/>
      <c r="D44" s="169"/>
      <c r="E44" s="169">
        <f>'実質公債費比率（分子）の構造'!L$50</f>
        <v>15</v>
      </c>
      <c r="F44" s="169"/>
      <c r="G44" s="169"/>
      <c r="H44" s="169">
        <f>'実質公債費比率（分子）の構造'!M$50</f>
        <v>16</v>
      </c>
      <c r="I44" s="169"/>
      <c r="J44" s="169"/>
      <c r="K44" s="169">
        <f>'実質公債費比率（分子）の構造'!N$50</f>
        <v>14</v>
      </c>
      <c r="L44" s="169"/>
      <c r="M44" s="169"/>
      <c r="N44" s="169">
        <f>'実質公債費比率（分子）の構造'!O$50</f>
        <v>14</v>
      </c>
      <c r="O44" s="169"/>
      <c r="P44" s="169"/>
    </row>
    <row r="45" spans="1:16" x14ac:dyDescent="0.15">
      <c r="A45" s="169" t="s">
        <v>66</v>
      </c>
      <c r="B45" s="169">
        <f>'実質公債費比率（分子）の構造'!K$49</f>
        <v>18</v>
      </c>
      <c r="C45" s="169"/>
      <c r="D45" s="169"/>
      <c r="E45" s="169">
        <f>'実質公債費比率（分子）の構造'!L$49</f>
        <v>13</v>
      </c>
      <c r="F45" s="169"/>
      <c r="G45" s="169"/>
      <c r="H45" s="169">
        <f>'実質公債費比率（分子）の構造'!M$49</f>
        <v>13</v>
      </c>
      <c r="I45" s="169"/>
      <c r="J45" s="169"/>
      <c r="K45" s="169">
        <f>'実質公債費比率（分子）の構造'!N$49</f>
        <v>13</v>
      </c>
      <c r="L45" s="169"/>
      <c r="M45" s="169"/>
      <c r="N45" s="169">
        <f>'実質公債費比率（分子）の構造'!O$49</f>
        <v>16</v>
      </c>
      <c r="O45" s="169"/>
      <c r="P45" s="169"/>
    </row>
    <row r="46" spans="1:16" x14ac:dyDescent="0.15">
      <c r="A46" s="169" t="s">
        <v>67</v>
      </c>
      <c r="B46" s="169">
        <f>'実質公債費比率（分子）の構造'!K$48</f>
        <v>282</v>
      </c>
      <c r="C46" s="169"/>
      <c r="D46" s="169"/>
      <c r="E46" s="169">
        <f>'実質公債費比率（分子）の構造'!L$48</f>
        <v>253</v>
      </c>
      <c r="F46" s="169"/>
      <c r="G46" s="169"/>
      <c r="H46" s="169">
        <f>'実質公債費比率（分子）の構造'!M$48</f>
        <v>233</v>
      </c>
      <c r="I46" s="169"/>
      <c r="J46" s="169"/>
      <c r="K46" s="169">
        <f>'実質公債費比率（分子）の構造'!N$48</f>
        <v>211</v>
      </c>
      <c r="L46" s="169"/>
      <c r="M46" s="169"/>
      <c r="N46" s="169">
        <f>'実質公債費比率（分子）の構造'!O$48</f>
        <v>235</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1176</v>
      </c>
      <c r="C49" s="169"/>
      <c r="D49" s="169"/>
      <c r="E49" s="169">
        <f>'実質公債費比率（分子）の構造'!L$45</f>
        <v>1023</v>
      </c>
      <c r="F49" s="169"/>
      <c r="G49" s="169"/>
      <c r="H49" s="169">
        <f>'実質公債費比率（分子）の構造'!M$45</f>
        <v>982</v>
      </c>
      <c r="I49" s="169"/>
      <c r="J49" s="169"/>
      <c r="K49" s="169">
        <f>'実質公債費比率（分子）の構造'!N$45</f>
        <v>977</v>
      </c>
      <c r="L49" s="169"/>
      <c r="M49" s="169"/>
      <c r="N49" s="169">
        <f>'実質公債費比率（分子）の構造'!O$45</f>
        <v>1022</v>
      </c>
      <c r="O49" s="169"/>
      <c r="P49" s="169"/>
    </row>
    <row r="50" spans="1:16" x14ac:dyDescent="0.15">
      <c r="A50" s="169" t="s">
        <v>71</v>
      </c>
      <c r="B50" s="169" t="e">
        <f>NA()</f>
        <v>#N/A</v>
      </c>
      <c r="C50" s="169">
        <f>IF(ISNUMBER('実質公債費比率（分子）の構造'!K$53),'実質公債費比率（分子）の構造'!K$53,NA())</f>
        <v>459</v>
      </c>
      <c r="D50" s="169" t="e">
        <f>NA()</f>
        <v>#N/A</v>
      </c>
      <c r="E50" s="169" t="e">
        <f>NA()</f>
        <v>#N/A</v>
      </c>
      <c r="F50" s="169">
        <f>IF(ISNUMBER('実質公債費比率（分子）の構造'!L$53),'実質公債費比率（分子）の構造'!L$53,NA())</f>
        <v>386</v>
      </c>
      <c r="G50" s="169" t="e">
        <f>NA()</f>
        <v>#N/A</v>
      </c>
      <c r="H50" s="169" t="e">
        <f>NA()</f>
        <v>#N/A</v>
      </c>
      <c r="I50" s="169">
        <f>IF(ISNUMBER('実質公債費比率（分子）の構造'!M$53),'実質公債費比率（分子）の構造'!M$53,NA())</f>
        <v>371</v>
      </c>
      <c r="J50" s="169" t="e">
        <f>NA()</f>
        <v>#N/A</v>
      </c>
      <c r="K50" s="169" t="e">
        <f>NA()</f>
        <v>#N/A</v>
      </c>
      <c r="L50" s="169">
        <f>IF(ISNUMBER('実質公債費比率（分子）の構造'!N$53),'実質公債費比率（分子）の構造'!N$53,NA())</f>
        <v>382</v>
      </c>
      <c r="M50" s="169" t="e">
        <f>NA()</f>
        <v>#N/A</v>
      </c>
      <c r="N50" s="169" t="e">
        <f>NA()</f>
        <v>#N/A</v>
      </c>
      <c r="O50" s="169">
        <f>IF(ISNUMBER('実質公債費比率（分子）の構造'!O$53),'実質公債費比率（分子）の構造'!O$53,NA())</f>
        <v>447</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7584</v>
      </c>
      <c r="E56" s="168"/>
      <c r="F56" s="168"/>
      <c r="G56" s="168">
        <f>'将来負担比率（分子）の構造'!J$52</f>
        <v>7363</v>
      </c>
      <c r="H56" s="168"/>
      <c r="I56" s="168"/>
      <c r="J56" s="168">
        <f>'将来負担比率（分子）の構造'!K$52</f>
        <v>7239</v>
      </c>
      <c r="K56" s="168"/>
      <c r="L56" s="168"/>
      <c r="M56" s="168">
        <f>'将来負担比率（分子）の構造'!L$52</f>
        <v>6923</v>
      </c>
      <c r="N56" s="168"/>
      <c r="O56" s="168"/>
      <c r="P56" s="168">
        <f>'将来負担比率（分子）の構造'!M$52</f>
        <v>6929</v>
      </c>
    </row>
    <row r="57" spans="1:16" x14ac:dyDescent="0.15">
      <c r="A57" s="168" t="s">
        <v>42</v>
      </c>
      <c r="B57" s="168"/>
      <c r="C57" s="168"/>
      <c r="D57" s="168">
        <f>'将来負担比率（分子）の構造'!I$51</f>
        <v>402</v>
      </c>
      <c r="E57" s="168"/>
      <c r="F57" s="168"/>
      <c r="G57" s="168">
        <f>'将来負担比率（分子）の構造'!J$51</f>
        <v>854</v>
      </c>
      <c r="H57" s="168"/>
      <c r="I57" s="168"/>
      <c r="J57" s="168">
        <f>'将来負担比率（分子）の構造'!K$51</f>
        <v>796</v>
      </c>
      <c r="K57" s="168"/>
      <c r="L57" s="168"/>
      <c r="M57" s="168">
        <f>'将来負担比率（分子）の構造'!L$51</f>
        <v>713</v>
      </c>
      <c r="N57" s="168"/>
      <c r="O57" s="168"/>
      <c r="P57" s="168">
        <f>'将来負担比率（分子）の構造'!M$51</f>
        <v>673</v>
      </c>
    </row>
    <row r="58" spans="1:16" x14ac:dyDescent="0.15">
      <c r="A58" s="168" t="s">
        <v>41</v>
      </c>
      <c r="B58" s="168"/>
      <c r="C58" s="168"/>
      <c r="D58" s="168">
        <f>'将来負担比率（分子）の構造'!I$50</f>
        <v>3629</v>
      </c>
      <c r="E58" s="168"/>
      <c r="F58" s="168"/>
      <c r="G58" s="168">
        <f>'将来負担比率（分子）の構造'!J$50</f>
        <v>3683</v>
      </c>
      <c r="H58" s="168"/>
      <c r="I58" s="168"/>
      <c r="J58" s="168">
        <f>'将来負担比率（分子）の構造'!K$50</f>
        <v>3929</v>
      </c>
      <c r="K58" s="168"/>
      <c r="L58" s="168"/>
      <c r="M58" s="168">
        <f>'将来負担比率（分子）の構造'!L$50</f>
        <v>4138</v>
      </c>
      <c r="N58" s="168"/>
      <c r="O58" s="168"/>
      <c r="P58" s="168">
        <f>'将来負担比率（分子）の構造'!M$50</f>
        <v>4727</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1159</v>
      </c>
      <c r="C62" s="168"/>
      <c r="D62" s="168"/>
      <c r="E62" s="168">
        <f>'将来負担比率（分子）の構造'!J$45</f>
        <v>1102</v>
      </c>
      <c r="F62" s="168"/>
      <c r="G62" s="168"/>
      <c r="H62" s="168">
        <f>'将来負担比率（分子）の構造'!K$45</f>
        <v>1108</v>
      </c>
      <c r="I62" s="168"/>
      <c r="J62" s="168"/>
      <c r="K62" s="168">
        <f>'将来負担比率（分子）の構造'!L$45</f>
        <v>1122</v>
      </c>
      <c r="L62" s="168"/>
      <c r="M62" s="168"/>
      <c r="N62" s="168">
        <f>'将来負担比率（分子）の構造'!M$45</f>
        <v>1104</v>
      </c>
      <c r="O62" s="168"/>
      <c r="P62" s="168"/>
    </row>
    <row r="63" spans="1:16" x14ac:dyDescent="0.15">
      <c r="A63" s="168" t="s">
        <v>34</v>
      </c>
      <c r="B63" s="168">
        <f>'将来負担比率（分子）の構造'!I$44</f>
        <v>201</v>
      </c>
      <c r="C63" s="168"/>
      <c r="D63" s="168"/>
      <c r="E63" s="168">
        <f>'将来負担比率（分子）の構造'!J$44</f>
        <v>190</v>
      </c>
      <c r="F63" s="168"/>
      <c r="G63" s="168"/>
      <c r="H63" s="168">
        <f>'将来負担比率（分子）の構造'!K$44</f>
        <v>204</v>
      </c>
      <c r="I63" s="168"/>
      <c r="J63" s="168"/>
      <c r="K63" s="168">
        <f>'将来負担比率（分子）の構造'!L$44</f>
        <v>193</v>
      </c>
      <c r="L63" s="168"/>
      <c r="M63" s="168"/>
      <c r="N63" s="168">
        <f>'将来負担比率（分子）の構造'!M$44</f>
        <v>178</v>
      </c>
      <c r="O63" s="168"/>
      <c r="P63" s="168"/>
    </row>
    <row r="64" spans="1:16" x14ac:dyDescent="0.15">
      <c r="A64" s="168" t="s">
        <v>33</v>
      </c>
      <c r="B64" s="168">
        <f>'将来負担比率（分子）の構造'!I$43</f>
        <v>2277</v>
      </c>
      <c r="C64" s="168"/>
      <c r="D64" s="168"/>
      <c r="E64" s="168">
        <f>'将来負担比率（分子）の構造'!J$43</f>
        <v>2208</v>
      </c>
      <c r="F64" s="168"/>
      <c r="G64" s="168"/>
      <c r="H64" s="168">
        <f>'将来負担比率（分子）の構造'!K$43</f>
        <v>1889</v>
      </c>
      <c r="I64" s="168"/>
      <c r="J64" s="168"/>
      <c r="K64" s="168">
        <f>'将来負担比率（分子）の構造'!L$43</f>
        <v>1613</v>
      </c>
      <c r="L64" s="168"/>
      <c r="M64" s="168"/>
      <c r="N64" s="168">
        <f>'将来負担比率（分子）の構造'!M$43</f>
        <v>1515</v>
      </c>
      <c r="O64" s="168"/>
      <c r="P64" s="168"/>
    </row>
    <row r="65" spans="1:16" x14ac:dyDescent="0.15">
      <c r="A65" s="168" t="s">
        <v>32</v>
      </c>
      <c r="B65" s="168">
        <f>'将来負担比率（分子）の構造'!I$42</f>
        <v>216</v>
      </c>
      <c r="C65" s="168"/>
      <c r="D65" s="168"/>
      <c r="E65" s="168">
        <f>'将来負担比率（分子）の構造'!J$42</f>
        <v>187</v>
      </c>
      <c r="F65" s="168"/>
      <c r="G65" s="168"/>
      <c r="H65" s="168">
        <f>'将来負担比率（分子）の構造'!K$42</f>
        <v>450</v>
      </c>
      <c r="I65" s="168"/>
      <c r="J65" s="168"/>
      <c r="K65" s="168">
        <f>'将来負担比率（分子）の構造'!L$42</f>
        <v>415</v>
      </c>
      <c r="L65" s="168"/>
      <c r="M65" s="168"/>
      <c r="N65" s="168">
        <f>'将来負担比率（分子）の構造'!M$42</f>
        <v>462</v>
      </c>
      <c r="O65" s="168"/>
      <c r="P65" s="168"/>
    </row>
    <row r="66" spans="1:16" x14ac:dyDescent="0.15">
      <c r="A66" s="168" t="s">
        <v>31</v>
      </c>
      <c r="B66" s="168">
        <f>'将来負担比率（分子）の構造'!I$41</f>
        <v>9631</v>
      </c>
      <c r="C66" s="168"/>
      <c r="D66" s="168"/>
      <c r="E66" s="168">
        <f>'将来負担比率（分子）の構造'!J$41</f>
        <v>9186</v>
      </c>
      <c r="F66" s="168"/>
      <c r="G66" s="168"/>
      <c r="H66" s="168">
        <f>'将来負担比率（分子）の構造'!K$41</f>
        <v>9161</v>
      </c>
      <c r="I66" s="168"/>
      <c r="J66" s="168"/>
      <c r="K66" s="168">
        <f>'将来負担比率（分子）の構造'!L$41</f>
        <v>9054</v>
      </c>
      <c r="L66" s="168"/>
      <c r="M66" s="168"/>
      <c r="N66" s="168">
        <f>'将来負担比率（分子）の構造'!M$41</f>
        <v>8809</v>
      </c>
      <c r="O66" s="168"/>
      <c r="P66" s="168"/>
    </row>
    <row r="67" spans="1:16" x14ac:dyDescent="0.15">
      <c r="A67" s="168" t="s">
        <v>75</v>
      </c>
      <c r="B67" s="168" t="e">
        <f>NA()</f>
        <v>#N/A</v>
      </c>
      <c r="C67" s="168">
        <f>IF(ISNUMBER('将来負担比率（分子）の構造'!I$53), IF('将来負担比率（分子）の構造'!I$53 &lt; 0, 0, '将来負担比率（分子）の構造'!I$53), NA())</f>
        <v>1869</v>
      </c>
      <c r="D67" s="168" t="e">
        <f>NA()</f>
        <v>#N/A</v>
      </c>
      <c r="E67" s="168" t="e">
        <f>NA()</f>
        <v>#N/A</v>
      </c>
      <c r="F67" s="168">
        <f>IF(ISNUMBER('将来負担比率（分子）の構造'!J$53), IF('将来負担比率（分子）の構造'!J$53 &lt; 0, 0, '将来負担比率（分子）の構造'!J$53), NA())</f>
        <v>974</v>
      </c>
      <c r="G67" s="168" t="e">
        <f>NA()</f>
        <v>#N/A</v>
      </c>
      <c r="H67" s="168" t="e">
        <f>NA()</f>
        <v>#N/A</v>
      </c>
      <c r="I67" s="168">
        <f>IF(ISNUMBER('将来負担比率（分子）の構造'!K$53), IF('将来負担比率（分子）の構造'!K$53 &lt; 0, 0, '将来負担比率（分子）の構造'!K$53), NA())</f>
        <v>847</v>
      </c>
      <c r="J67" s="168" t="e">
        <f>NA()</f>
        <v>#N/A</v>
      </c>
      <c r="K67" s="168" t="e">
        <f>NA()</f>
        <v>#N/A</v>
      </c>
      <c r="L67" s="168">
        <f>IF(ISNUMBER('将来負担比率（分子）の構造'!L$53), IF('将来負担比率（分子）の構造'!L$53 &lt; 0, 0, '将来負担比率（分子）の構造'!L$53), NA())</f>
        <v>622</v>
      </c>
      <c r="M67" s="168" t="e">
        <f>NA()</f>
        <v>#N/A</v>
      </c>
      <c r="N67" s="168" t="e">
        <f>NA()</f>
        <v>#N/A</v>
      </c>
      <c r="O67" s="168">
        <f>IF(ISNUMBER('将来負担比率（分子）の構造'!M$53), IF('将来負担比率（分子）の構造'!M$53 &lt; 0, 0, '将来負担比率（分子）の構造'!M$53), NA())</f>
        <v>0</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2492</v>
      </c>
      <c r="C72" s="172">
        <f>基金残高に係る経年分析!G55</f>
        <v>2091</v>
      </c>
      <c r="D72" s="172">
        <f>基金残高に係る経年分析!H55</f>
        <v>2359</v>
      </c>
    </row>
    <row r="73" spans="1:16" x14ac:dyDescent="0.15">
      <c r="A73" s="171" t="s">
        <v>78</v>
      </c>
      <c r="B73" s="172">
        <f>基金残高に係る経年分析!F56</f>
        <v>3</v>
      </c>
      <c r="C73" s="172">
        <f>基金残高に係る経年分析!G56</f>
        <v>3</v>
      </c>
      <c r="D73" s="172">
        <f>基金残高に係る経年分析!H56</f>
        <v>3</v>
      </c>
    </row>
    <row r="74" spans="1:16" x14ac:dyDescent="0.15">
      <c r="A74" s="171" t="s">
        <v>79</v>
      </c>
      <c r="B74" s="172">
        <f>基金残高に係る経年分析!F57</f>
        <v>1352</v>
      </c>
      <c r="C74" s="172">
        <f>基金残高に係る経年分析!G57</f>
        <v>1820</v>
      </c>
      <c r="D74" s="172">
        <f>基金残高に係る経年分析!H57</f>
        <v>2084</v>
      </c>
    </row>
  </sheetData>
  <sheetProtection algorithmName="SHA-512" hashValue="L7yjqxOfnu18JuyP3iIDSxMNcLQbZWqYfZikxYodxIySKWCvmagMoQOwmpzbA9VRrlwLhKjITHuvVKjjdz8e8A==" saltValue="dQyN0GTdV9AbZsIi7/tN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18"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82" t="s">
        <v>212</v>
      </c>
      <c r="DI1" s="783"/>
      <c r="DJ1" s="783"/>
      <c r="DK1" s="783"/>
      <c r="DL1" s="783"/>
      <c r="DM1" s="783"/>
      <c r="DN1" s="784"/>
      <c r="DO1" s="208"/>
      <c r="DP1" s="782" t="s">
        <v>213</v>
      </c>
      <c r="DQ1" s="783"/>
      <c r="DR1" s="783"/>
      <c r="DS1" s="783"/>
      <c r="DT1" s="783"/>
      <c r="DU1" s="783"/>
      <c r="DV1" s="783"/>
      <c r="DW1" s="783"/>
      <c r="DX1" s="783"/>
      <c r="DY1" s="783"/>
      <c r="DZ1" s="783"/>
      <c r="EA1" s="783"/>
      <c r="EB1" s="783"/>
      <c r="EC1" s="784"/>
      <c r="ED1" s="206"/>
      <c r="EE1" s="206"/>
      <c r="EF1" s="206"/>
      <c r="EG1" s="206"/>
      <c r="EH1" s="206"/>
      <c r="EI1" s="206"/>
      <c r="EJ1" s="206"/>
      <c r="EK1" s="206"/>
      <c r="EL1" s="206"/>
      <c r="EM1" s="206"/>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70" t="s">
        <v>217</v>
      </c>
      <c r="CE3" s="771"/>
      <c r="CF3" s="771"/>
      <c r="CG3" s="771"/>
      <c r="CH3" s="771"/>
      <c r="CI3" s="771"/>
      <c r="CJ3" s="771"/>
      <c r="CK3" s="771"/>
      <c r="CL3" s="771"/>
      <c r="CM3" s="771"/>
      <c r="CN3" s="771"/>
      <c r="CO3" s="771"/>
      <c r="CP3" s="771"/>
      <c r="CQ3" s="771"/>
      <c r="CR3" s="771"/>
      <c r="CS3" s="771"/>
      <c r="CT3" s="771"/>
      <c r="CU3" s="771"/>
      <c r="CV3" s="771"/>
      <c r="CW3" s="771"/>
      <c r="CX3" s="771"/>
      <c r="CY3" s="771"/>
      <c r="CZ3" s="771"/>
      <c r="DA3" s="771"/>
      <c r="DB3" s="771"/>
      <c r="DC3" s="771"/>
      <c r="DD3" s="771"/>
      <c r="DE3" s="771"/>
      <c r="DF3" s="771"/>
      <c r="DG3" s="771"/>
      <c r="DH3" s="771"/>
      <c r="DI3" s="771"/>
      <c r="DJ3" s="771"/>
      <c r="DK3" s="771"/>
      <c r="DL3" s="771"/>
      <c r="DM3" s="771"/>
      <c r="DN3" s="771"/>
      <c r="DO3" s="771"/>
      <c r="DP3" s="771"/>
      <c r="DQ3" s="771"/>
      <c r="DR3" s="771"/>
      <c r="DS3" s="771"/>
      <c r="DT3" s="771"/>
      <c r="DU3" s="771"/>
      <c r="DV3" s="771"/>
      <c r="DW3" s="771"/>
      <c r="DX3" s="771"/>
      <c r="DY3" s="771"/>
      <c r="DZ3" s="771"/>
      <c r="EA3" s="771"/>
      <c r="EB3" s="771"/>
      <c r="EC3" s="772"/>
    </row>
    <row r="4" spans="2:143" ht="11.25" customHeight="1" x14ac:dyDescent="0.15">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70" t="s">
        <v>224</v>
      </c>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771"/>
      <c r="EB4" s="771"/>
      <c r="EC4" s="772"/>
    </row>
    <row r="5" spans="2:143" s="362" customFormat="1" ht="11.25" customHeight="1" x14ac:dyDescent="0.15">
      <c r="B5" s="744" t="s">
        <v>225</v>
      </c>
      <c r="C5" s="745"/>
      <c r="D5" s="745"/>
      <c r="E5" s="745"/>
      <c r="F5" s="745"/>
      <c r="G5" s="745"/>
      <c r="H5" s="745"/>
      <c r="I5" s="745"/>
      <c r="J5" s="745"/>
      <c r="K5" s="745"/>
      <c r="L5" s="745"/>
      <c r="M5" s="745"/>
      <c r="N5" s="745"/>
      <c r="O5" s="745"/>
      <c r="P5" s="745"/>
      <c r="Q5" s="746"/>
      <c r="R5" s="718">
        <v>1282121</v>
      </c>
      <c r="S5" s="719"/>
      <c r="T5" s="719"/>
      <c r="U5" s="719"/>
      <c r="V5" s="719"/>
      <c r="W5" s="719"/>
      <c r="X5" s="719"/>
      <c r="Y5" s="762"/>
      <c r="Z5" s="780">
        <v>10.5</v>
      </c>
      <c r="AA5" s="780"/>
      <c r="AB5" s="780"/>
      <c r="AC5" s="780"/>
      <c r="AD5" s="781">
        <v>1281949</v>
      </c>
      <c r="AE5" s="781"/>
      <c r="AF5" s="781"/>
      <c r="AG5" s="781"/>
      <c r="AH5" s="781"/>
      <c r="AI5" s="781"/>
      <c r="AJ5" s="781"/>
      <c r="AK5" s="781"/>
      <c r="AL5" s="763">
        <v>22.4</v>
      </c>
      <c r="AM5" s="738"/>
      <c r="AN5" s="738"/>
      <c r="AO5" s="764"/>
      <c r="AP5" s="744" t="s">
        <v>226</v>
      </c>
      <c r="AQ5" s="745"/>
      <c r="AR5" s="745"/>
      <c r="AS5" s="745"/>
      <c r="AT5" s="745"/>
      <c r="AU5" s="745"/>
      <c r="AV5" s="745"/>
      <c r="AW5" s="745"/>
      <c r="AX5" s="745"/>
      <c r="AY5" s="745"/>
      <c r="AZ5" s="745"/>
      <c r="BA5" s="745"/>
      <c r="BB5" s="745"/>
      <c r="BC5" s="745"/>
      <c r="BD5" s="745"/>
      <c r="BE5" s="745"/>
      <c r="BF5" s="746"/>
      <c r="BG5" s="673">
        <v>1282094</v>
      </c>
      <c r="BH5" s="643"/>
      <c r="BI5" s="643"/>
      <c r="BJ5" s="643"/>
      <c r="BK5" s="643"/>
      <c r="BL5" s="643"/>
      <c r="BM5" s="643"/>
      <c r="BN5" s="644"/>
      <c r="BO5" s="692">
        <v>100</v>
      </c>
      <c r="BP5" s="692"/>
      <c r="BQ5" s="692"/>
      <c r="BR5" s="692"/>
      <c r="BS5" s="693">
        <v>2754</v>
      </c>
      <c r="BT5" s="693"/>
      <c r="BU5" s="693"/>
      <c r="BV5" s="693"/>
      <c r="BW5" s="693"/>
      <c r="BX5" s="693"/>
      <c r="BY5" s="693"/>
      <c r="BZ5" s="693"/>
      <c r="CA5" s="693"/>
      <c r="CB5" s="743"/>
      <c r="CD5" s="770" t="s">
        <v>221</v>
      </c>
      <c r="CE5" s="771"/>
      <c r="CF5" s="771"/>
      <c r="CG5" s="771"/>
      <c r="CH5" s="771"/>
      <c r="CI5" s="771"/>
      <c r="CJ5" s="771"/>
      <c r="CK5" s="771"/>
      <c r="CL5" s="771"/>
      <c r="CM5" s="771"/>
      <c r="CN5" s="771"/>
      <c r="CO5" s="771"/>
      <c r="CP5" s="771"/>
      <c r="CQ5" s="772"/>
      <c r="CR5" s="770" t="s">
        <v>227</v>
      </c>
      <c r="CS5" s="771"/>
      <c r="CT5" s="771"/>
      <c r="CU5" s="771"/>
      <c r="CV5" s="771"/>
      <c r="CW5" s="771"/>
      <c r="CX5" s="771"/>
      <c r="CY5" s="772"/>
      <c r="CZ5" s="770" t="s">
        <v>219</v>
      </c>
      <c r="DA5" s="771"/>
      <c r="DB5" s="771"/>
      <c r="DC5" s="772"/>
      <c r="DD5" s="770" t="s">
        <v>228</v>
      </c>
      <c r="DE5" s="771"/>
      <c r="DF5" s="771"/>
      <c r="DG5" s="771"/>
      <c r="DH5" s="771"/>
      <c r="DI5" s="771"/>
      <c r="DJ5" s="771"/>
      <c r="DK5" s="771"/>
      <c r="DL5" s="771"/>
      <c r="DM5" s="771"/>
      <c r="DN5" s="771"/>
      <c r="DO5" s="771"/>
      <c r="DP5" s="772"/>
      <c r="DQ5" s="770" t="s">
        <v>229</v>
      </c>
      <c r="DR5" s="771"/>
      <c r="DS5" s="771"/>
      <c r="DT5" s="771"/>
      <c r="DU5" s="771"/>
      <c r="DV5" s="771"/>
      <c r="DW5" s="771"/>
      <c r="DX5" s="771"/>
      <c r="DY5" s="771"/>
      <c r="DZ5" s="771"/>
      <c r="EA5" s="771"/>
      <c r="EB5" s="771"/>
      <c r="EC5" s="772"/>
    </row>
    <row r="6" spans="2:143" ht="11.25" customHeight="1" x14ac:dyDescent="0.15">
      <c r="B6" s="652" t="s">
        <v>230</v>
      </c>
      <c r="C6" s="653"/>
      <c r="D6" s="653"/>
      <c r="E6" s="653"/>
      <c r="F6" s="653"/>
      <c r="G6" s="653"/>
      <c r="H6" s="653"/>
      <c r="I6" s="653"/>
      <c r="J6" s="653"/>
      <c r="K6" s="653"/>
      <c r="L6" s="653"/>
      <c r="M6" s="653"/>
      <c r="N6" s="653"/>
      <c r="O6" s="653"/>
      <c r="P6" s="653"/>
      <c r="Q6" s="654"/>
      <c r="R6" s="673">
        <v>172263</v>
      </c>
      <c r="S6" s="643"/>
      <c r="T6" s="643"/>
      <c r="U6" s="643"/>
      <c r="V6" s="643"/>
      <c r="W6" s="643"/>
      <c r="X6" s="643"/>
      <c r="Y6" s="644"/>
      <c r="Z6" s="692">
        <v>1.4</v>
      </c>
      <c r="AA6" s="692"/>
      <c r="AB6" s="692"/>
      <c r="AC6" s="692"/>
      <c r="AD6" s="693">
        <v>172263</v>
      </c>
      <c r="AE6" s="693"/>
      <c r="AF6" s="693"/>
      <c r="AG6" s="693"/>
      <c r="AH6" s="693"/>
      <c r="AI6" s="693"/>
      <c r="AJ6" s="693"/>
      <c r="AK6" s="693"/>
      <c r="AL6" s="674">
        <v>3</v>
      </c>
      <c r="AM6" s="677"/>
      <c r="AN6" s="677"/>
      <c r="AO6" s="694"/>
      <c r="AP6" s="652" t="s">
        <v>231</v>
      </c>
      <c r="AQ6" s="653"/>
      <c r="AR6" s="653"/>
      <c r="AS6" s="653"/>
      <c r="AT6" s="653"/>
      <c r="AU6" s="653"/>
      <c r="AV6" s="653"/>
      <c r="AW6" s="653"/>
      <c r="AX6" s="653"/>
      <c r="AY6" s="653"/>
      <c r="AZ6" s="653"/>
      <c r="BA6" s="653"/>
      <c r="BB6" s="653"/>
      <c r="BC6" s="653"/>
      <c r="BD6" s="653"/>
      <c r="BE6" s="653"/>
      <c r="BF6" s="654"/>
      <c r="BG6" s="673">
        <v>1282094</v>
      </c>
      <c r="BH6" s="643"/>
      <c r="BI6" s="643"/>
      <c r="BJ6" s="643"/>
      <c r="BK6" s="643"/>
      <c r="BL6" s="643"/>
      <c r="BM6" s="643"/>
      <c r="BN6" s="644"/>
      <c r="BO6" s="692">
        <v>100</v>
      </c>
      <c r="BP6" s="692"/>
      <c r="BQ6" s="692"/>
      <c r="BR6" s="692"/>
      <c r="BS6" s="693">
        <v>2754</v>
      </c>
      <c r="BT6" s="693"/>
      <c r="BU6" s="693"/>
      <c r="BV6" s="693"/>
      <c r="BW6" s="693"/>
      <c r="BX6" s="693"/>
      <c r="BY6" s="693"/>
      <c r="BZ6" s="693"/>
      <c r="CA6" s="693"/>
      <c r="CB6" s="743"/>
      <c r="CD6" s="721" t="s">
        <v>232</v>
      </c>
      <c r="CE6" s="722"/>
      <c r="CF6" s="722"/>
      <c r="CG6" s="722"/>
      <c r="CH6" s="722"/>
      <c r="CI6" s="722"/>
      <c r="CJ6" s="722"/>
      <c r="CK6" s="722"/>
      <c r="CL6" s="722"/>
      <c r="CM6" s="722"/>
      <c r="CN6" s="722"/>
      <c r="CO6" s="722"/>
      <c r="CP6" s="722"/>
      <c r="CQ6" s="723"/>
      <c r="CR6" s="673">
        <v>84164</v>
      </c>
      <c r="CS6" s="643"/>
      <c r="CT6" s="643"/>
      <c r="CU6" s="643"/>
      <c r="CV6" s="643"/>
      <c r="CW6" s="643"/>
      <c r="CX6" s="643"/>
      <c r="CY6" s="644"/>
      <c r="CZ6" s="763">
        <v>0.7</v>
      </c>
      <c r="DA6" s="738"/>
      <c r="DB6" s="738"/>
      <c r="DC6" s="766"/>
      <c r="DD6" s="642">
        <v>2178</v>
      </c>
      <c r="DE6" s="643"/>
      <c r="DF6" s="643"/>
      <c r="DG6" s="643"/>
      <c r="DH6" s="643"/>
      <c r="DI6" s="643"/>
      <c r="DJ6" s="643"/>
      <c r="DK6" s="643"/>
      <c r="DL6" s="643"/>
      <c r="DM6" s="643"/>
      <c r="DN6" s="643"/>
      <c r="DO6" s="643"/>
      <c r="DP6" s="644"/>
      <c r="DQ6" s="642">
        <v>84164</v>
      </c>
      <c r="DR6" s="643"/>
      <c r="DS6" s="643"/>
      <c r="DT6" s="643"/>
      <c r="DU6" s="643"/>
      <c r="DV6" s="643"/>
      <c r="DW6" s="643"/>
      <c r="DX6" s="643"/>
      <c r="DY6" s="643"/>
      <c r="DZ6" s="643"/>
      <c r="EA6" s="643"/>
      <c r="EB6" s="643"/>
      <c r="EC6" s="705"/>
    </row>
    <row r="7" spans="2:143" ht="11.25" customHeight="1" x14ac:dyDescent="0.15">
      <c r="B7" s="652" t="s">
        <v>233</v>
      </c>
      <c r="C7" s="653"/>
      <c r="D7" s="653"/>
      <c r="E7" s="653"/>
      <c r="F7" s="653"/>
      <c r="G7" s="653"/>
      <c r="H7" s="653"/>
      <c r="I7" s="653"/>
      <c r="J7" s="653"/>
      <c r="K7" s="653"/>
      <c r="L7" s="653"/>
      <c r="M7" s="653"/>
      <c r="N7" s="653"/>
      <c r="O7" s="653"/>
      <c r="P7" s="653"/>
      <c r="Q7" s="654"/>
      <c r="R7" s="673">
        <v>858</v>
      </c>
      <c r="S7" s="643"/>
      <c r="T7" s="643"/>
      <c r="U7" s="643"/>
      <c r="V7" s="643"/>
      <c r="W7" s="643"/>
      <c r="X7" s="643"/>
      <c r="Y7" s="644"/>
      <c r="Z7" s="692">
        <v>0</v>
      </c>
      <c r="AA7" s="692"/>
      <c r="AB7" s="692"/>
      <c r="AC7" s="692"/>
      <c r="AD7" s="693">
        <v>858</v>
      </c>
      <c r="AE7" s="693"/>
      <c r="AF7" s="693"/>
      <c r="AG7" s="693"/>
      <c r="AH7" s="693"/>
      <c r="AI7" s="693"/>
      <c r="AJ7" s="693"/>
      <c r="AK7" s="693"/>
      <c r="AL7" s="674">
        <v>0</v>
      </c>
      <c r="AM7" s="677"/>
      <c r="AN7" s="677"/>
      <c r="AO7" s="694"/>
      <c r="AP7" s="652" t="s">
        <v>234</v>
      </c>
      <c r="AQ7" s="653"/>
      <c r="AR7" s="653"/>
      <c r="AS7" s="653"/>
      <c r="AT7" s="653"/>
      <c r="AU7" s="653"/>
      <c r="AV7" s="653"/>
      <c r="AW7" s="653"/>
      <c r="AX7" s="653"/>
      <c r="AY7" s="653"/>
      <c r="AZ7" s="653"/>
      <c r="BA7" s="653"/>
      <c r="BB7" s="653"/>
      <c r="BC7" s="653"/>
      <c r="BD7" s="653"/>
      <c r="BE7" s="653"/>
      <c r="BF7" s="654"/>
      <c r="BG7" s="673">
        <v>448388</v>
      </c>
      <c r="BH7" s="643"/>
      <c r="BI7" s="643"/>
      <c r="BJ7" s="643"/>
      <c r="BK7" s="643"/>
      <c r="BL7" s="643"/>
      <c r="BM7" s="643"/>
      <c r="BN7" s="644"/>
      <c r="BO7" s="692">
        <v>35</v>
      </c>
      <c r="BP7" s="692"/>
      <c r="BQ7" s="692"/>
      <c r="BR7" s="692"/>
      <c r="BS7" s="693">
        <v>2754</v>
      </c>
      <c r="BT7" s="693"/>
      <c r="BU7" s="693"/>
      <c r="BV7" s="693"/>
      <c r="BW7" s="693"/>
      <c r="BX7" s="693"/>
      <c r="BY7" s="693"/>
      <c r="BZ7" s="693"/>
      <c r="CA7" s="693"/>
      <c r="CB7" s="743"/>
      <c r="CD7" s="702" t="s">
        <v>235</v>
      </c>
      <c r="CE7" s="703"/>
      <c r="CF7" s="703"/>
      <c r="CG7" s="703"/>
      <c r="CH7" s="703"/>
      <c r="CI7" s="703"/>
      <c r="CJ7" s="703"/>
      <c r="CK7" s="703"/>
      <c r="CL7" s="703"/>
      <c r="CM7" s="703"/>
      <c r="CN7" s="703"/>
      <c r="CO7" s="703"/>
      <c r="CP7" s="703"/>
      <c r="CQ7" s="704"/>
      <c r="CR7" s="673">
        <v>3390184</v>
      </c>
      <c r="CS7" s="643"/>
      <c r="CT7" s="643"/>
      <c r="CU7" s="643"/>
      <c r="CV7" s="643"/>
      <c r="CW7" s="643"/>
      <c r="CX7" s="643"/>
      <c r="CY7" s="644"/>
      <c r="CZ7" s="692">
        <v>30</v>
      </c>
      <c r="DA7" s="692"/>
      <c r="DB7" s="692"/>
      <c r="DC7" s="692"/>
      <c r="DD7" s="642">
        <v>597384</v>
      </c>
      <c r="DE7" s="643"/>
      <c r="DF7" s="643"/>
      <c r="DG7" s="643"/>
      <c r="DH7" s="643"/>
      <c r="DI7" s="643"/>
      <c r="DJ7" s="643"/>
      <c r="DK7" s="643"/>
      <c r="DL7" s="643"/>
      <c r="DM7" s="643"/>
      <c r="DN7" s="643"/>
      <c r="DO7" s="643"/>
      <c r="DP7" s="644"/>
      <c r="DQ7" s="642">
        <v>1474975</v>
      </c>
      <c r="DR7" s="643"/>
      <c r="DS7" s="643"/>
      <c r="DT7" s="643"/>
      <c r="DU7" s="643"/>
      <c r="DV7" s="643"/>
      <c r="DW7" s="643"/>
      <c r="DX7" s="643"/>
      <c r="DY7" s="643"/>
      <c r="DZ7" s="643"/>
      <c r="EA7" s="643"/>
      <c r="EB7" s="643"/>
      <c r="EC7" s="705"/>
    </row>
    <row r="8" spans="2:143" ht="11.25" customHeight="1" x14ac:dyDescent="0.15">
      <c r="B8" s="652" t="s">
        <v>236</v>
      </c>
      <c r="C8" s="653"/>
      <c r="D8" s="653"/>
      <c r="E8" s="653"/>
      <c r="F8" s="653"/>
      <c r="G8" s="653"/>
      <c r="H8" s="653"/>
      <c r="I8" s="653"/>
      <c r="J8" s="653"/>
      <c r="K8" s="653"/>
      <c r="L8" s="653"/>
      <c r="M8" s="653"/>
      <c r="N8" s="653"/>
      <c r="O8" s="653"/>
      <c r="P8" s="653"/>
      <c r="Q8" s="654"/>
      <c r="R8" s="673">
        <v>5331</v>
      </c>
      <c r="S8" s="643"/>
      <c r="T8" s="643"/>
      <c r="U8" s="643"/>
      <c r="V8" s="643"/>
      <c r="W8" s="643"/>
      <c r="X8" s="643"/>
      <c r="Y8" s="644"/>
      <c r="Z8" s="692">
        <v>0</v>
      </c>
      <c r="AA8" s="692"/>
      <c r="AB8" s="692"/>
      <c r="AC8" s="692"/>
      <c r="AD8" s="693">
        <v>5331</v>
      </c>
      <c r="AE8" s="693"/>
      <c r="AF8" s="693"/>
      <c r="AG8" s="693"/>
      <c r="AH8" s="693"/>
      <c r="AI8" s="693"/>
      <c r="AJ8" s="693"/>
      <c r="AK8" s="693"/>
      <c r="AL8" s="674">
        <v>0.1</v>
      </c>
      <c r="AM8" s="677"/>
      <c r="AN8" s="677"/>
      <c r="AO8" s="694"/>
      <c r="AP8" s="652" t="s">
        <v>237</v>
      </c>
      <c r="AQ8" s="653"/>
      <c r="AR8" s="653"/>
      <c r="AS8" s="653"/>
      <c r="AT8" s="653"/>
      <c r="AU8" s="653"/>
      <c r="AV8" s="653"/>
      <c r="AW8" s="653"/>
      <c r="AX8" s="653"/>
      <c r="AY8" s="653"/>
      <c r="AZ8" s="653"/>
      <c r="BA8" s="653"/>
      <c r="BB8" s="653"/>
      <c r="BC8" s="653"/>
      <c r="BD8" s="653"/>
      <c r="BE8" s="653"/>
      <c r="BF8" s="654"/>
      <c r="BG8" s="673">
        <v>15575</v>
      </c>
      <c r="BH8" s="643"/>
      <c r="BI8" s="643"/>
      <c r="BJ8" s="643"/>
      <c r="BK8" s="643"/>
      <c r="BL8" s="643"/>
      <c r="BM8" s="643"/>
      <c r="BN8" s="644"/>
      <c r="BO8" s="692">
        <v>1.2</v>
      </c>
      <c r="BP8" s="692"/>
      <c r="BQ8" s="692"/>
      <c r="BR8" s="692"/>
      <c r="BS8" s="693" t="s">
        <v>128</v>
      </c>
      <c r="BT8" s="693"/>
      <c r="BU8" s="693"/>
      <c r="BV8" s="693"/>
      <c r="BW8" s="693"/>
      <c r="BX8" s="693"/>
      <c r="BY8" s="693"/>
      <c r="BZ8" s="693"/>
      <c r="CA8" s="693"/>
      <c r="CB8" s="743"/>
      <c r="CD8" s="702" t="s">
        <v>238</v>
      </c>
      <c r="CE8" s="703"/>
      <c r="CF8" s="703"/>
      <c r="CG8" s="703"/>
      <c r="CH8" s="703"/>
      <c r="CI8" s="703"/>
      <c r="CJ8" s="703"/>
      <c r="CK8" s="703"/>
      <c r="CL8" s="703"/>
      <c r="CM8" s="703"/>
      <c r="CN8" s="703"/>
      <c r="CO8" s="703"/>
      <c r="CP8" s="703"/>
      <c r="CQ8" s="704"/>
      <c r="CR8" s="673">
        <v>2448220</v>
      </c>
      <c r="CS8" s="643"/>
      <c r="CT8" s="643"/>
      <c r="CU8" s="643"/>
      <c r="CV8" s="643"/>
      <c r="CW8" s="643"/>
      <c r="CX8" s="643"/>
      <c r="CY8" s="644"/>
      <c r="CZ8" s="692">
        <v>21.7</v>
      </c>
      <c r="DA8" s="692"/>
      <c r="DB8" s="692"/>
      <c r="DC8" s="692"/>
      <c r="DD8" s="642">
        <v>10781</v>
      </c>
      <c r="DE8" s="643"/>
      <c r="DF8" s="643"/>
      <c r="DG8" s="643"/>
      <c r="DH8" s="643"/>
      <c r="DI8" s="643"/>
      <c r="DJ8" s="643"/>
      <c r="DK8" s="643"/>
      <c r="DL8" s="643"/>
      <c r="DM8" s="643"/>
      <c r="DN8" s="643"/>
      <c r="DO8" s="643"/>
      <c r="DP8" s="644"/>
      <c r="DQ8" s="642">
        <v>1371988</v>
      </c>
      <c r="DR8" s="643"/>
      <c r="DS8" s="643"/>
      <c r="DT8" s="643"/>
      <c r="DU8" s="643"/>
      <c r="DV8" s="643"/>
      <c r="DW8" s="643"/>
      <c r="DX8" s="643"/>
      <c r="DY8" s="643"/>
      <c r="DZ8" s="643"/>
      <c r="EA8" s="643"/>
      <c r="EB8" s="643"/>
      <c r="EC8" s="705"/>
    </row>
    <row r="9" spans="2:143" ht="11.25" customHeight="1" x14ac:dyDescent="0.15">
      <c r="B9" s="652" t="s">
        <v>239</v>
      </c>
      <c r="C9" s="653"/>
      <c r="D9" s="653"/>
      <c r="E9" s="653"/>
      <c r="F9" s="653"/>
      <c r="G9" s="653"/>
      <c r="H9" s="653"/>
      <c r="I9" s="653"/>
      <c r="J9" s="653"/>
      <c r="K9" s="653"/>
      <c r="L9" s="653"/>
      <c r="M9" s="653"/>
      <c r="N9" s="653"/>
      <c r="O9" s="653"/>
      <c r="P9" s="653"/>
      <c r="Q9" s="654"/>
      <c r="R9" s="673">
        <v>8104</v>
      </c>
      <c r="S9" s="643"/>
      <c r="T9" s="643"/>
      <c r="U9" s="643"/>
      <c r="V9" s="643"/>
      <c r="W9" s="643"/>
      <c r="X9" s="643"/>
      <c r="Y9" s="644"/>
      <c r="Z9" s="692">
        <v>0.1</v>
      </c>
      <c r="AA9" s="692"/>
      <c r="AB9" s="692"/>
      <c r="AC9" s="692"/>
      <c r="AD9" s="693">
        <v>8104</v>
      </c>
      <c r="AE9" s="693"/>
      <c r="AF9" s="693"/>
      <c r="AG9" s="693"/>
      <c r="AH9" s="693"/>
      <c r="AI9" s="693"/>
      <c r="AJ9" s="693"/>
      <c r="AK9" s="693"/>
      <c r="AL9" s="674">
        <v>0.1</v>
      </c>
      <c r="AM9" s="677"/>
      <c r="AN9" s="677"/>
      <c r="AO9" s="694"/>
      <c r="AP9" s="652" t="s">
        <v>240</v>
      </c>
      <c r="AQ9" s="653"/>
      <c r="AR9" s="653"/>
      <c r="AS9" s="653"/>
      <c r="AT9" s="653"/>
      <c r="AU9" s="653"/>
      <c r="AV9" s="653"/>
      <c r="AW9" s="653"/>
      <c r="AX9" s="653"/>
      <c r="AY9" s="653"/>
      <c r="AZ9" s="653"/>
      <c r="BA9" s="653"/>
      <c r="BB9" s="653"/>
      <c r="BC9" s="653"/>
      <c r="BD9" s="653"/>
      <c r="BE9" s="653"/>
      <c r="BF9" s="654"/>
      <c r="BG9" s="673">
        <v>372643</v>
      </c>
      <c r="BH9" s="643"/>
      <c r="BI9" s="643"/>
      <c r="BJ9" s="643"/>
      <c r="BK9" s="643"/>
      <c r="BL9" s="643"/>
      <c r="BM9" s="643"/>
      <c r="BN9" s="644"/>
      <c r="BO9" s="692">
        <v>29.1</v>
      </c>
      <c r="BP9" s="692"/>
      <c r="BQ9" s="692"/>
      <c r="BR9" s="692"/>
      <c r="BS9" s="693" t="s">
        <v>128</v>
      </c>
      <c r="BT9" s="693"/>
      <c r="BU9" s="693"/>
      <c r="BV9" s="693"/>
      <c r="BW9" s="693"/>
      <c r="BX9" s="693"/>
      <c r="BY9" s="693"/>
      <c r="BZ9" s="693"/>
      <c r="CA9" s="693"/>
      <c r="CB9" s="743"/>
      <c r="CD9" s="702" t="s">
        <v>241</v>
      </c>
      <c r="CE9" s="703"/>
      <c r="CF9" s="703"/>
      <c r="CG9" s="703"/>
      <c r="CH9" s="703"/>
      <c r="CI9" s="703"/>
      <c r="CJ9" s="703"/>
      <c r="CK9" s="703"/>
      <c r="CL9" s="703"/>
      <c r="CM9" s="703"/>
      <c r="CN9" s="703"/>
      <c r="CO9" s="703"/>
      <c r="CP9" s="703"/>
      <c r="CQ9" s="704"/>
      <c r="CR9" s="673">
        <v>966025</v>
      </c>
      <c r="CS9" s="643"/>
      <c r="CT9" s="643"/>
      <c r="CU9" s="643"/>
      <c r="CV9" s="643"/>
      <c r="CW9" s="643"/>
      <c r="CX9" s="643"/>
      <c r="CY9" s="644"/>
      <c r="CZ9" s="692">
        <v>8.6</v>
      </c>
      <c r="DA9" s="692"/>
      <c r="DB9" s="692"/>
      <c r="DC9" s="692"/>
      <c r="DD9" s="642">
        <v>10270</v>
      </c>
      <c r="DE9" s="643"/>
      <c r="DF9" s="643"/>
      <c r="DG9" s="643"/>
      <c r="DH9" s="643"/>
      <c r="DI9" s="643"/>
      <c r="DJ9" s="643"/>
      <c r="DK9" s="643"/>
      <c r="DL9" s="643"/>
      <c r="DM9" s="643"/>
      <c r="DN9" s="643"/>
      <c r="DO9" s="643"/>
      <c r="DP9" s="644"/>
      <c r="DQ9" s="642">
        <v>679403</v>
      </c>
      <c r="DR9" s="643"/>
      <c r="DS9" s="643"/>
      <c r="DT9" s="643"/>
      <c r="DU9" s="643"/>
      <c r="DV9" s="643"/>
      <c r="DW9" s="643"/>
      <c r="DX9" s="643"/>
      <c r="DY9" s="643"/>
      <c r="DZ9" s="643"/>
      <c r="EA9" s="643"/>
      <c r="EB9" s="643"/>
      <c r="EC9" s="705"/>
    </row>
    <row r="10" spans="2:143" ht="11.25" customHeight="1" x14ac:dyDescent="0.15">
      <c r="B10" s="652" t="s">
        <v>242</v>
      </c>
      <c r="C10" s="653"/>
      <c r="D10" s="653"/>
      <c r="E10" s="653"/>
      <c r="F10" s="653"/>
      <c r="G10" s="653"/>
      <c r="H10" s="653"/>
      <c r="I10" s="653"/>
      <c r="J10" s="653"/>
      <c r="K10" s="653"/>
      <c r="L10" s="653"/>
      <c r="M10" s="653"/>
      <c r="N10" s="653"/>
      <c r="O10" s="653"/>
      <c r="P10" s="653"/>
      <c r="Q10" s="654"/>
      <c r="R10" s="673" t="s">
        <v>128</v>
      </c>
      <c r="S10" s="643"/>
      <c r="T10" s="643"/>
      <c r="U10" s="643"/>
      <c r="V10" s="643"/>
      <c r="W10" s="643"/>
      <c r="X10" s="643"/>
      <c r="Y10" s="644"/>
      <c r="Z10" s="692" t="s">
        <v>128</v>
      </c>
      <c r="AA10" s="692"/>
      <c r="AB10" s="692"/>
      <c r="AC10" s="692"/>
      <c r="AD10" s="693" t="s">
        <v>128</v>
      </c>
      <c r="AE10" s="693"/>
      <c r="AF10" s="693"/>
      <c r="AG10" s="693"/>
      <c r="AH10" s="693"/>
      <c r="AI10" s="693"/>
      <c r="AJ10" s="693"/>
      <c r="AK10" s="693"/>
      <c r="AL10" s="674" t="s">
        <v>128</v>
      </c>
      <c r="AM10" s="677"/>
      <c r="AN10" s="677"/>
      <c r="AO10" s="694"/>
      <c r="AP10" s="652" t="s">
        <v>243</v>
      </c>
      <c r="AQ10" s="653"/>
      <c r="AR10" s="653"/>
      <c r="AS10" s="653"/>
      <c r="AT10" s="653"/>
      <c r="AU10" s="653"/>
      <c r="AV10" s="653"/>
      <c r="AW10" s="653"/>
      <c r="AX10" s="653"/>
      <c r="AY10" s="653"/>
      <c r="AZ10" s="653"/>
      <c r="BA10" s="653"/>
      <c r="BB10" s="653"/>
      <c r="BC10" s="653"/>
      <c r="BD10" s="653"/>
      <c r="BE10" s="653"/>
      <c r="BF10" s="654"/>
      <c r="BG10" s="673">
        <v>24921</v>
      </c>
      <c r="BH10" s="643"/>
      <c r="BI10" s="643"/>
      <c r="BJ10" s="643"/>
      <c r="BK10" s="643"/>
      <c r="BL10" s="643"/>
      <c r="BM10" s="643"/>
      <c r="BN10" s="644"/>
      <c r="BO10" s="692">
        <v>1.9</v>
      </c>
      <c r="BP10" s="692"/>
      <c r="BQ10" s="692"/>
      <c r="BR10" s="692"/>
      <c r="BS10" s="693" t="s">
        <v>128</v>
      </c>
      <c r="BT10" s="693"/>
      <c r="BU10" s="693"/>
      <c r="BV10" s="693"/>
      <c r="BW10" s="693"/>
      <c r="BX10" s="693"/>
      <c r="BY10" s="693"/>
      <c r="BZ10" s="693"/>
      <c r="CA10" s="693"/>
      <c r="CB10" s="743"/>
      <c r="CD10" s="702" t="s">
        <v>244</v>
      </c>
      <c r="CE10" s="703"/>
      <c r="CF10" s="703"/>
      <c r="CG10" s="703"/>
      <c r="CH10" s="703"/>
      <c r="CI10" s="703"/>
      <c r="CJ10" s="703"/>
      <c r="CK10" s="703"/>
      <c r="CL10" s="703"/>
      <c r="CM10" s="703"/>
      <c r="CN10" s="703"/>
      <c r="CO10" s="703"/>
      <c r="CP10" s="703"/>
      <c r="CQ10" s="704"/>
      <c r="CR10" s="673">
        <v>3147</v>
      </c>
      <c r="CS10" s="643"/>
      <c r="CT10" s="643"/>
      <c r="CU10" s="643"/>
      <c r="CV10" s="643"/>
      <c r="CW10" s="643"/>
      <c r="CX10" s="643"/>
      <c r="CY10" s="644"/>
      <c r="CZ10" s="692">
        <v>0</v>
      </c>
      <c r="DA10" s="692"/>
      <c r="DB10" s="692"/>
      <c r="DC10" s="692"/>
      <c r="DD10" s="642" t="s">
        <v>128</v>
      </c>
      <c r="DE10" s="643"/>
      <c r="DF10" s="643"/>
      <c r="DG10" s="643"/>
      <c r="DH10" s="643"/>
      <c r="DI10" s="643"/>
      <c r="DJ10" s="643"/>
      <c r="DK10" s="643"/>
      <c r="DL10" s="643"/>
      <c r="DM10" s="643"/>
      <c r="DN10" s="643"/>
      <c r="DO10" s="643"/>
      <c r="DP10" s="644"/>
      <c r="DQ10" s="642">
        <v>647</v>
      </c>
      <c r="DR10" s="643"/>
      <c r="DS10" s="643"/>
      <c r="DT10" s="643"/>
      <c r="DU10" s="643"/>
      <c r="DV10" s="643"/>
      <c r="DW10" s="643"/>
      <c r="DX10" s="643"/>
      <c r="DY10" s="643"/>
      <c r="DZ10" s="643"/>
      <c r="EA10" s="643"/>
      <c r="EB10" s="643"/>
      <c r="EC10" s="705"/>
    </row>
    <row r="11" spans="2:143" ht="11.25" customHeight="1" x14ac:dyDescent="0.15">
      <c r="B11" s="652" t="s">
        <v>245</v>
      </c>
      <c r="C11" s="653"/>
      <c r="D11" s="653"/>
      <c r="E11" s="653"/>
      <c r="F11" s="653"/>
      <c r="G11" s="653"/>
      <c r="H11" s="653"/>
      <c r="I11" s="653"/>
      <c r="J11" s="653"/>
      <c r="K11" s="653"/>
      <c r="L11" s="653"/>
      <c r="M11" s="653"/>
      <c r="N11" s="653"/>
      <c r="O11" s="653"/>
      <c r="P11" s="653"/>
      <c r="Q11" s="654"/>
      <c r="R11" s="673">
        <v>272093</v>
      </c>
      <c r="S11" s="643"/>
      <c r="T11" s="643"/>
      <c r="U11" s="643"/>
      <c r="V11" s="643"/>
      <c r="W11" s="643"/>
      <c r="X11" s="643"/>
      <c r="Y11" s="644"/>
      <c r="Z11" s="674">
        <v>2.2000000000000002</v>
      </c>
      <c r="AA11" s="677"/>
      <c r="AB11" s="677"/>
      <c r="AC11" s="678"/>
      <c r="AD11" s="642">
        <v>272093</v>
      </c>
      <c r="AE11" s="643"/>
      <c r="AF11" s="643"/>
      <c r="AG11" s="643"/>
      <c r="AH11" s="643"/>
      <c r="AI11" s="643"/>
      <c r="AJ11" s="643"/>
      <c r="AK11" s="644"/>
      <c r="AL11" s="674">
        <v>4.7</v>
      </c>
      <c r="AM11" s="677"/>
      <c r="AN11" s="677"/>
      <c r="AO11" s="694"/>
      <c r="AP11" s="652" t="s">
        <v>246</v>
      </c>
      <c r="AQ11" s="653"/>
      <c r="AR11" s="653"/>
      <c r="AS11" s="653"/>
      <c r="AT11" s="653"/>
      <c r="AU11" s="653"/>
      <c r="AV11" s="653"/>
      <c r="AW11" s="653"/>
      <c r="AX11" s="653"/>
      <c r="AY11" s="653"/>
      <c r="AZ11" s="653"/>
      <c r="BA11" s="653"/>
      <c r="BB11" s="653"/>
      <c r="BC11" s="653"/>
      <c r="BD11" s="653"/>
      <c r="BE11" s="653"/>
      <c r="BF11" s="654"/>
      <c r="BG11" s="673">
        <v>35249</v>
      </c>
      <c r="BH11" s="643"/>
      <c r="BI11" s="643"/>
      <c r="BJ11" s="643"/>
      <c r="BK11" s="643"/>
      <c r="BL11" s="643"/>
      <c r="BM11" s="643"/>
      <c r="BN11" s="644"/>
      <c r="BO11" s="692">
        <v>2.7</v>
      </c>
      <c r="BP11" s="692"/>
      <c r="BQ11" s="692"/>
      <c r="BR11" s="692"/>
      <c r="BS11" s="693">
        <v>2754</v>
      </c>
      <c r="BT11" s="693"/>
      <c r="BU11" s="693"/>
      <c r="BV11" s="693"/>
      <c r="BW11" s="693"/>
      <c r="BX11" s="693"/>
      <c r="BY11" s="693"/>
      <c r="BZ11" s="693"/>
      <c r="CA11" s="693"/>
      <c r="CB11" s="743"/>
      <c r="CD11" s="702" t="s">
        <v>247</v>
      </c>
      <c r="CE11" s="703"/>
      <c r="CF11" s="703"/>
      <c r="CG11" s="703"/>
      <c r="CH11" s="703"/>
      <c r="CI11" s="703"/>
      <c r="CJ11" s="703"/>
      <c r="CK11" s="703"/>
      <c r="CL11" s="703"/>
      <c r="CM11" s="703"/>
      <c r="CN11" s="703"/>
      <c r="CO11" s="703"/>
      <c r="CP11" s="703"/>
      <c r="CQ11" s="704"/>
      <c r="CR11" s="673">
        <v>1129996</v>
      </c>
      <c r="CS11" s="643"/>
      <c r="CT11" s="643"/>
      <c r="CU11" s="643"/>
      <c r="CV11" s="643"/>
      <c r="CW11" s="643"/>
      <c r="CX11" s="643"/>
      <c r="CY11" s="644"/>
      <c r="CZ11" s="692">
        <v>10</v>
      </c>
      <c r="DA11" s="692"/>
      <c r="DB11" s="692"/>
      <c r="DC11" s="692"/>
      <c r="DD11" s="642">
        <v>135998</v>
      </c>
      <c r="DE11" s="643"/>
      <c r="DF11" s="643"/>
      <c r="DG11" s="643"/>
      <c r="DH11" s="643"/>
      <c r="DI11" s="643"/>
      <c r="DJ11" s="643"/>
      <c r="DK11" s="643"/>
      <c r="DL11" s="643"/>
      <c r="DM11" s="643"/>
      <c r="DN11" s="643"/>
      <c r="DO11" s="643"/>
      <c r="DP11" s="644"/>
      <c r="DQ11" s="642">
        <v>286977</v>
      </c>
      <c r="DR11" s="643"/>
      <c r="DS11" s="643"/>
      <c r="DT11" s="643"/>
      <c r="DU11" s="643"/>
      <c r="DV11" s="643"/>
      <c r="DW11" s="643"/>
      <c r="DX11" s="643"/>
      <c r="DY11" s="643"/>
      <c r="DZ11" s="643"/>
      <c r="EA11" s="643"/>
      <c r="EB11" s="643"/>
      <c r="EC11" s="705"/>
    </row>
    <row r="12" spans="2:143" ht="11.25" customHeight="1" x14ac:dyDescent="0.15">
      <c r="B12" s="652" t="s">
        <v>248</v>
      </c>
      <c r="C12" s="653"/>
      <c r="D12" s="653"/>
      <c r="E12" s="653"/>
      <c r="F12" s="653"/>
      <c r="G12" s="653"/>
      <c r="H12" s="653"/>
      <c r="I12" s="653"/>
      <c r="J12" s="653"/>
      <c r="K12" s="653"/>
      <c r="L12" s="653"/>
      <c r="M12" s="653"/>
      <c r="N12" s="653"/>
      <c r="O12" s="653"/>
      <c r="P12" s="653"/>
      <c r="Q12" s="654"/>
      <c r="R12" s="673">
        <v>7181</v>
      </c>
      <c r="S12" s="643"/>
      <c r="T12" s="643"/>
      <c r="U12" s="643"/>
      <c r="V12" s="643"/>
      <c r="W12" s="643"/>
      <c r="X12" s="643"/>
      <c r="Y12" s="644"/>
      <c r="Z12" s="692">
        <v>0.1</v>
      </c>
      <c r="AA12" s="692"/>
      <c r="AB12" s="692"/>
      <c r="AC12" s="692"/>
      <c r="AD12" s="693">
        <v>7181</v>
      </c>
      <c r="AE12" s="693"/>
      <c r="AF12" s="693"/>
      <c r="AG12" s="693"/>
      <c r="AH12" s="693"/>
      <c r="AI12" s="693"/>
      <c r="AJ12" s="693"/>
      <c r="AK12" s="693"/>
      <c r="AL12" s="674">
        <v>0.1</v>
      </c>
      <c r="AM12" s="677"/>
      <c r="AN12" s="677"/>
      <c r="AO12" s="694"/>
      <c r="AP12" s="652" t="s">
        <v>249</v>
      </c>
      <c r="AQ12" s="653"/>
      <c r="AR12" s="653"/>
      <c r="AS12" s="653"/>
      <c r="AT12" s="653"/>
      <c r="AU12" s="653"/>
      <c r="AV12" s="653"/>
      <c r="AW12" s="653"/>
      <c r="AX12" s="653"/>
      <c r="AY12" s="653"/>
      <c r="AZ12" s="653"/>
      <c r="BA12" s="653"/>
      <c r="BB12" s="653"/>
      <c r="BC12" s="653"/>
      <c r="BD12" s="653"/>
      <c r="BE12" s="653"/>
      <c r="BF12" s="654"/>
      <c r="BG12" s="673">
        <v>722617</v>
      </c>
      <c r="BH12" s="643"/>
      <c r="BI12" s="643"/>
      <c r="BJ12" s="643"/>
      <c r="BK12" s="643"/>
      <c r="BL12" s="643"/>
      <c r="BM12" s="643"/>
      <c r="BN12" s="644"/>
      <c r="BO12" s="692">
        <v>56.4</v>
      </c>
      <c r="BP12" s="692"/>
      <c r="BQ12" s="692"/>
      <c r="BR12" s="692"/>
      <c r="BS12" s="693" t="s">
        <v>128</v>
      </c>
      <c r="BT12" s="693"/>
      <c r="BU12" s="693"/>
      <c r="BV12" s="693"/>
      <c r="BW12" s="693"/>
      <c r="BX12" s="693"/>
      <c r="BY12" s="693"/>
      <c r="BZ12" s="693"/>
      <c r="CA12" s="693"/>
      <c r="CB12" s="743"/>
      <c r="CD12" s="702" t="s">
        <v>250</v>
      </c>
      <c r="CE12" s="703"/>
      <c r="CF12" s="703"/>
      <c r="CG12" s="703"/>
      <c r="CH12" s="703"/>
      <c r="CI12" s="703"/>
      <c r="CJ12" s="703"/>
      <c r="CK12" s="703"/>
      <c r="CL12" s="703"/>
      <c r="CM12" s="703"/>
      <c r="CN12" s="703"/>
      <c r="CO12" s="703"/>
      <c r="CP12" s="703"/>
      <c r="CQ12" s="704"/>
      <c r="CR12" s="673">
        <v>419305</v>
      </c>
      <c r="CS12" s="643"/>
      <c r="CT12" s="643"/>
      <c r="CU12" s="643"/>
      <c r="CV12" s="643"/>
      <c r="CW12" s="643"/>
      <c r="CX12" s="643"/>
      <c r="CY12" s="644"/>
      <c r="CZ12" s="692">
        <v>3.7</v>
      </c>
      <c r="DA12" s="692"/>
      <c r="DB12" s="692"/>
      <c r="DC12" s="692"/>
      <c r="DD12" s="642">
        <v>25607</v>
      </c>
      <c r="DE12" s="643"/>
      <c r="DF12" s="643"/>
      <c r="DG12" s="643"/>
      <c r="DH12" s="643"/>
      <c r="DI12" s="643"/>
      <c r="DJ12" s="643"/>
      <c r="DK12" s="643"/>
      <c r="DL12" s="643"/>
      <c r="DM12" s="643"/>
      <c r="DN12" s="643"/>
      <c r="DO12" s="643"/>
      <c r="DP12" s="644"/>
      <c r="DQ12" s="642">
        <v>194635</v>
      </c>
      <c r="DR12" s="643"/>
      <c r="DS12" s="643"/>
      <c r="DT12" s="643"/>
      <c r="DU12" s="643"/>
      <c r="DV12" s="643"/>
      <c r="DW12" s="643"/>
      <c r="DX12" s="643"/>
      <c r="DY12" s="643"/>
      <c r="DZ12" s="643"/>
      <c r="EA12" s="643"/>
      <c r="EB12" s="643"/>
      <c r="EC12" s="705"/>
    </row>
    <row r="13" spans="2:143" ht="11.25" customHeight="1" x14ac:dyDescent="0.15">
      <c r="B13" s="652" t="s">
        <v>251</v>
      </c>
      <c r="C13" s="653"/>
      <c r="D13" s="653"/>
      <c r="E13" s="653"/>
      <c r="F13" s="653"/>
      <c r="G13" s="653"/>
      <c r="H13" s="653"/>
      <c r="I13" s="653"/>
      <c r="J13" s="653"/>
      <c r="K13" s="653"/>
      <c r="L13" s="653"/>
      <c r="M13" s="653"/>
      <c r="N13" s="653"/>
      <c r="O13" s="653"/>
      <c r="P13" s="653"/>
      <c r="Q13" s="654"/>
      <c r="R13" s="673" t="s">
        <v>128</v>
      </c>
      <c r="S13" s="643"/>
      <c r="T13" s="643"/>
      <c r="U13" s="643"/>
      <c r="V13" s="643"/>
      <c r="W13" s="643"/>
      <c r="X13" s="643"/>
      <c r="Y13" s="644"/>
      <c r="Z13" s="692" t="s">
        <v>128</v>
      </c>
      <c r="AA13" s="692"/>
      <c r="AB13" s="692"/>
      <c r="AC13" s="692"/>
      <c r="AD13" s="693" t="s">
        <v>128</v>
      </c>
      <c r="AE13" s="693"/>
      <c r="AF13" s="693"/>
      <c r="AG13" s="693"/>
      <c r="AH13" s="693"/>
      <c r="AI13" s="693"/>
      <c r="AJ13" s="693"/>
      <c r="AK13" s="693"/>
      <c r="AL13" s="674" t="s">
        <v>128</v>
      </c>
      <c r="AM13" s="677"/>
      <c r="AN13" s="677"/>
      <c r="AO13" s="694"/>
      <c r="AP13" s="652" t="s">
        <v>252</v>
      </c>
      <c r="AQ13" s="653"/>
      <c r="AR13" s="653"/>
      <c r="AS13" s="653"/>
      <c r="AT13" s="653"/>
      <c r="AU13" s="653"/>
      <c r="AV13" s="653"/>
      <c r="AW13" s="653"/>
      <c r="AX13" s="653"/>
      <c r="AY13" s="653"/>
      <c r="AZ13" s="653"/>
      <c r="BA13" s="653"/>
      <c r="BB13" s="653"/>
      <c r="BC13" s="653"/>
      <c r="BD13" s="653"/>
      <c r="BE13" s="653"/>
      <c r="BF13" s="654"/>
      <c r="BG13" s="673">
        <v>704801</v>
      </c>
      <c r="BH13" s="643"/>
      <c r="BI13" s="643"/>
      <c r="BJ13" s="643"/>
      <c r="BK13" s="643"/>
      <c r="BL13" s="643"/>
      <c r="BM13" s="643"/>
      <c r="BN13" s="644"/>
      <c r="BO13" s="692">
        <v>55</v>
      </c>
      <c r="BP13" s="692"/>
      <c r="BQ13" s="692"/>
      <c r="BR13" s="692"/>
      <c r="BS13" s="693" t="s">
        <v>128</v>
      </c>
      <c r="BT13" s="693"/>
      <c r="BU13" s="693"/>
      <c r="BV13" s="693"/>
      <c r="BW13" s="693"/>
      <c r="BX13" s="693"/>
      <c r="BY13" s="693"/>
      <c r="BZ13" s="693"/>
      <c r="CA13" s="693"/>
      <c r="CB13" s="743"/>
      <c r="CD13" s="702" t="s">
        <v>253</v>
      </c>
      <c r="CE13" s="703"/>
      <c r="CF13" s="703"/>
      <c r="CG13" s="703"/>
      <c r="CH13" s="703"/>
      <c r="CI13" s="703"/>
      <c r="CJ13" s="703"/>
      <c r="CK13" s="703"/>
      <c r="CL13" s="703"/>
      <c r="CM13" s="703"/>
      <c r="CN13" s="703"/>
      <c r="CO13" s="703"/>
      <c r="CP13" s="703"/>
      <c r="CQ13" s="704"/>
      <c r="CR13" s="673">
        <v>632075</v>
      </c>
      <c r="CS13" s="643"/>
      <c r="CT13" s="643"/>
      <c r="CU13" s="643"/>
      <c r="CV13" s="643"/>
      <c r="CW13" s="643"/>
      <c r="CX13" s="643"/>
      <c r="CY13" s="644"/>
      <c r="CZ13" s="692">
        <v>5.6</v>
      </c>
      <c r="DA13" s="692"/>
      <c r="DB13" s="692"/>
      <c r="DC13" s="692"/>
      <c r="DD13" s="642">
        <v>287169</v>
      </c>
      <c r="DE13" s="643"/>
      <c r="DF13" s="643"/>
      <c r="DG13" s="643"/>
      <c r="DH13" s="643"/>
      <c r="DI13" s="643"/>
      <c r="DJ13" s="643"/>
      <c r="DK13" s="643"/>
      <c r="DL13" s="643"/>
      <c r="DM13" s="643"/>
      <c r="DN13" s="643"/>
      <c r="DO13" s="643"/>
      <c r="DP13" s="644"/>
      <c r="DQ13" s="642">
        <v>443067</v>
      </c>
      <c r="DR13" s="643"/>
      <c r="DS13" s="643"/>
      <c r="DT13" s="643"/>
      <c r="DU13" s="643"/>
      <c r="DV13" s="643"/>
      <c r="DW13" s="643"/>
      <c r="DX13" s="643"/>
      <c r="DY13" s="643"/>
      <c r="DZ13" s="643"/>
      <c r="EA13" s="643"/>
      <c r="EB13" s="643"/>
      <c r="EC13" s="705"/>
    </row>
    <row r="14" spans="2:143" ht="11.25" customHeight="1" x14ac:dyDescent="0.15">
      <c r="B14" s="652" t="s">
        <v>254</v>
      </c>
      <c r="C14" s="653"/>
      <c r="D14" s="653"/>
      <c r="E14" s="653"/>
      <c r="F14" s="653"/>
      <c r="G14" s="653"/>
      <c r="H14" s="653"/>
      <c r="I14" s="653"/>
      <c r="J14" s="653"/>
      <c r="K14" s="653"/>
      <c r="L14" s="653"/>
      <c r="M14" s="653"/>
      <c r="N14" s="653"/>
      <c r="O14" s="653"/>
      <c r="P14" s="653"/>
      <c r="Q14" s="654"/>
      <c r="R14" s="673" t="s">
        <v>128</v>
      </c>
      <c r="S14" s="643"/>
      <c r="T14" s="643"/>
      <c r="U14" s="643"/>
      <c r="V14" s="643"/>
      <c r="W14" s="643"/>
      <c r="X14" s="643"/>
      <c r="Y14" s="644"/>
      <c r="Z14" s="692" t="s">
        <v>128</v>
      </c>
      <c r="AA14" s="692"/>
      <c r="AB14" s="692"/>
      <c r="AC14" s="692"/>
      <c r="AD14" s="693" t="s">
        <v>128</v>
      </c>
      <c r="AE14" s="693"/>
      <c r="AF14" s="693"/>
      <c r="AG14" s="693"/>
      <c r="AH14" s="693"/>
      <c r="AI14" s="693"/>
      <c r="AJ14" s="693"/>
      <c r="AK14" s="693"/>
      <c r="AL14" s="674" t="s">
        <v>128</v>
      </c>
      <c r="AM14" s="677"/>
      <c r="AN14" s="677"/>
      <c r="AO14" s="694"/>
      <c r="AP14" s="652" t="s">
        <v>255</v>
      </c>
      <c r="AQ14" s="653"/>
      <c r="AR14" s="653"/>
      <c r="AS14" s="653"/>
      <c r="AT14" s="653"/>
      <c r="AU14" s="653"/>
      <c r="AV14" s="653"/>
      <c r="AW14" s="653"/>
      <c r="AX14" s="653"/>
      <c r="AY14" s="653"/>
      <c r="AZ14" s="653"/>
      <c r="BA14" s="653"/>
      <c r="BB14" s="653"/>
      <c r="BC14" s="653"/>
      <c r="BD14" s="653"/>
      <c r="BE14" s="653"/>
      <c r="BF14" s="654"/>
      <c r="BG14" s="673">
        <v>56405</v>
      </c>
      <c r="BH14" s="643"/>
      <c r="BI14" s="643"/>
      <c r="BJ14" s="643"/>
      <c r="BK14" s="643"/>
      <c r="BL14" s="643"/>
      <c r="BM14" s="643"/>
      <c r="BN14" s="644"/>
      <c r="BO14" s="692">
        <v>4.4000000000000004</v>
      </c>
      <c r="BP14" s="692"/>
      <c r="BQ14" s="692"/>
      <c r="BR14" s="692"/>
      <c r="BS14" s="693" t="s">
        <v>128</v>
      </c>
      <c r="BT14" s="693"/>
      <c r="BU14" s="693"/>
      <c r="BV14" s="693"/>
      <c r="BW14" s="693"/>
      <c r="BX14" s="693"/>
      <c r="BY14" s="693"/>
      <c r="BZ14" s="693"/>
      <c r="CA14" s="693"/>
      <c r="CB14" s="743"/>
      <c r="CD14" s="702" t="s">
        <v>256</v>
      </c>
      <c r="CE14" s="703"/>
      <c r="CF14" s="703"/>
      <c r="CG14" s="703"/>
      <c r="CH14" s="703"/>
      <c r="CI14" s="703"/>
      <c r="CJ14" s="703"/>
      <c r="CK14" s="703"/>
      <c r="CL14" s="703"/>
      <c r="CM14" s="703"/>
      <c r="CN14" s="703"/>
      <c r="CO14" s="703"/>
      <c r="CP14" s="703"/>
      <c r="CQ14" s="704"/>
      <c r="CR14" s="673">
        <v>333761</v>
      </c>
      <c r="CS14" s="643"/>
      <c r="CT14" s="643"/>
      <c r="CU14" s="643"/>
      <c r="CV14" s="643"/>
      <c r="CW14" s="643"/>
      <c r="CX14" s="643"/>
      <c r="CY14" s="644"/>
      <c r="CZ14" s="692">
        <v>3</v>
      </c>
      <c r="DA14" s="692"/>
      <c r="DB14" s="692"/>
      <c r="DC14" s="692"/>
      <c r="DD14" s="642">
        <v>59388</v>
      </c>
      <c r="DE14" s="643"/>
      <c r="DF14" s="643"/>
      <c r="DG14" s="643"/>
      <c r="DH14" s="643"/>
      <c r="DI14" s="643"/>
      <c r="DJ14" s="643"/>
      <c r="DK14" s="643"/>
      <c r="DL14" s="643"/>
      <c r="DM14" s="643"/>
      <c r="DN14" s="643"/>
      <c r="DO14" s="643"/>
      <c r="DP14" s="644"/>
      <c r="DQ14" s="642">
        <v>297338</v>
      </c>
      <c r="DR14" s="643"/>
      <c r="DS14" s="643"/>
      <c r="DT14" s="643"/>
      <c r="DU14" s="643"/>
      <c r="DV14" s="643"/>
      <c r="DW14" s="643"/>
      <c r="DX14" s="643"/>
      <c r="DY14" s="643"/>
      <c r="DZ14" s="643"/>
      <c r="EA14" s="643"/>
      <c r="EB14" s="643"/>
      <c r="EC14" s="705"/>
    </row>
    <row r="15" spans="2:143" ht="11.25" customHeight="1" x14ac:dyDescent="0.15">
      <c r="B15" s="652" t="s">
        <v>257</v>
      </c>
      <c r="C15" s="653"/>
      <c r="D15" s="653"/>
      <c r="E15" s="653"/>
      <c r="F15" s="653"/>
      <c r="G15" s="653"/>
      <c r="H15" s="653"/>
      <c r="I15" s="653"/>
      <c r="J15" s="653"/>
      <c r="K15" s="653"/>
      <c r="L15" s="653"/>
      <c r="M15" s="653"/>
      <c r="N15" s="653"/>
      <c r="O15" s="653"/>
      <c r="P15" s="653"/>
      <c r="Q15" s="654"/>
      <c r="R15" s="673" t="s">
        <v>128</v>
      </c>
      <c r="S15" s="643"/>
      <c r="T15" s="643"/>
      <c r="U15" s="643"/>
      <c r="V15" s="643"/>
      <c r="W15" s="643"/>
      <c r="X15" s="643"/>
      <c r="Y15" s="644"/>
      <c r="Z15" s="692" t="s">
        <v>128</v>
      </c>
      <c r="AA15" s="692"/>
      <c r="AB15" s="692"/>
      <c r="AC15" s="692"/>
      <c r="AD15" s="693" t="s">
        <v>128</v>
      </c>
      <c r="AE15" s="693"/>
      <c r="AF15" s="693"/>
      <c r="AG15" s="693"/>
      <c r="AH15" s="693"/>
      <c r="AI15" s="693"/>
      <c r="AJ15" s="693"/>
      <c r="AK15" s="693"/>
      <c r="AL15" s="674" t="s">
        <v>128</v>
      </c>
      <c r="AM15" s="677"/>
      <c r="AN15" s="677"/>
      <c r="AO15" s="694"/>
      <c r="AP15" s="652" t="s">
        <v>258</v>
      </c>
      <c r="AQ15" s="653"/>
      <c r="AR15" s="653"/>
      <c r="AS15" s="653"/>
      <c r="AT15" s="653"/>
      <c r="AU15" s="653"/>
      <c r="AV15" s="653"/>
      <c r="AW15" s="653"/>
      <c r="AX15" s="653"/>
      <c r="AY15" s="653"/>
      <c r="AZ15" s="653"/>
      <c r="BA15" s="653"/>
      <c r="BB15" s="653"/>
      <c r="BC15" s="653"/>
      <c r="BD15" s="653"/>
      <c r="BE15" s="653"/>
      <c r="BF15" s="654"/>
      <c r="BG15" s="673">
        <v>54684</v>
      </c>
      <c r="BH15" s="643"/>
      <c r="BI15" s="643"/>
      <c r="BJ15" s="643"/>
      <c r="BK15" s="643"/>
      <c r="BL15" s="643"/>
      <c r="BM15" s="643"/>
      <c r="BN15" s="644"/>
      <c r="BO15" s="692">
        <v>4.3</v>
      </c>
      <c r="BP15" s="692"/>
      <c r="BQ15" s="692"/>
      <c r="BR15" s="692"/>
      <c r="BS15" s="693" t="s">
        <v>128</v>
      </c>
      <c r="BT15" s="693"/>
      <c r="BU15" s="693"/>
      <c r="BV15" s="693"/>
      <c r="BW15" s="693"/>
      <c r="BX15" s="693"/>
      <c r="BY15" s="693"/>
      <c r="BZ15" s="693"/>
      <c r="CA15" s="693"/>
      <c r="CB15" s="743"/>
      <c r="CD15" s="702" t="s">
        <v>259</v>
      </c>
      <c r="CE15" s="703"/>
      <c r="CF15" s="703"/>
      <c r="CG15" s="703"/>
      <c r="CH15" s="703"/>
      <c r="CI15" s="703"/>
      <c r="CJ15" s="703"/>
      <c r="CK15" s="703"/>
      <c r="CL15" s="703"/>
      <c r="CM15" s="703"/>
      <c r="CN15" s="703"/>
      <c r="CO15" s="703"/>
      <c r="CP15" s="703"/>
      <c r="CQ15" s="704"/>
      <c r="CR15" s="673">
        <v>779804</v>
      </c>
      <c r="CS15" s="643"/>
      <c r="CT15" s="643"/>
      <c r="CU15" s="643"/>
      <c r="CV15" s="643"/>
      <c r="CW15" s="643"/>
      <c r="CX15" s="643"/>
      <c r="CY15" s="644"/>
      <c r="CZ15" s="692">
        <v>6.9</v>
      </c>
      <c r="DA15" s="692"/>
      <c r="DB15" s="692"/>
      <c r="DC15" s="692"/>
      <c r="DD15" s="642">
        <v>57571</v>
      </c>
      <c r="DE15" s="643"/>
      <c r="DF15" s="643"/>
      <c r="DG15" s="643"/>
      <c r="DH15" s="643"/>
      <c r="DI15" s="643"/>
      <c r="DJ15" s="643"/>
      <c r="DK15" s="643"/>
      <c r="DL15" s="643"/>
      <c r="DM15" s="643"/>
      <c r="DN15" s="643"/>
      <c r="DO15" s="643"/>
      <c r="DP15" s="644"/>
      <c r="DQ15" s="642">
        <v>681242</v>
      </c>
      <c r="DR15" s="643"/>
      <c r="DS15" s="643"/>
      <c r="DT15" s="643"/>
      <c r="DU15" s="643"/>
      <c r="DV15" s="643"/>
      <c r="DW15" s="643"/>
      <c r="DX15" s="643"/>
      <c r="DY15" s="643"/>
      <c r="DZ15" s="643"/>
      <c r="EA15" s="643"/>
      <c r="EB15" s="643"/>
      <c r="EC15" s="705"/>
    </row>
    <row r="16" spans="2:143" ht="11.25" customHeight="1" x14ac:dyDescent="0.15">
      <c r="B16" s="652" t="s">
        <v>260</v>
      </c>
      <c r="C16" s="653"/>
      <c r="D16" s="653"/>
      <c r="E16" s="653"/>
      <c r="F16" s="653"/>
      <c r="G16" s="653"/>
      <c r="H16" s="653"/>
      <c r="I16" s="653"/>
      <c r="J16" s="653"/>
      <c r="K16" s="653"/>
      <c r="L16" s="653"/>
      <c r="M16" s="653"/>
      <c r="N16" s="653"/>
      <c r="O16" s="653"/>
      <c r="P16" s="653"/>
      <c r="Q16" s="654"/>
      <c r="R16" s="673">
        <v>14062</v>
      </c>
      <c r="S16" s="643"/>
      <c r="T16" s="643"/>
      <c r="U16" s="643"/>
      <c r="V16" s="643"/>
      <c r="W16" s="643"/>
      <c r="X16" s="643"/>
      <c r="Y16" s="644"/>
      <c r="Z16" s="692">
        <v>0.1</v>
      </c>
      <c r="AA16" s="692"/>
      <c r="AB16" s="692"/>
      <c r="AC16" s="692"/>
      <c r="AD16" s="693">
        <v>14062</v>
      </c>
      <c r="AE16" s="693"/>
      <c r="AF16" s="693"/>
      <c r="AG16" s="693"/>
      <c r="AH16" s="693"/>
      <c r="AI16" s="693"/>
      <c r="AJ16" s="693"/>
      <c r="AK16" s="693"/>
      <c r="AL16" s="674">
        <v>0.2</v>
      </c>
      <c r="AM16" s="677"/>
      <c r="AN16" s="677"/>
      <c r="AO16" s="694"/>
      <c r="AP16" s="652" t="s">
        <v>261</v>
      </c>
      <c r="AQ16" s="653"/>
      <c r="AR16" s="653"/>
      <c r="AS16" s="653"/>
      <c r="AT16" s="653"/>
      <c r="AU16" s="653"/>
      <c r="AV16" s="653"/>
      <c r="AW16" s="653"/>
      <c r="AX16" s="653"/>
      <c r="AY16" s="653"/>
      <c r="AZ16" s="653"/>
      <c r="BA16" s="653"/>
      <c r="BB16" s="653"/>
      <c r="BC16" s="653"/>
      <c r="BD16" s="653"/>
      <c r="BE16" s="653"/>
      <c r="BF16" s="654"/>
      <c r="BG16" s="673" t="s">
        <v>128</v>
      </c>
      <c r="BH16" s="643"/>
      <c r="BI16" s="643"/>
      <c r="BJ16" s="643"/>
      <c r="BK16" s="643"/>
      <c r="BL16" s="643"/>
      <c r="BM16" s="643"/>
      <c r="BN16" s="644"/>
      <c r="BO16" s="692" t="s">
        <v>128</v>
      </c>
      <c r="BP16" s="692"/>
      <c r="BQ16" s="692"/>
      <c r="BR16" s="692"/>
      <c r="BS16" s="693" t="s">
        <v>128</v>
      </c>
      <c r="BT16" s="693"/>
      <c r="BU16" s="693"/>
      <c r="BV16" s="693"/>
      <c r="BW16" s="693"/>
      <c r="BX16" s="693"/>
      <c r="BY16" s="693"/>
      <c r="BZ16" s="693"/>
      <c r="CA16" s="693"/>
      <c r="CB16" s="743"/>
      <c r="CD16" s="702" t="s">
        <v>262</v>
      </c>
      <c r="CE16" s="703"/>
      <c r="CF16" s="703"/>
      <c r="CG16" s="703"/>
      <c r="CH16" s="703"/>
      <c r="CI16" s="703"/>
      <c r="CJ16" s="703"/>
      <c r="CK16" s="703"/>
      <c r="CL16" s="703"/>
      <c r="CM16" s="703"/>
      <c r="CN16" s="703"/>
      <c r="CO16" s="703"/>
      <c r="CP16" s="703"/>
      <c r="CQ16" s="704"/>
      <c r="CR16" s="673">
        <v>84664</v>
      </c>
      <c r="CS16" s="643"/>
      <c r="CT16" s="643"/>
      <c r="CU16" s="643"/>
      <c r="CV16" s="643"/>
      <c r="CW16" s="643"/>
      <c r="CX16" s="643"/>
      <c r="CY16" s="644"/>
      <c r="CZ16" s="692">
        <v>0.7</v>
      </c>
      <c r="DA16" s="692"/>
      <c r="DB16" s="692"/>
      <c r="DC16" s="692"/>
      <c r="DD16" s="642" t="s">
        <v>128</v>
      </c>
      <c r="DE16" s="643"/>
      <c r="DF16" s="643"/>
      <c r="DG16" s="643"/>
      <c r="DH16" s="643"/>
      <c r="DI16" s="643"/>
      <c r="DJ16" s="643"/>
      <c r="DK16" s="643"/>
      <c r="DL16" s="643"/>
      <c r="DM16" s="643"/>
      <c r="DN16" s="643"/>
      <c r="DO16" s="643"/>
      <c r="DP16" s="644"/>
      <c r="DQ16" s="642">
        <v>53827</v>
      </c>
      <c r="DR16" s="643"/>
      <c r="DS16" s="643"/>
      <c r="DT16" s="643"/>
      <c r="DU16" s="643"/>
      <c r="DV16" s="643"/>
      <c r="DW16" s="643"/>
      <c r="DX16" s="643"/>
      <c r="DY16" s="643"/>
      <c r="DZ16" s="643"/>
      <c r="EA16" s="643"/>
      <c r="EB16" s="643"/>
      <c r="EC16" s="705"/>
    </row>
    <row r="17" spans="2:133" ht="11.25" customHeight="1" x14ac:dyDescent="0.15">
      <c r="B17" s="652" t="s">
        <v>263</v>
      </c>
      <c r="C17" s="653"/>
      <c r="D17" s="653"/>
      <c r="E17" s="653"/>
      <c r="F17" s="653"/>
      <c r="G17" s="653"/>
      <c r="H17" s="653"/>
      <c r="I17" s="653"/>
      <c r="J17" s="653"/>
      <c r="K17" s="653"/>
      <c r="L17" s="653"/>
      <c r="M17" s="653"/>
      <c r="N17" s="653"/>
      <c r="O17" s="653"/>
      <c r="P17" s="653"/>
      <c r="Q17" s="654"/>
      <c r="R17" s="673">
        <v>13251</v>
      </c>
      <c r="S17" s="643"/>
      <c r="T17" s="643"/>
      <c r="U17" s="643"/>
      <c r="V17" s="643"/>
      <c r="W17" s="643"/>
      <c r="X17" s="643"/>
      <c r="Y17" s="644"/>
      <c r="Z17" s="692">
        <v>0.1</v>
      </c>
      <c r="AA17" s="692"/>
      <c r="AB17" s="692"/>
      <c r="AC17" s="692"/>
      <c r="AD17" s="693">
        <v>13251</v>
      </c>
      <c r="AE17" s="693"/>
      <c r="AF17" s="693"/>
      <c r="AG17" s="693"/>
      <c r="AH17" s="693"/>
      <c r="AI17" s="693"/>
      <c r="AJ17" s="693"/>
      <c r="AK17" s="693"/>
      <c r="AL17" s="674">
        <v>0.2</v>
      </c>
      <c r="AM17" s="677"/>
      <c r="AN17" s="677"/>
      <c r="AO17" s="694"/>
      <c r="AP17" s="652" t="s">
        <v>264</v>
      </c>
      <c r="AQ17" s="653"/>
      <c r="AR17" s="653"/>
      <c r="AS17" s="653"/>
      <c r="AT17" s="653"/>
      <c r="AU17" s="653"/>
      <c r="AV17" s="653"/>
      <c r="AW17" s="653"/>
      <c r="AX17" s="653"/>
      <c r="AY17" s="653"/>
      <c r="AZ17" s="653"/>
      <c r="BA17" s="653"/>
      <c r="BB17" s="653"/>
      <c r="BC17" s="653"/>
      <c r="BD17" s="653"/>
      <c r="BE17" s="653"/>
      <c r="BF17" s="654"/>
      <c r="BG17" s="673" t="s">
        <v>128</v>
      </c>
      <c r="BH17" s="643"/>
      <c r="BI17" s="643"/>
      <c r="BJ17" s="643"/>
      <c r="BK17" s="643"/>
      <c r="BL17" s="643"/>
      <c r="BM17" s="643"/>
      <c r="BN17" s="644"/>
      <c r="BO17" s="692" t="s">
        <v>128</v>
      </c>
      <c r="BP17" s="692"/>
      <c r="BQ17" s="692"/>
      <c r="BR17" s="692"/>
      <c r="BS17" s="693" t="s">
        <v>128</v>
      </c>
      <c r="BT17" s="693"/>
      <c r="BU17" s="693"/>
      <c r="BV17" s="693"/>
      <c r="BW17" s="693"/>
      <c r="BX17" s="693"/>
      <c r="BY17" s="693"/>
      <c r="BZ17" s="693"/>
      <c r="CA17" s="693"/>
      <c r="CB17" s="743"/>
      <c r="CD17" s="702" t="s">
        <v>265</v>
      </c>
      <c r="CE17" s="703"/>
      <c r="CF17" s="703"/>
      <c r="CG17" s="703"/>
      <c r="CH17" s="703"/>
      <c r="CI17" s="703"/>
      <c r="CJ17" s="703"/>
      <c r="CK17" s="703"/>
      <c r="CL17" s="703"/>
      <c r="CM17" s="703"/>
      <c r="CN17" s="703"/>
      <c r="CO17" s="703"/>
      <c r="CP17" s="703"/>
      <c r="CQ17" s="704"/>
      <c r="CR17" s="673">
        <v>1022474</v>
      </c>
      <c r="CS17" s="643"/>
      <c r="CT17" s="643"/>
      <c r="CU17" s="643"/>
      <c r="CV17" s="643"/>
      <c r="CW17" s="643"/>
      <c r="CX17" s="643"/>
      <c r="CY17" s="644"/>
      <c r="CZ17" s="692">
        <v>9.1</v>
      </c>
      <c r="DA17" s="692"/>
      <c r="DB17" s="692"/>
      <c r="DC17" s="692"/>
      <c r="DD17" s="642" t="s">
        <v>128</v>
      </c>
      <c r="DE17" s="643"/>
      <c r="DF17" s="643"/>
      <c r="DG17" s="643"/>
      <c r="DH17" s="643"/>
      <c r="DI17" s="643"/>
      <c r="DJ17" s="643"/>
      <c r="DK17" s="643"/>
      <c r="DL17" s="643"/>
      <c r="DM17" s="643"/>
      <c r="DN17" s="643"/>
      <c r="DO17" s="643"/>
      <c r="DP17" s="644"/>
      <c r="DQ17" s="642">
        <v>953351</v>
      </c>
      <c r="DR17" s="643"/>
      <c r="DS17" s="643"/>
      <c r="DT17" s="643"/>
      <c r="DU17" s="643"/>
      <c r="DV17" s="643"/>
      <c r="DW17" s="643"/>
      <c r="DX17" s="643"/>
      <c r="DY17" s="643"/>
      <c r="DZ17" s="643"/>
      <c r="EA17" s="643"/>
      <c r="EB17" s="643"/>
      <c r="EC17" s="705"/>
    </row>
    <row r="18" spans="2:133" ht="11.25" customHeight="1" x14ac:dyDescent="0.15">
      <c r="B18" s="652" t="s">
        <v>266</v>
      </c>
      <c r="C18" s="653"/>
      <c r="D18" s="653"/>
      <c r="E18" s="653"/>
      <c r="F18" s="653"/>
      <c r="G18" s="653"/>
      <c r="H18" s="653"/>
      <c r="I18" s="653"/>
      <c r="J18" s="653"/>
      <c r="K18" s="653"/>
      <c r="L18" s="653"/>
      <c r="M18" s="653"/>
      <c r="N18" s="653"/>
      <c r="O18" s="653"/>
      <c r="P18" s="653"/>
      <c r="Q18" s="654"/>
      <c r="R18" s="673">
        <v>61521</v>
      </c>
      <c r="S18" s="643"/>
      <c r="T18" s="643"/>
      <c r="U18" s="643"/>
      <c r="V18" s="643"/>
      <c r="W18" s="643"/>
      <c r="X18" s="643"/>
      <c r="Y18" s="644"/>
      <c r="Z18" s="692">
        <v>0.5</v>
      </c>
      <c r="AA18" s="692"/>
      <c r="AB18" s="692"/>
      <c r="AC18" s="692"/>
      <c r="AD18" s="693">
        <v>61521</v>
      </c>
      <c r="AE18" s="693"/>
      <c r="AF18" s="693"/>
      <c r="AG18" s="693"/>
      <c r="AH18" s="693"/>
      <c r="AI18" s="693"/>
      <c r="AJ18" s="693"/>
      <c r="AK18" s="693"/>
      <c r="AL18" s="674">
        <v>1.1000000238418579</v>
      </c>
      <c r="AM18" s="677"/>
      <c r="AN18" s="677"/>
      <c r="AO18" s="694"/>
      <c r="AP18" s="652" t="s">
        <v>267</v>
      </c>
      <c r="AQ18" s="653"/>
      <c r="AR18" s="653"/>
      <c r="AS18" s="653"/>
      <c r="AT18" s="653"/>
      <c r="AU18" s="653"/>
      <c r="AV18" s="653"/>
      <c r="AW18" s="653"/>
      <c r="AX18" s="653"/>
      <c r="AY18" s="653"/>
      <c r="AZ18" s="653"/>
      <c r="BA18" s="653"/>
      <c r="BB18" s="653"/>
      <c r="BC18" s="653"/>
      <c r="BD18" s="653"/>
      <c r="BE18" s="653"/>
      <c r="BF18" s="654"/>
      <c r="BG18" s="673" t="s">
        <v>128</v>
      </c>
      <c r="BH18" s="643"/>
      <c r="BI18" s="643"/>
      <c r="BJ18" s="643"/>
      <c r="BK18" s="643"/>
      <c r="BL18" s="643"/>
      <c r="BM18" s="643"/>
      <c r="BN18" s="644"/>
      <c r="BO18" s="692" t="s">
        <v>128</v>
      </c>
      <c r="BP18" s="692"/>
      <c r="BQ18" s="692"/>
      <c r="BR18" s="692"/>
      <c r="BS18" s="693" t="s">
        <v>128</v>
      </c>
      <c r="BT18" s="693"/>
      <c r="BU18" s="693"/>
      <c r="BV18" s="693"/>
      <c r="BW18" s="693"/>
      <c r="BX18" s="693"/>
      <c r="BY18" s="693"/>
      <c r="BZ18" s="693"/>
      <c r="CA18" s="693"/>
      <c r="CB18" s="743"/>
      <c r="CD18" s="702" t="s">
        <v>268</v>
      </c>
      <c r="CE18" s="703"/>
      <c r="CF18" s="703"/>
      <c r="CG18" s="703"/>
      <c r="CH18" s="703"/>
      <c r="CI18" s="703"/>
      <c r="CJ18" s="703"/>
      <c r="CK18" s="703"/>
      <c r="CL18" s="703"/>
      <c r="CM18" s="703"/>
      <c r="CN18" s="703"/>
      <c r="CO18" s="703"/>
      <c r="CP18" s="703"/>
      <c r="CQ18" s="704"/>
      <c r="CR18" s="673" t="s">
        <v>128</v>
      </c>
      <c r="CS18" s="643"/>
      <c r="CT18" s="643"/>
      <c r="CU18" s="643"/>
      <c r="CV18" s="643"/>
      <c r="CW18" s="643"/>
      <c r="CX18" s="643"/>
      <c r="CY18" s="644"/>
      <c r="CZ18" s="692" t="s">
        <v>128</v>
      </c>
      <c r="DA18" s="692"/>
      <c r="DB18" s="692"/>
      <c r="DC18" s="692"/>
      <c r="DD18" s="642" t="s">
        <v>128</v>
      </c>
      <c r="DE18" s="643"/>
      <c r="DF18" s="643"/>
      <c r="DG18" s="643"/>
      <c r="DH18" s="643"/>
      <c r="DI18" s="643"/>
      <c r="DJ18" s="643"/>
      <c r="DK18" s="643"/>
      <c r="DL18" s="643"/>
      <c r="DM18" s="643"/>
      <c r="DN18" s="643"/>
      <c r="DO18" s="643"/>
      <c r="DP18" s="644"/>
      <c r="DQ18" s="642" t="s">
        <v>128</v>
      </c>
      <c r="DR18" s="643"/>
      <c r="DS18" s="643"/>
      <c r="DT18" s="643"/>
      <c r="DU18" s="643"/>
      <c r="DV18" s="643"/>
      <c r="DW18" s="643"/>
      <c r="DX18" s="643"/>
      <c r="DY18" s="643"/>
      <c r="DZ18" s="643"/>
      <c r="EA18" s="643"/>
      <c r="EB18" s="643"/>
      <c r="EC18" s="705"/>
    </row>
    <row r="19" spans="2:133" ht="11.25" customHeight="1" x14ac:dyDescent="0.15">
      <c r="B19" s="652" t="s">
        <v>269</v>
      </c>
      <c r="C19" s="653"/>
      <c r="D19" s="653"/>
      <c r="E19" s="653"/>
      <c r="F19" s="653"/>
      <c r="G19" s="653"/>
      <c r="H19" s="653"/>
      <c r="I19" s="653"/>
      <c r="J19" s="653"/>
      <c r="K19" s="653"/>
      <c r="L19" s="653"/>
      <c r="M19" s="653"/>
      <c r="N19" s="653"/>
      <c r="O19" s="653"/>
      <c r="P19" s="653"/>
      <c r="Q19" s="654"/>
      <c r="R19" s="673">
        <v>4019</v>
      </c>
      <c r="S19" s="643"/>
      <c r="T19" s="643"/>
      <c r="U19" s="643"/>
      <c r="V19" s="643"/>
      <c r="W19" s="643"/>
      <c r="X19" s="643"/>
      <c r="Y19" s="644"/>
      <c r="Z19" s="692">
        <v>0</v>
      </c>
      <c r="AA19" s="692"/>
      <c r="AB19" s="692"/>
      <c r="AC19" s="692"/>
      <c r="AD19" s="693">
        <v>4019</v>
      </c>
      <c r="AE19" s="693"/>
      <c r="AF19" s="693"/>
      <c r="AG19" s="693"/>
      <c r="AH19" s="693"/>
      <c r="AI19" s="693"/>
      <c r="AJ19" s="693"/>
      <c r="AK19" s="693"/>
      <c r="AL19" s="674">
        <v>0.1</v>
      </c>
      <c r="AM19" s="677"/>
      <c r="AN19" s="677"/>
      <c r="AO19" s="694"/>
      <c r="AP19" s="652" t="s">
        <v>270</v>
      </c>
      <c r="AQ19" s="653"/>
      <c r="AR19" s="653"/>
      <c r="AS19" s="653"/>
      <c r="AT19" s="653"/>
      <c r="AU19" s="653"/>
      <c r="AV19" s="653"/>
      <c r="AW19" s="653"/>
      <c r="AX19" s="653"/>
      <c r="AY19" s="653"/>
      <c r="AZ19" s="653"/>
      <c r="BA19" s="653"/>
      <c r="BB19" s="653"/>
      <c r="BC19" s="653"/>
      <c r="BD19" s="653"/>
      <c r="BE19" s="653"/>
      <c r="BF19" s="654"/>
      <c r="BG19" s="673">
        <v>27</v>
      </c>
      <c r="BH19" s="643"/>
      <c r="BI19" s="643"/>
      <c r="BJ19" s="643"/>
      <c r="BK19" s="643"/>
      <c r="BL19" s="643"/>
      <c r="BM19" s="643"/>
      <c r="BN19" s="644"/>
      <c r="BO19" s="692">
        <v>0</v>
      </c>
      <c r="BP19" s="692"/>
      <c r="BQ19" s="692"/>
      <c r="BR19" s="692"/>
      <c r="BS19" s="693" t="s">
        <v>128</v>
      </c>
      <c r="BT19" s="693"/>
      <c r="BU19" s="693"/>
      <c r="BV19" s="693"/>
      <c r="BW19" s="693"/>
      <c r="BX19" s="693"/>
      <c r="BY19" s="693"/>
      <c r="BZ19" s="693"/>
      <c r="CA19" s="693"/>
      <c r="CB19" s="743"/>
      <c r="CD19" s="702" t="s">
        <v>271</v>
      </c>
      <c r="CE19" s="703"/>
      <c r="CF19" s="703"/>
      <c r="CG19" s="703"/>
      <c r="CH19" s="703"/>
      <c r="CI19" s="703"/>
      <c r="CJ19" s="703"/>
      <c r="CK19" s="703"/>
      <c r="CL19" s="703"/>
      <c r="CM19" s="703"/>
      <c r="CN19" s="703"/>
      <c r="CO19" s="703"/>
      <c r="CP19" s="703"/>
      <c r="CQ19" s="704"/>
      <c r="CR19" s="673" t="s">
        <v>128</v>
      </c>
      <c r="CS19" s="643"/>
      <c r="CT19" s="643"/>
      <c r="CU19" s="643"/>
      <c r="CV19" s="643"/>
      <c r="CW19" s="643"/>
      <c r="CX19" s="643"/>
      <c r="CY19" s="644"/>
      <c r="CZ19" s="692" t="s">
        <v>128</v>
      </c>
      <c r="DA19" s="692"/>
      <c r="DB19" s="692"/>
      <c r="DC19" s="692"/>
      <c r="DD19" s="642" t="s">
        <v>128</v>
      </c>
      <c r="DE19" s="643"/>
      <c r="DF19" s="643"/>
      <c r="DG19" s="643"/>
      <c r="DH19" s="643"/>
      <c r="DI19" s="643"/>
      <c r="DJ19" s="643"/>
      <c r="DK19" s="643"/>
      <c r="DL19" s="643"/>
      <c r="DM19" s="643"/>
      <c r="DN19" s="643"/>
      <c r="DO19" s="643"/>
      <c r="DP19" s="644"/>
      <c r="DQ19" s="642" t="s">
        <v>128</v>
      </c>
      <c r="DR19" s="643"/>
      <c r="DS19" s="643"/>
      <c r="DT19" s="643"/>
      <c r="DU19" s="643"/>
      <c r="DV19" s="643"/>
      <c r="DW19" s="643"/>
      <c r="DX19" s="643"/>
      <c r="DY19" s="643"/>
      <c r="DZ19" s="643"/>
      <c r="EA19" s="643"/>
      <c r="EB19" s="643"/>
      <c r="EC19" s="705"/>
    </row>
    <row r="20" spans="2:133" ht="11.25" customHeight="1" x14ac:dyDescent="0.15">
      <c r="B20" s="652" t="s">
        <v>272</v>
      </c>
      <c r="C20" s="653"/>
      <c r="D20" s="653"/>
      <c r="E20" s="653"/>
      <c r="F20" s="653"/>
      <c r="G20" s="653"/>
      <c r="H20" s="653"/>
      <c r="I20" s="653"/>
      <c r="J20" s="653"/>
      <c r="K20" s="653"/>
      <c r="L20" s="653"/>
      <c r="M20" s="653"/>
      <c r="N20" s="653"/>
      <c r="O20" s="653"/>
      <c r="P20" s="653"/>
      <c r="Q20" s="654"/>
      <c r="R20" s="673">
        <v>4257</v>
      </c>
      <c r="S20" s="643"/>
      <c r="T20" s="643"/>
      <c r="U20" s="643"/>
      <c r="V20" s="643"/>
      <c r="W20" s="643"/>
      <c r="X20" s="643"/>
      <c r="Y20" s="644"/>
      <c r="Z20" s="692">
        <v>0</v>
      </c>
      <c r="AA20" s="692"/>
      <c r="AB20" s="692"/>
      <c r="AC20" s="692"/>
      <c r="AD20" s="693">
        <v>4257</v>
      </c>
      <c r="AE20" s="693"/>
      <c r="AF20" s="693"/>
      <c r="AG20" s="693"/>
      <c r="AH20" s="693"/>
      <c r="AI20" s="693"/>
      <c r="AJ20" s="693"/>
      <c r="AK20" s="693"/>
      <c r="AL20" s="674">
        <v>0.1</v>
      </c>
      <c r="AM20" s="677"/>
      <c r="AN20" s="677"/>
      <c r="AO20" s="694"/>
      <c r="AP20" s="652" t="s">
        <v>273</v>
      </c>
      <c r="AQ20" s="653"/>
      <c r="AR20" s="653"/>
      <c r="AS20" s="653"/>
      <c r="AT20" s="653"/>
      <c r="AU20" s="653"/>
      <c r="AV20" s="653"/>
      <c r="AW20" s="653"/>
      <c r="AX20" s="653"/>
      <c r="AY20" s="653"/>
      <c r="AZ20" s="653"/>
      <c r="BA20" s="653"/>
      <c r="BB20" s="653"/>
      <c r="BC20" s="653"/>
      <c r="BD20" s="653"/>
      <c r="BE20" s="653"/>
      <c r="BF20" s="654"/>
      <c r="BG20" s="673">
        <v>27</v>
      </c>
      <c r="BH20" s="643"/>
      <c r="BI20" s="643"/>
      <c r="BJ20" s="643"/>
      <c r="BK20" s="643"/>
      <c r="BL20" s="643"/>
      <c r="BM20" s="643"/>
      <c r="BN20" s="644"/>
      <c r="BO20" s="692">
        <v>0</v>
      </c>
      <c r="BP20" s="692"/>
      <c r="BQ20" s="692"/>
      <c r="BR20" s="692"/>
      <c r="BS20" s="693" t="s">
        <v>128</v>
      </c>
      <c r="BT20" s="693"/>
      <c r="BU20" s="693"/>
      <c r="BV20" s="693"/>
      <c r="BW20" s="693"/>
      <c r="BX20" s="693"/>
      <c r="BY20" s="693"/>
      <c r="BZ20" s="693"/>
      <c r="CA20" s="693"/>
      <c r="CB20" s="743"/>
      <c r="CD20" s="702" t="s">
        <v>274</v>
      </c>
      <c r="CE20" s="703"/>
      <c r="CF20" s="703"/>
      <c r="CG20" s="703"/>
      <c r="CH20" s="703"/>
      <c r="CI20" s="703"/>
      <c r="CJ20" s="703"/>
      <c r="CK20" s="703"/>
      <c r="CL20" s="703"/>
      <c r="CM20" s="703"/>
      <c r="CN20" s="703"/>
      <c r="CO20" s="703"/>
      <c r="CP20" s="703"/>
      <c r="CQ20" s="704"/>
      <c r="CR20" s="673">
        <v>11293819</v>
      </c>
      <c r="CS20" s="643"/>
      <c r="CT20" s="643"/>
      <c r="CU20" s="643"/>
      <c r="CV20" s="643"/>
      <c r="CW20" s="643"/>
      <c r="CX20" s="643"/>
      <c r="CY20" s="644"/>
      <c r="CZ20" s="692">
        <v>100</v>
      </c>
      <c r="DA20" s="692"/>
      <c r="DB20" s="692"/>
      <c r="DC20" s="692"/>
      <c r="DD20" s="642">
        <v>1186346</v>
      </c>
      <c r="DE20" s="643"/>
      <c r="DF20" s="643"/>
      <c r="DG20" s="643"/>
      <c r="DH20" s="643"/>
      <c r="DI20" s="643"/>
      <c r="DJ20" s="643"/>
      <c r="DK20" s="643"/>
      <c r="DL20" s="643"/>
      <c r="DM20" s="643"/>
      <c r="DN20" s="643"/>
      <c r="DO20" s="643"/>
      <c r="DP20" s="644"/>
      <c r="DQ20" s="642">
        <v>6521614</v>
      </c>
      <c r="DR20" s="643"/>
      <c r="DS20" s="643"/>
      <c r="DT20" s="643"/>
      <c r="DU20" s="643"/>
      <c r="DV20" s="643"/>
      <c r="DW20" s="643"/>
      <c r="DX20" s="643"/>
      <c r="DY20" s="643"/>
      <c r="DZ20" s="643"/>
      <c r="EA20" s="643"/>
      <c r="EB20" s="643"/>
      <c r="EC20" s="705"/>
    </row>
    <row r="21" spans="2:133" ht="11.25" customHeight="1" x14ac:dyDescent="0.15">
      <c r="B21" s="652" t="s">
        <v>275</v>
      </c>
      <c r="C21" s="653"/>
      <c r="D21" s="653"/>
      <c r="E21" s="653"/>
      <c r="F21" s="653"/>
      <c r="G21" s="653"/>
      <c r="H21" s="653"/>
      <c r="I21" s="653"/>
      <c r="J21" s="653"/>
      <c r="K21" s="653"/>
      <c r="L21" s="653"/>
      <c r="M21" s="653"/>
      <c r="N21" s="653"/>
      <c r="O21" s="653"/>
      <c r="P21" s="653"/>
      <c r="Q21" s="654"/>
      <c r="R21" s="673">
        <v>693</v>
      </c>
      <c r="S21" s="643"/>
      <c r="T21" s="643"/>
      <c r="U21" s="643"/>
      <c r="V21" s="643"/>
      <c r="W21" s="643"/>
      <c r="X21" s="643"/>
      <c r="Y21" s="644"/>
      <c r="Z21" s="692">
        <v>0</v>
      </c>
      <c r="AA21" s="692"/>
      <c r="AB21" s="692"/>
      <c r="AC21" s="692"/>
      <c r="AD21" s="693">
        <v>693</v>
      </c>
      <c r="AE21" s="693"/>
      <c r="AF21" s="693"/>
      <c r="AG21" s="693"/>
      <c r="AH21" s="693"/>
      <c r="AI21" s="693"/>
      <c r="AJ21" s="693"/>
      <c r="AK21" s="693"/>
      <c r="AL21" s="674">
        <v>0</v>
      </c>
      <c r="AM21" s="677"/>
      <c r="AN21" s="677"/>
      <c r="AO21" s="694"/>
      <c r="AP21" s="758" t="s">
        <v>276</v>
      </c>
      <c r="AQ21" s="765"/>
      <c r="AR21" s="765"/>
      <c r="AS21" s="765"/>
      <c r="AT21" s="765"/>
      <c r="AU21" s="765"/>
      <c r="AV21" s="765"/>
      <c r="AW21" s="765"/>
      <c r="AX21" s="765"/>
      <c r="AY21" s="765"/>
      <c r="AZ21" s="765"/>
      <c r="BA21" s="765"/>
      <c r="BB21" s="765"/>
      <c r="BC21" s="765"/>
      <c r="BD21" s="765"/>
      <c r="BE21" s="765"/>
      <c r="BF21" s="760"/>
      <c r="BG21" s="673">
        <v>27</v>
      </c>
      <c r="BH21" s="643"/>
      <c r="BI21" s="643"/>
      <c r="BJ21" s="643"/>
      <c r="BK21" s="643"/>
      <c r="BL21" s="643"/>
      <c r="BM21" s="643"/>
      <c r="BN21" s="644"/>
      <c r="BO21" s="692">
        <v>0</v>
      </c>
      <c r="BP21" s="692"/>
      <c r="BQ21" s="692"/>
      <c r="BR21" s="692"/>
      <c r="BS21" s="693" t="s">
        <v>128</v>
      </c>
      <c r="BT21" s="693"/>
      <c r="BU21" s="693"/>
      <c r="BV21" s="693"/>
      <c r="BW21" s="693"/>
      <c r="BX21" s="693"/>
      <c r="BY21" s="693"/>
      <c r="BZ21" s="693"/>
      <c r="CA21" s="693"/>
      <c r="CB21" s="743"/>
      <c r="CD21" s="776"/>
      <c r="CE21" s="696"/>
      <c r="CF21" s="696"/>
      <c r="CG21" s="696"/>
      <c r="CH21" s="696"/>
      <c r="CI21" s="696"/>
      <c r="CJ21" s="696"/>
      <c r="CK21" s="696"/>
      <c r="CL21" s="696"/>
      <c r="CM21" s="696"/>
      <c r="CN21" s="696"/>
      <c r="CO21" s="696"/>
      <c r="CP21" s="696"/>
      <c r="CQ21" s="697"/>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x14ac:dyDescent="0.15">
      <c r="B22" s="728" t="s">
        <v>277</v>
      </c>
      <c r="C22" s="729"/>
      <c r="D22" s="729"/>
      <c r="E22" s="729"/>
      <c r="F22" s="729"/>
      <c r="G22" s="729"/>
      <c r="H22" s="729"/>
      <c r="I22" s="729"/>
      <c r="J22" s="729"/>
      <c r="K22" s="729"/>
      <c r="L22" s="729"/>
      <c r="M22" s="729"/>
      <c r="N22" s="729"/>
      <c r="O22" s="729"/>
      <c r="P22" s="729"/>
      <c r="Q22" s="730"/>
      <c r="R22" s="673">
        <v>52552</v>
      </c>
      <c r="S22" s="643"/>
      <c r="T22" s="643"/>
      <c r="U22" s="643"/>
      <c r="V22" s="643"/>
      <c r="W22" s="643"/>
      <c r="X22" s="643"/>
      <c r="Y22" s="644"/>
      <c r="Z22" s="692">
        <v>0.4</v>
      </c>
      <c r="AA22" s="692"/>
      <c r="AB22" s="692"/>
      <c r="AC22" s="692"/>
      <c r="AD22" s="693">
        <v>52552</v>
      </c>
      <c r="AE22" s="693"/>
      <c r="AF22" s="693"/>
      <c r="AG22" s="693"/>
      <c r="AH22" s="693"/>
      <c r="AI22" s="693"/>
      <c r="AJ22" s="693"/>
      <c r="AK22" s="693"/>
      <c r="AL22" s="674">
        <v>0.89999997615814209</v>
      </c>
      <c r="AM22" s="677"/>
      <c r="AN22" s="677"/>
      <c r="AO22" s="694"/>
      <c r="AP22" s="758" t="s">
        <v>278</v>
      </c>
      <c r="AQ22" s="765"/>
      <c r="AR22" s="765"/>
      <c r="AS22" s="765"/>
      <c r="AT22" s="765"/>
      <c r="AU22" s="765"/>
      <c r="AV22" s="765"/>
      <c r="AW22" s="765"/>
      <c r="AX22" s="765"/>
      <c r="AY22" s="765"/>
      <c r="AZ22" s="765"/>
      <c r="BA22" s="765"/>
      <c r="BB22" s="765"/>
      <c r="BC22" s="765"/>
      <c r="BD22" s="765"/>
      <c r="BE22" s="765"/>
      <c r="BF22" s="760"/>
      <c r="BG22" s="673" t="s">
        <v>128</v>
      </c>
      <c r="BH22" s="643"/>
      <c r="BI22" s="643"/>
      <c r="BJ22" s="643"/>
      <c r="BK22" s="643"/>
      <c r="BL22" s="643"/>
      <c r="BM22" s="643"/>
      <c r="BN22" s="644"/>
      <c r="BO22" s="692" t="s">
        <v>128</v>
      </c>
      <c r="BP22" s="692"/>
      <c r="BQ22" s="692"/>
      <c r="BR22" s="692"/>
      <c r="BS22" s="693" t="s">
        <v>128</v>
      </c>
      <c r="BT22" s="693"/>
      <c r="BU22" s="693"/>
      <c r="BV22" s="693"/>
      <c r="BW22" s="693"/>
      <c r="BX22" s="693"/>
      <c r="BY22" s="693"/>
      <c r="BZ22" s="693"/>
      <c r="CA22" s="693"/>
      <c r="CB22" s="743"/>
      <c r="CD22" s="770" t="s">
        <v>279</v>
      </c>
      <c r="CE22" s="771"/>
      <c r="CF22" s="771"/>
      <c r="CG22" s="771"/>
      <c r="CH22" s="771"/>
      <c r="CI22" s="771"/>
      <c r="CJ22" s="771"/>
      <c r="CK22" s="771"/>
      <c r="CL22" s="771"/>
      <c r="CM22" s="771"/>
      <c r="CN22" s="771"/>
      <c r="CO22" s="771"/>
      <c r="CP22" s="771"/>
      <c r="CQ22" s="771"/>
      <c r="CR22" s="771"/>
      <c r="CS22" s="771"/>
      <c r="CT22" s="771"/>
      <c r="CU22" s="771"/>
      <c r="CV22" s="771"/>
      <c r="CW22" s="771"/>
      <c r="CX22" s="771"/>
      <c r="CY22" s="771"/>
      <c r="CZ22" s="771"/>
      <c r="DA22" s="771"/>
      <c r="DB22" s="771"/>
      <c r="DC22" s="771"/>
      <c r="DD22" s="771"/>
      <c r="DE22" s="771"/>
      <c r="DF22" s="771"/>
      <c r="DG22" s="771"/>
      <c r="DH22" s="771"/>
      <c r="DI22" s="771"/>
      <c r="DJ22" s="771"/>
      <c r="DK22" s="771"/>
      <c r="DL22" s="771"/>
      <c r="DM22" s="771"/>
      <c r="DN22" s="771"/>
      <c r="DO22" s="771"/>
      <c r="DP22" s="771"/>
      <c r="DQ22" s="771"/>
      <c r="DR22" s="771"/>
      <c r="DS22" s="771"/>
      <c r="DT22" s="771"/>
      <c r="DU22" s="771"/>
      <c r="DV22" s="771"/>
      <c r="DW22" s="771"/>
      <c r="DX22" s="771"/>
      <c r="DY22" s="771"/>
      <c r="DZ22" s="771"/>
      <c r="EA22" s="771"/>
      <c r="EB22" s="771"/>
      <c r="EC22" s="772"/>
    </row>
    <row r="23" spans="2:133" ht="11.25" customHeight="1" x14ac:dyDescent="0.15">
      <c r="B23" s="652" t="s">
        <v>280</v>
      </c>
      <c r="C23" s="653"/>
      <c r="D23" s="653"/>
      <c r="E23" s="653"/>
      <c r="F23" s="653"/>
      <c r="G23" s="653"/>
      <c r="H23" s="653"/>
      <c r="I23" s="653"/>
      <c r="J23" s="653"/>
      <c r="K23" s="653"/>
      <c r="L23" s="653"/>
      <c r="M23" s="653"/>
      <c r="N23" s="653"/>
      <c r="O23" s="653"/>
      <c r="P23" s="653"/>
      <c r="Q23" s="654"/>
      <c r="R23" s="673">
        <v>4323734</v>
      </c>
      <c r="S23" s="643"/>
      <c r="T23" s="643"/>
      <c r="U23" s="643"/>
      <c r="V23" s="643"/>
      <c r="W23" s="643"/>
      <c r="X23" s="643"/>
      <c r="Y23" s="644"/>
      <c r="Z23" s="692">
        <v>35.6</v>
      </c>
      <c r="AA23" s="692"/>
      <c r="AB23" s="692"/>
      <c r="AC23" s="692"/>
      <c r="AD23" s="693">
        <v>3879367</v>
      </c>
      <c r="AE23" s="693"/>
      <c r="AF23" s="693"/>
      <c r="AG23" s="693"/>
      <c r="AH23" s="693"/>
      <c r="AI23" s="693"/>
      <c r="AJ23" s="693"/>
      <c r="AK23" s="693"/>
      <c r="AL23" s="674">
        <v>67.7</v>
      </c>
      <c r="AM23" s="677"/>
      <c r="AN23" s="677"/>
      <c r="AO23" s="694"/>
      <c r="AP23" s="758" t="s">
        <v>281</v>
      </c>
      <c r="AQ23" s="765"/>
      <c r="AR23" s="765"/>
      <c r="AS23" s="765"/>
      <c r="AT23" s="765"/>
      <c r="AU23" s="765"/>
      <c r="AV23" s="765"/>
      <c r="AW23" s="765"/>
      <c r="AX23" s="765"/>
      <c r="AY23" s="765"/>
      <c r="AZ23" s="765"/>
      <c r="BA23" s="765"/>
      <c r="BB23" s="765"/>
      <c r="BC23" s="765"/>
      <c r="BD23" s="765"/>
      <c r="BE23" s="765"/>
      <c r="BF23" s="760"/>
      <c r="BG23" s="673" t="s">
        <v>128</v>
      </c>
      <c r="BH23" s="643"/>
      <c r="BI23" s="643"/>
      <c r="BJ23" s="643"/>
      <c r="BK23" s="643"/>
      <c r="BL23" s="643"/>
      <c r="BM23" s="643"/>
      <c r="BN23" s="644"/>
      <c r="BO23" s="692" t="s">
        <v>128</v>
      </c>
      <c r="BP23" s="692"/>
      <c r="BQ23" s="692"/>
      <c r="BR23" s="692"/>
      <c r="BS23" s="693" t="s">
        <v>128</v>
      </c>
      <c r="BT23" s="693"/>
      <c r="BU23" s="693"/>
      <c r="BV23" s="693"/>
      <c r="BW23" s="693"/>
      <c r="BX23" s="693"/>
      <c r="BY23" s="693"/>
      <c r="BZ23" s="693"/>
      <c r="CA23" s="693"/>
      <c r="CB23" s="743"/>
      <c r="CD23" s="770" t="s">
        <v>221</v>
      </c>
      <c r="CE23" s="771"/>
      <c r="CF23" s="771"/>
      <c r="CG23" s="771"/>
      <c r="CH23" s="771"/>
      <c r="CI23" s="771"/>
      <c r="CJ23" s="771"/>
      <c r="CK23" s="771"/>
      <c r="CL23" s="771"/>
      <c r="CM23" s="771"/>
      <c r="CN23" s="771"/>
      <c r="CO23" s="771"/>
      <c r="CP23" s="771"/>
      <c r="CQ23" s="772"/>
      <c r="CR23" s="770" t="s">
        <v>282</v>
      </c>
      <c r="CS23" s="771"/>
      <c r="CT23" s="771"/>
      <c r="CU23" s="771"/>
      <c r="CV23" s="771"/>
      <c r="CW23" s="771"/>
      <c r="CX23" s="771"/>
      <c r="CY23" s="772"/>
      <c r="CZ23" s="770" t="s">
        <v>283</v>
      </c>
      <c r="DA23" s="771"/>
      <c r="DB23" s="771"/>
      <c r="DC23" s="772"/>
      <c r="DD23" s="770" t="s">
        <v>284</v>
      </c>
      <c r="DE23" s="771"/>
      <c r="DF23" s="771"/>
      <c r="DG23" s="771"/>
      <c r="DH23" s="771"/>
      <c r="DI23" s="771"/>
      <c r="DJ23" s="771"/>
      <c r="DK23" s="772"/>
      <c r="DL23" s="767" t="s">
        <v>285</v>
      </c>
      <c r="DM23" s="768"/>
      <c r="DN23" s="768"/>
      <c r="DO23" s="768"/>
      <c r="DP23" s="768"/>
      <c r="DQ23" s="768"/>
      <c r="DR23" s="768"/>
      <c r="DS23" s="768"/>
      <c r="DT23" s="768"/>
      <c r="DU23" s="768"/>
      <c r="DV23" s="769"/>
      <c r="DW23" s="770" t="s">
        <v>286</v>
      </c>
      <c r="DX23" s="771"/>
      <c r="DY23" s="771"/>
      <c r="DZ23" s="771"/>
      <c r="EA23" s="771"/>
      <c r="EB23" s="771"/>
      <c r="EC23" s="772"/>
    </row>
    <row r="24" spans="2:133" ht="11.25" customHeight="1" x14ac:dyDescent="0.15">
      <c r="B24" s="652" t="s">
        <v>287</v>
      </c>
      <c r="C24" s="653"/>
      <c r="D24" s="653"/>
      <c r="E24" s="653"/>
      <c r="F24" s="653"/>
      <c r="G24" s="653"/>
      <c r="H24" s="653"/>
      <c r="I24" s="653"/>
      <c r="J24" s="653"/>
      <c r="K24" s="653"/>
      <c r="L24" s="653"/>
      <c r="M24" s="653"/>
      <c r="N24" s="653"/>
      <c r="O24" s="653"/>
      <c r="P24" s="653"/>
      <c r="Q24" s="654"/>
      <c r="R24" s="673">
        <v>3879367</v>
      </c>
      <c r="S24" s="643"/>
      <c r="T24" s="643"/>
      <c r="U24" s="643"/>
      <c r="V24" s="643"/>
      <c r="W24" s="643"/>
      <c r="X24" s="643"/>
      <c r="Y24" s="644"/>
      <c r="Z24" s="692">
        <v>31.9</v>
      </c>
      <c r="AA24" s="692"/>
      <c r="AB24" s="692"/>
      <c r="AC24" s="692"/>
      <c r="AD24" s="693">
        <v>3879367</v>
      </c>
      <c r="AE24" s="693"/>
      <c r="AF24" s="693"/>
      <c r="AG24" s="693"/>
      <c r="AH24" s="693"/>
      <c r="AI24" s="693"/>
      <c r="AJ24" s="693"/>
      <c r="AK24" s="693"/>
      <c r="AL24" s="674">
        <v>67.7</v>
      </c>
      <c r="AM24" s="677"/>
      <c r="AN24" s="677"/>
      <c r="AO24" s="694"/>
      <c r="AP24" s="758" t="s">
        <v>288</v>
      </c>
      <c r="AQ24" s="765"/>
      <c r="AR24" s="765"/>
      <c r="AS24" s="765"/>
      <c r="AT24" s="765"/>
      <c r="AU24" s="765"/>
      <c r="AV24" s="765"/>
      <c r="AW24" s="765"/>
      <c r="AX24" s="765"/>
      <c r="AY24" s="765"/>
      <c r="AZ24" s="765"/>
      <c r="BA24" s="765"/>
      <c r="BB24" s="765"/>
      <c r="BC24" s="765"/>
      <c r="BD24" s="765"/>
      <c r="BE24" s="765"/>
      <c r="BF24" s="760"/>
      <c r="BG24" s="673" t="s">
        <v>128</v>
      </c>
      <c r="BH24" s="643"/>
      <c r="BI24" s="643"/>
      <c r="BJ24" s="643"/>
      <c r="BK24" s="643"/>
      <c r="BL24" s="643"/>
      <c r="BM24" s="643"/>
      <c r="BN24" s="644"/>
      <c r="BO24" s="692" t="s">
        <v>128</v>
      </c>
      <c r="BP24" s="692"/>
      <c r="BQ24" s="692"/>
      <c r="BR24" s="692"/>
      <c r="BS24" s="693" t="s">
        <v>128</v>
      </c>
      <c r="BT24" s="693"/>
      <c r="BU24" s="693"/>
      <c r="BV24" s="693"/>
      <c r="BW24" s="693"/>
      <c r="BX24" s="693"/>
      <c r="BY24" s="693"/>
      <c r="BZ24" s="693"/>
      <c r="CA24" s="693"/>
      <c r="CB24" s="743"/>
      <c r="CD24" s="721" t="s">
        <v>289</v>
      </c>
      <c r="CE24" s="722"/>
      <c r="CF24" s="722"/>
      <c r="CG24" s="722"/>
      <c r="CH24" s="722"/>
      <c r="CI24" s="722"/>
      <c r="CJ24" s="722"/>
      <c r="CK24" s="722"/>
      <c r="CL24" s="722"/>
      <c r="CM24" s="722"/>
      <c r="CN24" s="722"/>
      <c r="CO24" s="722"/>
      <c r="CP24" s="722"/>
      <c r="CQ24" s="723"/>
      <c r="CR24" s="718">
        <v>3436170</v>
      </c>
      <c r="CS24" s="719"/>
      <c r="CT24" s="719"/>
      <c r="CU24" s="719"/>
      <c r="CV24" s="719"/>
      <c r="CW24" s="719"/>
      <c r="CX24" s="719"/>
      <c r="CY24" s="762"/>
      <c r="CZ24" s="763">
        <v>30.4</v>
      </c>
      <c r="DA24" s="738"/>
      <c r="DB24" s="738"/>
      <c r="DC24" s="766"/>
      <c r="DD24" s="761">
        <v>2736444</v>
      </c>
      <c r="DE24" s="719"/>
      <c r="DF24" s="719"/>
      <c r="DG24" s="719"/>
      <c r="DH24" s="719"/>
      <c r="DI24" s="719"/>
      <c r="DJ24" s="719"/>
      <c r="DK24" s="762"/>
      <c r="DL24" s="761">
        <v>2415249</v>
      </c>
      <c r="DM24" s="719"/>
      <c r="DN24" s="719"/>
      <c r="DO24" s="719"/>
      <c r="DP24" s="719"/>
      <c r="DQ24" s="719"/>
      <c r="DR24" s="719"/>
      <c r="DS24" s="719"/>
      <c r="DT24" s="719"/>
      <c r="DU24" s="719"/>
      <c r="DV24" s="762"/>
      <c r="DW24" s="763">
        <v>40.6</v>
      </c>
      <c r="DX24" s="738"/>
      <c r="DY24" s="738"/>
      <c r="DZ24" s="738"/>
      <c r="EA24" s="738"/>
      <c r="EB24" s="738"/>
      <c r="EC24" s="764"/>
    </row>
    <row r="25" spans="2:133" ht="11.25" customHeight="1" x14ac:dyDescent="0.15">
      <c r="B25" s="652" t="s">
        <v>290</v>
      </c>
      <c r="C25" s="653"/>
      <c r="D25" s="653"/>
      <c r="E25" s="653"/>
      <c r="F25" s="653"/>
      <c r="G25" s="653"/>
      <c r="H25" s="653"/>
      <c r="I25" s="653"/>
      <c r="J25" s="653"/>
      <c r="K25" s="653"/>
      <c r="L25" s="653"/>
      <c r="M25" s="653"/>
      <c r="N25" s="653"/>
      <c r="O25" s="653"/>
      <c r="P25" s="653"/>
      <c r="Q25" s="654"/>
      <c r="R25" s="673">
        <v>444367</v>
      </c>
      <c r="S25" s="643"/>
      <c r="T25" s="643"/>
      <c r="U25" s="643"/>
      <c r="V25" s="643"/>
      <c r="W25" s="643"/>
      <c r="X25" s="643"/>
      <c r="Y25" s="644"/>
      <c r="Z25" s="692">
        <v>3.7</v>
      </c>
      <c r="AA25" s="692"/>
      <c r="AB25" s="692"/>
      <c r="AC25" s="692"/>
      <c r="AD25" s="693" t="s">
        <v>128</v>
      </c>
      <c r="AE25" s="693"/>
      <c r="AF25" s="693"/>
      <c r="AG25" s="693"/>
      <c r="AH25" s="693"/>
      <c r="AI25" s="693"/>
      <c r="AJ25" s="693"/>
      <c r="AK25" s="693"/>
      <c r="AL25" s="674" t="s">
        <v>128</v>
      </c>
      <c r="AM25" s="677"/>
      <c r="AN25" s="677"/>
      <c r="AO25" s="694"/>
      <c r="AP25" s="758" t="s">
        <v>291</v>
      </c>
      <c r="AQ25" s="765"/>
      <c r="AR25" s="765"/>
      <c r="AS25" s="765"/>
      <c r="AT25" s="765"/>
      <c r="AU25" s="765"/>
      <c r="AV25" s="765"/>
      <c r="AW25" s="765"/>
      <c r="AX25" s="765"/>
      <c r="AY25" s="765"/>
      <c r="AZ25" s="765"/>
      <c r="BA25" s="765"/>
      <c r="BB25" s="765"/>
      <c r="BC25" s="765"/>
      <c r="BD25" s="765"/>
      <c r="BE25" s="765"/>
      <c r="BF25" s="760"/>
      <c r="BG25" s="673" t="s">
        <v>128</v>
      </c>
      <c r="BH25" s="643"/>
      <c r="BI25" s="643"/>
      <c r="BJ25" s="643"/>
      <c r="BK25" s="643"/>
      <c r="BL25" s="643"/>
      <c r="BM25" s="643"/>
      <c r="BN25" s="644"/>
      <c r="BO25" s="692" t="s">
        <v>128</v>
      </c>
      <c r="BP25" s="692"/>
      <c r="BQ25" s="692"/>
      <c r="BR25" s="692"/>
      <c r="BS25" s="693" t="s">
        <v>128</v>
      </c>
      <c r="BT25" s="693"/>
      <c r="BU25" s="693"/>
      <c r="BV25" s="693"/>
      <c r="BW25" s="693"/>
      <c r="BX25" s="693"/>
      <c r="BY25" s="693"/>
      <c r="BZ25" s="693"/>
      <c r="CA25" s="693"/>
      <c r="CB25" s="743"/>
      <c r="CD25" s="702" t="s">
        <v>292</v>
      </c>
      <c r="CE25" s="703"/>
      <c r="CF25" s="703"/>
      <c r="CG25" s="703"/>
      <c r="CH25" s="703"/>
      <c r="CI25" s="703"/>
      <c r="CJ25" s="703"/>
      <c r="CK25" s="703"/>
      <c r="CL25" s="703"/>
      <c r="CM25" s="703"/>
      <c r="CN25" s="703"/>
      <c r="CO25" s="703"/>
      <c r="CP25" s="703"/>
      <c r="CQ25" s="704"/>
      <c r="CR25" s="673">
        <v>1639544</v>
      </c>
      <c r="CS25" s="671"/>
      <c r="CT25" s="671"/>
      <c r="CU25" s="671"/>
      <c r="CV25" s="671"/>
      <c r="CW25" s="671"/>
      <c r="CX25" s="671"/>
      <c r="CY25" s="672"/>
      <c r="CZ25" s="674">
        <v>14.5</v>
      </c>
      <c r="DA25" s="675"/>
      <c r="DB25" s="675"/>
      <c r="DC25" s="676"/>
      <c r="DD25" s="642">
        <v>1564552</v>
      </c>
      <c r="DE25" s="671"/>
      <c r="DF25" s="671"/>
      <c r="DG25" s="671"/>
      <c r="DH25" s="671"/>
      <c r="DI25" s="671"/>
      <c r="DJ25" s="671"/>
      <c r="DK25" s="672"/>
      <c r="DL25" s="642">
        <v>1279491</v>
      </c>
      <c r="DM25" s="671"/>
      <c r="DN25" s="671"/>
      <c r="DO25" s="671"/>
      <c r="DP25" s="671"/>
      <c r="DQ25" s="671"/>
      <c r="DR25" s="671"/>
      <c r="DS25" s="671"/>
      <c r="DT25" s="671"/>
      <c r="DU25" s="671"/>
      <c r="DV25" s="672"/>
      <c r="DW25" s="674">
        <v>21.5</v>
      </c>
      <c r="DX25" s="675"/>
      <c r="DY25" s="675"/>
      <c r="DZ25" s="675"/>
      <c r="EA25" s="675"/>
      <c r="EB25" s="675"/>
      <c r="EC25" s="714"/>
    </row>
    <row r="26" spans="2:133" ht="11.25" customHeight="1" x14ac:dyDescent="0.15">
      <c r="B26" s="652" t="s">
        <v>293</v>
      </c>
      <c r="C26" s="653"/>
      <c r="D26" s="653"/>
      <c r="E26" s="653"/>
      <c r="F26" s="653"/>
      <c r="G26" s="653"/>
      <c r="H26" s="653"/>
      <c r="I26" s="653"/>
      <c r="J26" s="653"/>
      <c r="K26" s="653"/>
      <c r="L26" s="653"/>
      <c r="M26" s="653"/>
      <c r="N26" s="653"/>
      <c r="O26" s="653"/>
      <c r="P26" s="653"/>
      <c r="Q26" s="654"/>
      <c r="R26" s="673" t="s">
        <v>128</v>
      </c>
      <c r="S26" s="643"/>
      <c r="T26" s="643"/>
      <c r="U26" s="643"/>
      <c r="V26" s="643"/>
      <c r="W26" s="643"/>
      <c r="X26" s="643"/>
      <c r="Y26" s="644"/>
      <c r="Z26" s="692" t="s">
        <v>128</v>
      </c>
      <c r="AA26" s="692"/>
      <c r="AB26" s="692"/>
      <c r="AC26" s="692"/>
      <c r="AD26" s="693" t="s">
        <v>128</v>
      </c>
      <c r="AE26" s="693"/>
      <c r="AF26" s="693"/>
      <c r="AG26" s="693"/>
      <c r="AH26" s="693"/>
      <c r="AI26" s="693"/>
      <c r="AJ26" s="693"/>
      <c r="AK26" s="693"/>
      <c r="AL26" s="674" t="s">
        <v>128</v>
      </c>
      <c r="AM26" s="677"/>
      <c r="AN26" s="677"/>
      <c r="AO26" s="694"/>
      <c r="AP26" s="758" t="s">
        <v>294</v>
      </c>
      <c r="AQ26" s="759"/>
      <c r="AR26" s="759"/>
      <c r="AS26" s="759"/>
      <c r="AT26" s="759"/>
      <c r="AU26" s="759"/>
      <c r="AV26" s="759"/>
      <c r="AW26" s="759"/>
      <c r="AX26" s="759"/>
      <c r="AY26" s="759"/>
      <c r="AZ26" s="759"/>
      <c r="BA26" s="759"/>
      <c r="BB26" s="759"/>
      <c r="BC26" s="759"/>
      <c r="BD26" s="759"/>
      <c r="BE26" s="759"/>
      <c r="BF26" s="760"/>
      <c r="BG26" s="673" t="s">
        <v>128</v>
      </c>
      <c r="BH26" s="643"/>
      <c r="BI26" s="643"/>
      <c r="BJ26" s="643"/>
      <c r="BK26" s="643"/>
      <c r="BL26" s="643"/>
      <c r="BM26" s="643"/>
      <c r="BN26" s="644"/>
      <c r="BO26" s="692" t="s">
        <v>128</v>
      </c>
      <c r="BP26" s="692"/>
      <c r="BQ26" s="692"/>
      <c r="BR26" s="692"/>
      <c r="BS26" s="693" t="s">
        <v>128</v>
      </c>
      <c r="BT26" s="693"/>
      <c r="BU26" s="693"/>
      <c r="BV26" s="693"/>
      <c r="BW26" s="693"/>
      <c r="BX26" s="693"/>
      <c r="BY26" s="693"/>
      <c r="BZ26" s="693"/>
      <c r="CA26" s="693"/>
      <c r="CB26" s="743"/>
      <c r="CD26" s="702" t="s">
        <v>295</v>
      </c>
      <c r="CE26" s="703"/>
      <c r="CF26" s="703"/>
      <c r="CG26" s="703"/>
      <c r="CH26" s="703"/>
      <c r="CI26" s="703"/>
      <c r="CJ26" s="703"/>
      <c r="CK26" s="703"/>
      <c r="CL26" s="703"/>
      <c r="CM26" s="703"/>
      <c r="CN26" s="703"/>
      <c r="CO26" s="703"/>
      <c r="CP26" s="703"/>
      <c r="CQ26" s="704"/>
      <c r="CR26" s="673">
        <v>965322</v>
      </c>
      <c r="CS26" s="643"/>
      <c r="CT26" s="643"/>
      <c r="CU26" s="643"/>
      <c r="CV26" s="643"/>
      <c r="CW26" s="643"/>
      <c r="CX26" s="643"/>
      <c r="CY26" s="644"/>
      <c r="CZ26" s="674">
        <v>8.5</v>
      </c>
      <c r="DA26" s="675"/>
      <c r="DB26" s="675"/>
      <c r="DC26" s="676"/>
      <c r="DD26" s="642">
        <v>910569</v>
      </c>
      <c r="DE26" s="643"/>
      <c r="DF26" s="643"/>
      <c r="DG26" s="643"/>
      <c r="DH26" s="643"/>
      <c r="DI26" s="643"/>
      <c r="DJ26" s="643"/>
      <c r="DK26" s="644"/>
      <c r="DL26" s="642" t="s">
        <v>128</v>
      </c>
      <c r="DM26" s="643"/>
      <c r="DN26" s="643"/>
      <c r="DO26" s="643"/>
      <c r="DP26" s="643"/>
      <c r="DQ26" s="643"/>
      <c r="DR26" s="643"/>
      <c r="DS26" s="643"/>
      <c r="DT26" s="643"/>
      <c r="DU26" s="643"/>
      <c r="DV26" s="644"/>
      <c r="DW26" s="674" t="s">
        <v>128</v>
      </c>
      <c r="DX26" s="675"/>
      <c r="DY26" s="675"/>
      <c r="DZ26" s="675"/>
      <c r="EA26" s="675"/>
      <c r="EB26" s="675"/>
      <c r="EC26" s="714"/>
    </row>
    <row r="27" spans="2:133" ht="11.25" customHeight="1" x14ac:dyDescent="0.15">
      <c r="B27" s="652" t="s">
        <v>296</v>
      </c>
      <c r="C27" s="653"/>
      <c r="D27" s="653"/>
      <c r="E27" s="653"/>
      <c r="F27" s="653"/>
      <c r="G27" s="653"/>
      <c r="H27" s="653"/>
      <c r="I27" s="653"/>
      <c r="J27" s="653"/>
      <c r="K27" s="653"/>
      <c r="L27" s="653"/>
      <c r="M27" s="653"/>
      <c r="N27" s="653"/>
      <c r="O27" s="653"/>
      <c r="P27" s="653"/>
      <c r="Q27" s="654"/>
      <c r="R27" s="673">
        <v>6160519</v>
      </c>
      <c r="S27" s="643"/>
      <c r="T27" s="643"/>
      <c r="U27" s="643"/>
      <c r="V27" s="643"/>
      <c r="W27" s="643"/>
      <c r="X27" s="643"/>
      <c r="Y27" s="644"/>
      <c r="Z27" s="692">
        <v>50.7</v>
      </c>
      <c r="AA27" s="692"/>
      <c r="AB27" s="692"/>
      <c r="AC27" s="692"/>
      <c r="AD27" s="693">
        <v>5715980</v>
      </c>
      <c r="AE27" s="693"/>
      <c r="AF27" s="693"/>
      <c r="AG27" s="693"/>
      <c r="AH27" s="693"/>
      <c r="AI27" s="693"/>
      <c r="AJ27" s="693"/>
      <c r="AK27" s="693"/>
      <c r="AL27" s="674">
        <v>99.699996948242188</v>
      </c>
      <c r="AM27" s="677"/>
      <c r="AN27" s="677"/>
      <c r="AO27" s="694"/>
      <c r="AP27" s="652" t="s">
        <v>297</v>
      </c>
      <c r="AQ27" s="653"/>
      <c r="AR27" s="653"/>
      <c r="AS27" s="653"/>
      <c r="AT27" s="653"/>
      <c r="AU27" s="653"/>
      <c r="AV27" s="653"/>
      <c r="AW27" s="653"/>
      <c r="AX27" s="653"/>
      <c r="AY27" s="653"/>
      <c r="AZ27" s="653"/>
      <c r="BA27" s="653"/>
      <c r="BB27" s="653"/>
      <c r="BC27" s="653"/>
      <c r="BD27" s="653"/>
      <c r="BE27" s="653"/>
      <c r="BF27" s="654"/>
      <c r="BG27" s="673">
        <v>1282121</v>
      </c>
      <c r="BH27" s="643"/>
      <c r="BI27" s="643"/>
      <c r="BJ27" s="643"/>
      <c r="BK27" s="643"/>
      <c r="BL27" s="643"/>
      <c r="BM27" s="643"/>
      <c r="BN27" s="644"/>
      <c r="BO27" s="692">
        <v>100</v>
      </c>
      <c r="BP27" s="692"/>
      <c r="BQ27" s="692"/>
      <c r="BR27" s="692"/>
      <c r="BS27" s="693">
        <v>2754</v>
      </c>
      <c r="BT27" s="693"/>
      <c r="BU27" s="693"/>
      <c r="BV27" s="693"/>
      <c r="BW27" s="693"/>
      <c r="BX27" s="693"/>
      <c r="BY27" s="693"/>
      <c r="BZ27" s="693"/>
      <c r="CA27" s="693"/>
      <c r="CB27" s="743"/>
      <c r="CD27" s="702" t="s">
        <v>298</v>
      </c>
      <c r="CE27" s="703"/>
      <c r="CF27" s="703"/>
      <c r="CG27" s="703"/>
      <c r="CH27" s="703"/>
      <c r="CI27" s="703"/>
      <c r="CJ27" s="703"/>
      <c r="CK27" s="703"/>
      <c r="CL27" s="703"/>
      <c r="CM27" s="703"/>
      <c r="CN27" s="703"/>
      <c r="CO27" s="703"/>
      <c r="CP27" s="703"/>
      <c r="CQ27" s="704"/>
      <c r="CR27" s="673">
        <v>774152</v>
      </c>
      <c r="CS27" s="671"/>
      <c r="CT27" s="671"/>
      <c r="CU27" s="671"/>
      <c r="CV27" s="671"/>
      <c r="CW27" s="671"/>
      <c r="CX27" s="671"/>
      <c r="CY27" s="672"/>
      <c r="CZ27" s="674">
        <v>6.9</v>
      </c>
      <c r="DA27" s="675"/>
      <c r="DB27" s="675"/>
      <c r="DC27" s="676"/>
      <c r="DD27" s="642">
        <v>218541</v>
      </c>
      <c r="DE27" s="671"/>
      <c r="DF27" s="671"/>
      <c r="DG27" s="671"/>
      <c r="DH27" s="671"/>
      <c r="DI27" s="671"/>
      <c r="DJ27" s="671"/>
      <c r="DK27" s="672"/>
      <c r="DL27" s="642">
        <v>182407</v>
      </c>
      <c r="DM27" s="671"/>
      <c r="DN27" s="671"/>
      <c r="DO27" s="671"/>
      <c r="DP27" s="671"/>
      <c r="DQ27" s="671"/>
      <c r="DR27" s="671"/>
      <c r="DS27" s="671"/>
      <c r="DT27" s="671"/>
      <c r="DU27" s="671"/>
      <c r="DV27" s="672"/>
      <c r="DW27" s="674">
        <v>3.1</v>
      </c>
      <c r="DX27" s="675"/>
      <c r="DY27" s="675"/>
      <c r="DZ27" s="675"/>
      <c r="EA27" s="675"/>
      <c r="EB27" s="675"/>
      <c r="EC27" s="714"/>
    </row>
    <row r="28" spans="2:133" ht="11.25" customHeight="1" x14ac:dyDescent="0.15">
      <c r="B28" s="652" t="s">
        <v>299</v>
      </c>
      <c r="C28" s="653"/>
      <c r="D28" s="653"/>
      <c r="E28" s="653"/>
      <c r="F28" s="653"/>
      <c r="G28" s="653"/>
      <c r="H28" s="653"/>
      <c r="I28" s="653"/>
      <c r="J28" s="653"/>
      <c r="K28" s="653"/>
      <c r="L28" s="653"/>
      <c r="M28" s="653"/>
      <c r="N28" s="653"/>
      <c r="O28" s="653"/>
      <c r="P28" s="653"/>
      <c r="Q28" s="654"/>
      <c r="R28" s="673">
        <v>1404</v>
      </c>
      <c r="S28" s="643"/>
      <c r="T28" s="643"/>
      <c r="U28" s="643"/>
      <c r="V28" s="643"/>
      <c r="W28" s="643"/>
      <c r="X28" s="643"/>
      <c r="Y28" s="644"/>
      <c r="Z28" s="692">
        <v>0</v>
      </c>
      <c r="AA28" s="692"/>
      <c r="AB28" s="692"/>
      <c r="AC28" s="692"/>
      <c r="AD28" s="693">
        <v>1404</v>
      </c>
      <c r="AE28" s="693"/>
      <c r="AF28" s="693"/>
      <c r="AG28" s="693"/>
      <c r="AH28" s="693"/>
      <c r="AI28" s="693"/>
      <c r="AJ28" s="693"/>
      <c r="AK28" s="693"/>
      <c r="AL28" s="674">
        <v>0</v>
      </c>
      <c r="AM28" s="677"/>
      <c r="AN28" s="677"/>
      <c r="AO28" s="694"/>
      <c r="AP28" s="652"/>
      <c r="AQ28" s="653"/>
      <c r="AR28" s="653"/>
      <c r="AS28" s="653"/>
      <c r="AT28" s="653"/>
      <c r="AU28" s="653"/>
      <c r="AV28" s="653"/>
      <c r="AW28" s="653"/>
      <c r="AX28" s="653"/>
      <c r="AY28" s="653"/>
      <c r="AZ28" s="653"/>
      <c r="BA28" s="653"/>
      <c r="BB28" s="653"/>
      <c r="BC28" s="653"/>
      <c r="BD28" s="653"/>
      <c r="BE28" s="653"/>
      <c r="BF28" s="654"/>
      <c r="BG28" s="673"/>
      <c r="BH28" s="643"/>
      <c r="BI28" s="643"/>
      <c r="BJ28" s="643"/>
      <c r="BK28" s="643"/>
      <c r="BL28" s="643"/>
      <c r="BM28" s="643"/>
      <c r="BN28" s="644"/>
      <c r="BO28" s="692"/>
      <c r="BP28" s="692"/>
      <c r="BQ28" s="692"/>
      <c r="BR28" s="692"/>
      <c r="BS28" s="642"/>
      <c r="BT28" s="643"/>
      <c r="BU28" s="643"/>
      <c r="BV28" s="643"/>
      <c r="BW28" s="643"/>
      <c r="BX28" s="643"/>
      <c r="BY28" s="643"/>
      <c r="BZ28" s="643"/>
      <c r="CA28" s="643"/>
      <c r="CB28" s="705"/>
      <c r="CD28" s="702" t="s">
        <v>300</v>
      </c>
      <c r="CE28" s="703"/>
      <c r="CF28" s="703"/>
      <c r="CG28" s="703"/>
      <c r="CH28" s="703"/>
      <c r="CI28" s="703"/>
      <c r="CJ28" s="703"/>
      <c r="CK28" s="703"/>
      <c r="CL28" s="703"/>
      <c r="CM28" s="703"/>
      <c r="CN28" s="703"/>
      <c r="CO28" s="703"/>
      <c r="CP28" s="703"/>
      <c r="CQ28" s="704"/>
      <c r="CR28" s="673">
        <v>1022474</v>
      </c>
      <c r="CS28" s="643"/>
      <c r="CT28" s="643"/>
      <c r="CU28" s="643"/>
      <c r="CV28" s="643"/>
      <c r="CW28" s="643"/>
      <c r="CX28" s="643"/>
      <c r="CY28" s="644"/>
      <c r="CZ28" s="674">
        <v>9.1</v>
      </c>
      <c r="DA28" s="675"/>
      <c r="DB28" s="675"/>
      <c r="DC28" s="676"/>
      <c r="DD28" s="642">
        <v>953351</v>
      </c>
      <c r="DE28" s="643"/>
      <c r="DF28" s="643"/>
      <c r="DG28" s="643"/>
      <c r="DH28" s="643"/>
      <c r="DI28" s="643"/>
      <c r="DJ28" s="643"/>
      <c r="DK28" s="644"/>
      <c r="DL28" s="642">
        <v>953351</v>
      </c>
      <c r="DM28" s="643"/>
      <c r="DN28" s="643"/>
      <c r="DO28" s="643"/>
      <c r="DP28" s="643"/>
      <c r="DQ28" s="643"/>
      <c r="DR28" s="643"/>
      <c r="DS28" s="643"/>
      <c r="DT28" s="643"/>
      <c r="DU28" s="643"/>
      <c r="DV28" s="644"/>
      <c r="DW28" s="674">
        <v>16</v>
      </c>
      <c r="DX28" s="675"/>
      <c r="DY28" s="675"/>
      <c r="DZ28" s="675"/>
      <c r="EA28" s="675"/>
      <c r="EB28" s="675"/>
      <c r="EC28" s="714"/>
    </row>
    <row r="29" spans="2:133" ht="11.25" customHeight="1" x14ac:dyDescent="0.15">
      <c r="B29" s="652" t="s">
        <v>301</v>
      </c>
      <c r="C29" s="653"/>
      <c r="D29" s="653"/>
      <c r="E29" s="653"/>
      <c r="F29" s="653"/>
      <c r="G29" s="653"/>
      <c r="H29" s="653"/>
      <c r="I29" s="653"/>
      <c r="J29" s="653"/>
      <c r="K29" s="653"/>
      <c r="L29" s="653"/>
      <c r="M29" s="653"/>
      <c r="N29" s="653"/>
      <c r="O29" s="653"/>
      <c r="P29" s="653"/>
      <c r="Q29" s="654"/>
      <c r="R29" s="673">
        <v>69878</v>
      </c>
      <c r="S29" s="643"/>
      <c r="T29" s="643"/>
      <c r="U29" s="643"/>
      <c r="V29" s="643"/>
      <c r="W29" s="643"/>
      <c r="X29" s="643"/>
      <c r="Y29" s="644"/>
      <c r="Z29" s="692">
        <v>0.6</v>
      </c>
      <c r="AA29" s="692"/>
      <c r="AB29" s="692"/>
      <c r="AC29" s="692"/>
      <c r="AD29" s="693" t="s">
        <v>128</v>
      </c>
      <c r="AE29" s="693"/>
      <c r="AF29" s="693"/>
      <c r="AG29" s="693"/>
      <c r="AH29" s="693"/>
      <c r="AI29" s="693"/>
      <c r="AJ29" s="693"/>
      <c r="AK29" s="693"/>
      <c r="AL29" s="674" t="s">
        <v>128</v>
      </c>
      <c r="AM29" s="677"/>
      <c r="AN29" s="677"/>
      <c r="AO29" s="694"/>
      <c r="AP29" s="655"/>
      <c r="AQ29" s="656"/>
      <c r="AR29" s="656"/>
      <c r="AS29" s="656"/>
      <c r="AT29" s="656"/>
      <c r="AU29" s="656"/>
      <c r="AV29" s="656"/>
      <c r="AW29" s="656"/>
      <c r="AX29" s="656"/>
      <c r="AY29" s="656"/>
      <c r="AZ29" s="656"/>
      <c r="BA29" s="656"/>
      <c r="BB29" s="656"/>
      <c r="BC29" s="656"/>
      <c r="BD29" s="656"/>
      <c r="BE29" s="656"/>
      <c r="BF29" s="657"/>
      <c r="BG29" s="673"/>
      <c r="BH29" s="643"/>
      <c r="BI29" s="643"/>
      <c r="BJ29" s="643"/>
      <c r="BK29" s="643"/>
      <c r="BL29" s="643"/>
      <c r="BM29" s="643"/>
      <c r="BN29" s="644"/>
      <c r="BO29" s="692"/>
      <c r="BP29" s="692"/>
      <c r="BQ29" s="692"/>
      <c r="BR29" s="692"/>
      <c r="BS29" s="693"/>
      <c r="BT29" s="693"/>
      <c r="BU29" s="693"/>
      <c r="BV29" s="693"/>
      <c r="BW29" s="693"/>
      <c r="BX29" s="693"/>
      <c r="BY29" s="693"/>
      <c r="BZ29" s="693"/>
      <c r="CA29" s="693"/>
      <c r="CB29" s="743"/>
      <c r="CD29" s="732" t="s">
        <v>302</v>
      </c>
      <c r="CE29" s="733"/>
      <c r="CF29" s="702" t="s">
        <v>70</v>
      </c>
      <c r="CG29" s="703"/>
      <c r="CH29" s="703"/>
      <c r="CI29" s="703"/>
      <c r="CJ29" s="703"/>
      <c r="CK29" s="703"/>
      <c r="CL29" s="703"/>
      <c r="CM29" s="703"/>
      <c r="CN29" s="703"/>
      <c r="CO29" s="703"/>
      <c r="CP29" s="703"/>
      <c r="CQ29" s="704"/>
      <c r="CR29" s="673">
        <v>1022470</v>
      </c>
      <c r="CS29" s="671"/>
      <c r="CT29" s="671"/>
      <c r="CU29" s="671"/>
      <c r="CV29" s="671"/>
      <c r="CW29" s="671"/>
      <c r="CX29" s="671"/>
      <c r="CY29" s="672"/>
      <c r="CZ29" s="674">
        <v>9.1</v>
      </c>
      <c r="DA29" s="675"/>
      <c r="DB29" s="675"/>
      <c r="DC29" s="676"/>
      <c r="DD29" s="642">
        <v>953347</v>
      </c>
      <c r="DE29" s="671"/>
      <c r="DF29" s="671"/>
      <c r="DG29" s="671"/>
      <c r="DH29" s="671"/>
      <c r="DI29" s="671"/>
      <c r="DJ29" s="671"/>
      <c r="DK29" s="672"/>
      <c r="DL29" s="642">
        <v>953347</v>
      </c>
      <c r="DM29" s="671"/>
      <c r="DN29" s="671"/>
      <c r="DO29" s="671"/>
      <c r="DP29" s="671"/>
      <c r="DQ29" s="671"/>
      <c r="DR29" s="671"/>
      <c r="DS29" s="671"/>
      <c r="DT29" s="671"/>
      <c r="DU29" s="671"/>
      <c r="DV29" s="672"/>
      <c r="DW29" s="674">
        <v>16</v>
      </c>
      <c r="DX29" s="675"/>
      <c r="DY29" s="675"/>
      <c r="DZ29" s="675"/>
      <c r="EA29" s="675"/>
      <c r="EB29" s="675"/>
      <c r="EC29" s="714"/>
    </row>
    <row r="30" spans="2:133" ht="11.25" customHeight="1" x14ac:dyDescent="0.15">
      <c r="B30" s="652" t="s">
        <v>303</v>
      </c>
      <c r="C30" s="653"/>
      <c r="D30" s="653"/>
      <c r="E30" s="653"/>
      <c r="F30" s="653"/>
      <c r="G30" s="653"/>
      <c r="H30" s="653"/>
      <c r="I30" s="653"/>
      <c r="J30" s="653"/>
      <c r="K30" s="653"/>
      <c r="L30" s="653"/>
      <c r="M30" s="653"/>
      <c r="N30" s="653"/>
      <c r="O30" s="653"/>
      <c r="P30" s="653"/>
      <c r="Q30" s="654"/>
      <c r="R30" s="673">
        <v>92393</v>
      </c>
      <c r="S30" s="643"/>
      <c r="T30" s="643"/>
      <c r="U30" s="643"/>
      <c r="V30" s="643"/>
      <c r="W30" s="643"/>
      <c r="X30" s="643"/>
      <c r="Y30" s="644"/>
      <c r="Z30" s="692">
        <v>0.8</v>
      </c>
      <c r="AA30" s="692"/>
      <c r="AB30" s="692"/>
      <c r="AC30" s="692"/>
      <c r="AD30" s="693" t="s">
        <v>128</v>
      </c>
      <c r="AE30" s="693"/>
      <c r="AF30" s="693"/>
      <c r="AG30" s="693"/>
      <c r="AH30" s="693"/>
      <c r="AI30" s="693"/>
      <c r="AJ30" s="693"/>
      <c r="AK30" s="693"/>
      <c r="AL30" s="674" t="s">
        <v>128</v>
      </c>
      <c r="AM30" s="677"/>
      <c r="AN30" s="677"/>
      <c r="AO30" s="694"/>
      <c r="AP30" s="724" t="s">
        <v>221</v>
      </c>
      <c r="AQ30" s="725"/>
      <c r="AR30" s="725"/>
      <c r="AS30" s="725"/>
      <c r="AT30" s="725"/>
      <c r="AU30" s="725"/>
      <c r="AV30" s="725"/>
      <c r="AW30" s="725"/>
      <c r="AX30" s="725"/>
      <c r="AY30" s="725"/>
      <c r="AZ30" s="725"/>
      <c r="BA30" s="725"/>
      <c r="BB30" s="725"/>
      <c r="BC30" s="725"/>
      <c r="BD30" s="725"/>
      <c r="BE30" s="725"/>
      <c r="BF30" s="726"/>
      <c r="BG30" s="724" t="s">
        <v>304</v>
      </c>
      <c r="BH30" s="741"/>
      <c r="BI30" s="741"/>
      <c r="BJ30" s="741"/>
      <c r="BK30" s="741"/>
      <c r="BL30" s="741"/>
      <c r="BM30" s="741"/>
      <c r="BN30" s="741"/>
      <c r="BO30" s="741"/>
      <c r="BP30" s="741"/>
      <c r="BQ30" s="742"/>
      <c r="BR30" s="724" t="s">
        <v>305</v>
      </c>
      <c r="BS30" s="741"/>
      <c r="BT30" s="741"/>
      <c r="BU30" s="741"/>
      <c r="BV30" s="741"/>
      <c r="BW30" s="741"/>
      <c r="BX30" s="741"/>
      <c r="BY30" s="741"/>
      <c r="BZ30" s="741"/>
      <c r="CA30" s="741"/>
      <c r="CB30" s="742"/>
      <c r="CD30" s="734"/>
      <c r="CE30" s="735"/>
      <c r="CF30" s="702" t="s">
        <v>306</v>
      </c>
      <c r="CG30" s="703"/>
      <c r="CH30" s="703"/>
      <c r="CI30" s="703"/>
      <c r="CJ30" s="703"/>
      <c r="CK30" s="703"/>
      <c r="CL30" s="703"/>
      <c r="CM30" s="703"/>
      <c r="CN30" s="703"/>
      <c r="CO30" s="703"/>
      <c r="CP30" s="703"/>
      <c r="CQ30" s="704"/>
      <c r="CR30" s="673">
        <v>974560</v>
      </c>
      <c r="CS30" s="643"/>
      <c r="CT30" s="643"/>
      <c r="CU30" s="643"/>
      <c r="CV30" s="643"/>
      <c r="CW30" s="643"/>
      <c r="CX30" s="643"/>
      <c r="CY30" s="644"/>
      <c r="CZ30" s="674">
        <v>8.6</v>
      </c>
      <c r="DA30" s="675"/>
      <c r="DB30" s="675"/>
      <c r="DC30" s="676"/>
      <c r="DD30" s="642">
        <v>907023</v>
      </c>
      <c r="DE30" s="643"/>
      <c r="DF30" s="643"/>
      <c r="DG30" s="643"/>
      <c r="DH30" s="643"/>
      <c r="DI30" s="643"/>
      <c r="DJ30" s="643"/>
      <c r="DK30" s="644"/>
      <c r="DL30" s="642">
        <v>907023</v>
      </c>
      <c r="DM30" s="643"/>
      <c r="DN30" s="643"/>
      <c r="DO30" s="643"/>
      <c r="DP30" s="643"/>
      <c r="DQ30" s="643"/>
      <c r="DR30" s="643"/>
      <c r="DS30" s="643"/>
      <c r="DT30" s="643"/>
      <c r="DU30" s="643"/>
      <c r="DV30" s="644"/>
      <c r="DW30" s="674">
        <v>15.2</v>
      </c>
      <c r="DX30" s="675"/>
      <c r="DY30" s="675"/>
      <c r="DZ30" s="675"/>
      <c r="EA30" s="675"/>
      <c r="EB30" s="675"/>
      <c r="EC30" s="714"/>
    </row>
    <row r="31" spans="2:133" ht="11.25" customHeight="1" x14ac:dyDescent="0.15">
      <c r="B31" s="652" t="s">
        <v>307</v>
      </c>
      <c r="C31" s="653"/>
      <c r="D31" s="653"/>
      <c r="E31" s="653"/>
      <c r="F31" s="653"/>
      <c r="G31" s="653"/>
      <c r="H31" s="653"/>
      <c r="I31" s="653"/>
      <c r="J31" s="653"/>
      <c r="K31" s="653"/>
      <c r="L31" s="653"/>
      <c r="M31" s="653"/>
      <c r="N31" s="653"/>
      <c r="O31" s="653"/>
      <c r="P31" s="653"/>
      <c r="Q31" s="654"/>
      <c r="R31" s="673">
        <v>7911</v>
      </c>
      <c r="S31" s="643"/>
      <c r="T31" s="643"/>
      <c r="U31" s="643"/>
      <c r="V31" s="643"/>
      <c r="W31" s="643"/>
      <c r="X31" s="643"/>
      <c r="Y31" s="644"/>
      <c r="Z31" s="692">
        <v>0.1</v>
      </c>
      <c r="AA31" s="692"/>
      <c r="AB31" s="692"/>
      <c r="AC31" s="692"/>
      <c r="AD31" s="693" t="s">
        <v>128</v>
      </c>
      <c r="AE31" s="693"/>
      <c r="AF31" s="693"/>
      <c r="AG31" s="693"/>
      <c r="AH31" s="693"/>
      <c r="AI31" s="693"/>
      <c r="AJ31" s="693"/>
      <c r="AK31" s="693"/>
      <c r="AL31" s="674" t="s">
        <v>128</v>
      </c>
      <c r="AM31" s="677"/>
      <c r="AN31" s="677"/>
      <c r="AO31" s="694"/>
      <c r="AP31" s="748" t="s">
        <v>308</v>
      </c>
      <c r="AQ31" s="749"/>
      <c r="AR31" s="749"/>
      <c r="AS31" s="749"/>
      <c r="AT31" s="754" t="s">
        <v>309</v>
      </c>
      <c r="AU31" s="361"/>
      <c r="AV31" s="361"/>
      <c r="AW31" s="361"/>
      <c r="AX31" s="744" t="s">
        <v>186</v>
      </c>
      <c r="AY31" s="745"/>
      <c r="AZ31" s="745"/>
      <c r="BA31" s="745"/>
      <c r="BB31" s="745"/>
      <c r="BC31" s="745"/>
      <c r="BD31" s="745"/>
      <c r="BE31" s="745"/>
      <c r="BF31" s="746"/>
      <c r="BG31" s="747">
        <v>98.2</v>
      </c>
      <c r="BH31" s="739"/>
      <c r="BI31" s="739"/>
      <c r="BJ31" s="739"/>
      <c r="BK31" s="739"/>
      <c r="BL31" s="739"/>
      <c r="BM31" s="738">
        <v>93.8</v>
      </c>
      <c r="BN31" s="739"/>
      <c r="BO31" s="739"/>
      <c r="BP31" s="739"/>
      <c r="BQ31" s="740"/>
      <c r="BR31" s="747">
        <v>98.4</v>
      </c>
      <c r="BS31" s="739"/>
      <c r="BT31" s="739"/>
      <c r="BU31" s="739"/>
      <c r="BV31" s="739"/>
      <c r="BW31" s="739"/>
      <c r="BX31" s="738">
        <v>93.5</v>
      </c>
      <c r="BY31" s="739"/>
      <c r="BZ31" s="739"/>
      <c r="CA31" s="739"/>
      <c r="CB31" s="740"/>
      <c r="CD31" s="734"/>
      <c r="CE31" s="735"/>
      <c r="CF31" s="702" t="s">
        <v>310</v>
      </c>
      <c r="CG31" s="703"/>
      <c r="CH31" s="703"/>
      <c r="CI31" s="703"/>
      <c r="CJ31" s="703"/>
      <c r="CK31" s="703"/>
      <c r="CL31" s="703"/>
      <c r="CM31" s="703"/>
      <c r="CN31" s="703"/>
      <c r="CO31" s="703"/>
      <c r="CP31" s="703"/>
      <c r="CQ31" s="704"/>
      <c r="CR31" s="673">
        <v>47910</v>
      </c>
      <c r="CS31" s="671"/>
      <c r="CT31" s="671"/>
      <c r="CU31" s="671"/>
      <c r="CV31" s="671"/>
      <c r="CW31" s="671"/>
      <c r="CX31" s="671"/>
      <c r="CY31" s="672"/>
      <c r="CZ31" s="674">
        <v>0.4</v>
      </c>
      <c r="DA31" s="675"/>
      <c r="DB31" s="675"/>
      <c r="DC31" s="676"/>
      <c r="DD31" s="642">
        <v>46324</v>
      </c>
      <c r="DE31" s="671"/>
      <c r="DF31" s="671"/>
      <c r="DG31" s="671"/>
      <c r="DH31" s="671"/>
      <c r="DI31" s="671"/>
      <c r="DJ31" s="671"/>
      <c r="DK31" s="672"/>
      <c r="DL31" s="642">
        <v>46324</v>
      </c>
      <c r="DM31" s="671"/>
      <c r="DN31" s="671"/>
      <c r="DO31" s="671"/>
      <c r="DP31" s="671"/>
      <c r="DQ31" s="671"/>
      <c r="DR31" s="671"/>
      <c r="DS31" s="671"/>
      <c r="DT31" s="671"/>
      <c r="DU31" s="671"/>
      <c r="DV31" s="672"/>
      <c r="DW31" s="674">
        <v>0.8</v>
      </c>
      <c r="DX31" s="675"/>
      <c r="DY31" s="675"/>
      <c r="DZ31" s="675"/>
      <c r="EA31" s="675"/>
      <c r="EB31" s="675"/>
      <c r="EC31" s="714"/>
    </row>
    <row r="32" spans="2:133" ht="11.25" customHeight="1" x14ac:dyDescent="0.15">
      <c r="B32" s="652" t="s">
        <v>311</v>
      </c>
      <c r="C32" s="653"/>
      <c r="D32" s="653"/>
      <c r="E32" s="653"/>
      <c r="F32" s="653"/>
      <c r="G32" s="653"/>
      <c r="H32" s="653"/>
      <c r="I32" s="653"/>
      <c r="J32" s="653"/>
      <c r="K32" s="653"/>
      <c r="L32" s="653"/>
      <c r="M32" s="653"/>
      <c r="N32" s="653"/>
      <c r="O32" s="653"/>
      <c r="P32" s="653"/>
      <c r="Q32" s="654"/>
      <c r="R32" s="673">
        <v>1488562</v>
      </c>
      <c r="S32" s="643"/>
      <c r="T32" s="643"/>
      <c r="U32" s="643"/>
      <c r="V32" s="643"/>
      <c r="W32" s="643"/>
      <c r="X32" s="643"/>
      <c r="Y32" s="644"/>
      <c r="Z32" s="692">
        <v>12.2</v>
      </c>
      <c r="AA32" s="692"/>
      <c r="AB32" s="692"/>
      <c r="AC32" s="692"/>
      <c r="AD32" s="693" t="s">
        <v>128</v>
      </c>
      <c r="AE32" s="693"/>
      <c r="AF32" s="693"/>
      <c r="AG32" s="693"/>
      <c r="AH32" s="693"/>
      <c r="AI32" s="693"/>
      <c r="AJ32" s="693"/>
      <c r="AK32" s="693"/>
      <c r="AL32" s="674" t="s">
        <v>128</v>
      </c>
      <c r="AM32" s="677"/>
      <c r="AN32" s="677"/>
      <c r="AO32" s="694"/>
      <c r="AP32" s="750"/>
      <c r="AQ32" s="751"/>
      <c r="AR32" s="751"/>
      <c r="AS32" s="751"/>
      <c r="AT32" s="755"/>
      <c r="AU32" s="362" t="s">
        <v>312</v>
      </c>
      <c r="AV32" s="362"/>
      <c r="AW32" s="362"/>
      <c r="AX32" s="652" t="s">
        <v>313</v>
      </c>
      <c r="AY32" s="653"/>
      <c r="AZ32" s="653"/>
      <c r="BA32" s="653"/>
      <c r="BB32" s="653"/>
      <c r="BC32" s="653"/>
      <c r="BD32" s="653"/>
      <c r="BE32" s="653"/>
      <c r="BF32" s="654"/>
      <c r="BG32" s="757">
        <v>99.4</v>
      </c>
      <c r="BH32" s="671"/>
      <c r="BI32" s="671"/>
      <c r="BJ32" s="671"/>
      <c r="BK32" s="671"/>
      <c r="BL32" s="671"/>
      <c r="BM32" s="677">
        <v>97.9</v>
      </c>
      <c r="BN32" s="731"/>
      <c r="BO32" s="731"/>
      <c r="BP32" s="731"/>
      <c r="BQ32" s="709"/>
      <c r="BR32" s="757">
        <v>99.5</v>
      </c>
      <c r="BS32" s="671"/>
      <c r="BT32" s="671"/>
      <c r="BU32" s="671"/>
      <c r="BV32" s="671"/>
      <c r="BW32" s="671"/>
      <c r="BX32" s="677">
        <v>97.5</v>
      </c>
      <c r="BY32" s="731"/>
      <c r="BZ32" s="731"/>
      <c r="CA32" s="731"/>
      <c r="CB32" s="709"/>
      <c r="CD32" s="736"/>
      <c r="CE32" s="737"/>
      <c r="CF32" s="702" t="s">
        <v>314</v>
      </c>
      <c r="CG32" s="703"/>
      <c r="CH32" s="703"/>
      <c r="CI32" s="703"/>
      <c r="CJ32" s="703"/>
      <c r="CK32" s="703"/>
      <c r="CL32" s="703"/>
      <c r="CM32" s="703"/>
      <c r="CN32" s="703"/>
      <c r="CO32" s="703"/>
      <c r="CP32" s="703"/>
      <c r="CQ32" s="704"/>
      <c r="CR32" s="673">
        <v>4</v>
      </c>
      <c r="CS32" s="643"/>
      <c r="CT32" s="643"/>
      <c r="CU32" s="643"/>
      <c r="CV32" s="643"/>
      <c r="CW32" s="643"/>
      <c r="CX32" s="643"/>
      <c r="CY32" s="644"/>
      <c r="CZ32" s="674">
        <v>0</v>
      </c>
      <c r="DA32" s="675"/>
      <c r="DB32" s="675"/>
      <c r="DC32" s="676"/>
      <c r="DD32" s="642">
        <v>4</v>
      </c>
      <c r="DE32" s="643"/>
      <c r="DF32" s="643"/>
      <c r="DG32" s="643"/>
      <c r="DH32" s="643"/>
      <c r="DI32" s="643"/>
      <c r="DJ32" s="643"/>
      <c r="DK32" s="644"/>
      <c r="DL32" s="642">
        <v>4</v>
      </c>
      <c r="DM32" s="643"/>
      <c r="DN32" s="643"/>
      <c r="DO32" s="643"/>
      <c r="DP32" s="643"/>
      <c r="DQ32" s="643"/>
      <c r="DR32" s="643"/>
      <c r="DS32" s="643"/>
      <c r="DT32" s="643"/>
      <c r="DU32" s="643"/>
      <c r="DV32" s="644"/>
      <c r="DW32" s="674">
        <v>0</v>
      </c>
      <c r="DX32" s="675"/>
      <c r="DY32" s="675"/>
      <c r="DZ32" s="675"/>
      <c r="EA32" s="675"/>
      <c r="EB32" s="675"/>
      <c r="EC32" s="714"/>
    </row>
    <row r="33" spans="2:133" ht="11.25" customHeight="1" x14ac:dyDescent="0.15">
      <c r="B33" s="728" t="s">
        <v>315</v>
      </c>
      <c r="C33" s="729"/>
      <c r="D33" s="729"/>
      <c r="E33" s="729"/>
      <c r="F33" s="729"/>
      <c r="G33" s="729"/>
      <c r="H33" s="729"/>
      <c r="I33" s="729"/>
      <c r="J33" s="729"/>
      <c r="K33" s="729"/>
      <c r="L33" s="729"/>
      <c r="M33" s="729"/>
      <c r="N33" s="729"/>
      <c r="O33" s="729"/>
      <c r="P33" s="729"/>
      <c r="Q33" s="730"/>
      <c r="R33" s="673" t="s">
        <v>128</v>
      </c>
      <c r="S33" s="643"/>
      <c r="T33" s="643"/>
      <c r="U33" s="643"/>
      <c r="V33" s="643"/>
      <c r="W33" s="643"/>
      <c r="X33" s="643"/>
      <c r="Y33" s="644"/>
      <c r="Z33" s="692" t="s">
        <v>128</v>
      </c>
      <c r="AA33" s="692"/>
      <c r="AB33" s="692"/>
      <c r="AC33" s="692"/>
      <c r="AD33" s="693" t="s">
        <v>128</v>
      </c>
      <c r="AE33" s="693"/>
      <c r="AF33" s="693"/>
      <c r="AG33" s="693"/>
      <c r="AH33" s="693"/>
      <c r="AI33" s="693"/>
      <c r="AJ33" s="693"/>
      <c r="AK33" s="693"/>
      <c r="AL33" s="674" t="s">
        <v>128</v>
      </c>
      <c r="AM33" s="677"/>
      <c r="AN33" s="677"/>
      <c r="AO33" s="694"/>
      <c r="AP33" s="752"/>
      <c r="AQ33" s="753"/>
      <c r="AR33" s="753"/>
      <c r="AS33" s="753"/>
      <c r="AT33" s="756"/>
      <c r="AU33" s="363"/>
      <c r="AV33" s="363"/>
      <c r="AW33" s="363"/>
      <c r="AX33" s="655" t="s">
        <v>316</v>
      </c>
      <c r="AY33" s="656"/>
      <c r="AZ33" s="656"/>
      <c r="BA33" s="656"/>
      <c r="BB33" s="656"/>
      <c r="BC33" s="656"/>
      <c r="BD33" s="656"/>
      <c r="BE33" s="656"/>
      <c r="BF33" s="657"/>
      <c r="BG33" s="727">
        <v>97.2</v>
      </c>
      <c r="BH33" s="659"/>
      <c r="BI33" s="659"/>
      <c r="BJ33" s="659"/>
      <c r="BK33" s="659"/>
      <c r="BL33" s="659"/>
      <c r="BM33" s="683">
        <v>90.6</v>
      </c>
      <c r="BN33" s="659"/>
      <c r="BO33" s="659"/>
      <c r="BP33" s="659"/>
      <c r="BQ33" s="695"/>
      <c r="BR33" s="727">
        <v>97.6</v>
      </c>
      <c r="BS33" s="659"/>
      <c r="BT33" s="659"/>
      <c r="BU33" s="659"/>
      <c r="BV33" s="659"/>
      <c r="BW33" s="659"/>
      <c r="BX33" s="683">
        <v>90.5</v>
      </c>
      <c r="BY33" s="659"/>
      <c r="BZ33" s="659"/>
      <c r="CA33" s="659"/>
      <c r="CB33" s="695"/>
      <c r="CD33" s="702" t="s">
        <v>317</v>
      </c>
      <c r="CE33" s="703"/>
      <c r="CF33" s="703"/>
      <c r="CG33" s="703"/>
      <c r="CH33" s="703"/>
      <c r="CI33" s="703"/>
      <c r="CJ33" s="703"/>
      <c r="CK33" s="703"/>
      <c r="CL33" s="703"/>
      <c r="CM33" s="703"/>
      <c r="CN33" s="703"/>
      <c r="CO33" s="703"/>
      <c r="CP33" s="703"/>
      <c r="CQ33" s="704"/>
      <c r="CR33" s="673">
        <v>6586639</v>
      </c>
      <c r="CS33" s="671"/>
      <c r="CT33" s="671"/>
      <c r="CU33" s="671"/>
      <c r="CV33" s="671"/>
      <c r="CW33" s="671"/>
      <c r="CX33" s="671"/>
      <c r="CY33" s="672"/>
      <c r="CZ33" s="674">
        <v>58.3</v>
      </c>
      <c r="DA33" s="675"/>
      <c r="DB33" s="675"/>
      <c r="DC33" s="676"/>
      <c r="DD33" s="642">
        <v>3343762</v>
      </c>
      <c r="DE33" s="671"/>
      <c r="DF33" s="671"/>
      <c r="DG33" s="671"/>
      <c r="DH33" s="671"/>
      <c r="DI33" s="671"/>
      <c r="DJ33" s="671"/>
      <c r="DK33" s="672"/>
      <c r="DL33" s="642">
        <v>2285935</v>
      </c>
      <c r="DM33" s="671"/>
      <c r="DN33" s="671"/>
      <c r="DO33" s="671"/>
      <c r="DP33" s="671"/>
      <c r="DQ33" s="671"/>
      <c r="DR33" s="671"/>
      <c r="DS33" s="671"/>
      <c r="DT33" s="671"/>
      <c r="DU33" s="671"/>
      <c r="DV33" s="672"/>
      <c r="DW33" s="674">
        <v>38.4</v>
      </c>
      <c r="DX33" s="675"/>
      <c r="DY33" s="675"/>
      <c r="DZ33" s="675"/>
      <c r="EA33" s="675"/>
      <c r="EB33" s="675"/>
      <c r="EC33" s="714"/>
    </row>
    <row r="34" spans="2:133" ht="11.25" customHeight="1" x14ac:dyDescent="0.15">
      <c r="B34" s="652" t="s">
        <v>318</v>
      </c>
      <c r="C34" s="653"/>
      <c r="D34" s="653"/>
      <c r="E34" s="653"/>
      <c r="F34" s="653"/>
      <c r="G34" s="653"/>
      <c r="H34" s="653"/>
      <c r="I34" s="653"/>
      <c r="J34" s="653"/>
      <c r="K34" s="653"/>
      <c r="L34" s="653"/>
      <c r="M34" s="653"/>
      <c r="N34" s="653"/>
      <c r="O34" s="653"/>
      <c r="P34" s="653"/>
      <c r="Q34" s="654"/>
      <c r="R34" s="673">
        <v>826608</v>
      </c>
      <c r="S34" s="643"/>
      <c r="T34" s="643"/>
      <c r="U34" s="643"/>
      <c r="V34" s="643"/>
      <c r="W34" s="643"/>
      <c r="X34" s="643"/>
      <c r="Y34" s="644"/>
      <c r="Z34" s="692">
        <v>6.8</v>
      </c>
      <c r="AA34" s="692"/>
      <c r="AB34" s="692"/>
      <c r="AC34" s="692"/>
      <c r="AD34" s="693" t="s">
        <v>128</v>
      </c>
      <c r="AE34" s="693"/>
      <c r="AF34" s="693"/>
      <c r="AG34" s="693"/>
      <c r="AH34" s="693"/>
      <c r="AI34" s="693"/>
      <c r="AJ34" s="693"/>
      <c r="AK34" s="693"/>
      <c r="AL34" s="674" t="s">
        <v>128</v>
      </c>
      <c r="AM34" s="677"/>
      <c r="AN34" s="677"/>
      <c r="AO34" s="694"/>
      <c r="AP34" s="212"/>
      <c r="AQ34" s="213"/>
      <c r="AR34" s="362"/>
      <c r="AS34" s="361"/>
      <c r="AT34" s="361"/>
      <c r="AU34" s="361"/>
      <c r="AV34" s="361"/>
      <c r="AW34" s="361"/>
      <c r="AX34" s="361"/>
      <c r="AY34" s="361"/>
      <c r="AZ34" s="361"/>
      <c r="BA34" s="361"/>
      <c r="BB34" s="361"/>
      <c r="BC34" s="361"/>
      <c r="BD34" s="361"/>
      <c r="BE34" s="361"/>
      <c r="BF34" s="361"/>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702" t="s">
        <v>319</v>
      </c>
      <c r="CE34" s="703"/>
      <c r="CF34" s="703"/>
      <c r="CG34" s="703"/>
      <c r="CH34" s="703"/>
      <c r="CI34" s="703"/>
      <c r="CJ34" s="703"/>
      <c r="CK34" s="703"/>
      <c r="CL34" s="703"/>
      <c r="CM34" s="703"/>
      <c r="CN34" s="703"/>
      <c r="CO34" s="703"/>
      <c r="CP34" s="703"/>
      <c r="CQ34" s="704"/>
      <c r="CR34" s="673">
        <v>1587958</v>
      </c>
      <c r="CS34" s="643"/>
      <c r="CT34" s="643"/>
      <c r="CU34" s="643"/>
      <c r="CV34" s="643"/>
      <c r="CW34" s="643"/>
      <c r="CX34" s="643"/>
      <c r="CY34" s="644"/>
      <c r="CZ34" s="674">
        <v>14.1</v>
      </c>
      <c r="DA34" s="675"/>
      <c r="DB34" s="675"/>
      <c r="DC34" s="676"/>
      <c r="DD34" s="642">
        <v>905662</v>
      </c>
      <c r="DE34" s="643"/>
      <c r="DF34" s="643"/>
      <c r="DG34" s="643"/>
      <c r="DH34" s="643"/>
      <c r="DI34" s="643"/>
      <c r="DJ34" s="643"/>
      <c r="DK34" s="644"/>
      <c r="DL34" s="642">
        <v>674415</v>
      </c>
      <c r="DM34" s="643"/>
      <c r="DN34" s="643"/>
      <c r="DO34" s="643"/>
      <c r="DP34" s="643"/>
      <c r="DQ34" s="643"/>
      <c r="DR34" s="643"/>
      <c r="DS34" s="643"/>
      <c r="DT34" s="643"/>
      <c r="DU34" s="643"/>
      <c r="DV34" s="644"/>
      <c r="DW34" s="674">
        <v>11.3</v>
      </c>
      <c r="DX34" s="675"/>
      <c r="DY34" s="675"/>
      <c r="DZ34" s="675"/>
      <c r="EA34" s="675"/>
      <c r="EB34" s="675"/>
      <c r="EC34" s="714"/>
    </row>
    <row r="35" spans="2:133" ht="11.25" customHeight="1" x14ac:dyDescent="0.15">
      <c r="B35" s="652" t="s">
        <v>320</v>
      </c>
      <c r="C35" s="653"/>
      <c r="D35" s="653"/>
      <c r="E35" s="653"/>
      <c r="F35" s="653"/>
      <c r="G35" s="653"/>
      <c r="H35" s="653"/>
      <c r="I35" s="653"/>
      <c r="J35" s="653"/>
      <c r="K35" s="653"/>
      <c r="L35" s="653"/>
      <c r="M35" s="653"/>
      <c r="N35" s="653"/>
      <c r="O35" s="653"/>
      <c r="P35" s="653"/>
      <c r="Q35" s="654"/>
      <c r="R35" s="673">
        <v>20446</v>
      </c>
      <c r="S35" s="643"/>
      <c r="T35" s="643"/>
      <c r="U35" s="643"/>
      <c r="V35" s="643"/>
      <c r="W35" s="643"/>
      <c r="X35" s="643"/>
      <c r="Y35" s="644"/>
      <c r="Z35" s="692">
        <v>0.2</v>
      </c>
      <c r="AA35" s="692"/>
      <c r="AB35" s="692"/>
      <c r="AC35" s="692"/>
      <c r="AD35" s="693">
        <v>15837</v>
      </c>
      <c r="AE35" s="693"/>
      <c r="AF35" s="693"/>
      <c r="AG35" s="693"/>
      <c r="AH35" s="693"/>
      <c r="AI35" s="693"/>
      <c r="AJ35" s="693"/>
      <c r="AK35" s="693"/>
      <c r="AL35" s="674">
        <v>0.3</v>
      </c>
      <c r="AM35" s="677"/>
      <c r="AN35" s="677"/>
      <c r="AO35" s="694"/>
      <c r="AP35" s="214"/>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2" t="s">
        <v>323</v>
      </c>
      <c r="CE35" s="703"/>
      <c r="CF35" s="703"/>
      <c r="CG35" s="703"/>
      <c r="CH35" s="703"/>
      <c r="CI35" s="703"/>
      <c r="CJ35" s="703"/>
      <c r="CK35" s="703"/>
      <c r="CL35" s="703"/>
      <c r="CM35" s="703"/>
      <c r="CN35" s="703"/>
      <c r="CO35" s="703"/>
      <c r="CP35" s="703"/>
      <c r="CQ35" s="704"/>
      <c r="CR35" s="673">
        <v>140064</v>
      </c>
      <c r="CS35" s="671"/>
      <c r="CT35" s="671"/>
      <c r="CU35" s="671"/>
      <c r="CV35" s="671"/>
      <c r="CW35" s="671"/>
      <c r="CX35" s="671"/>
      <c r="CY35" s="672"/>
      <c r="CZ35" s="674">
        <v>1.2</v>
      </c>
      <c r="DA35" s="675"/>
      <c r="DB35" s="675"/>
      <c r="DC35" s="676"/>
      <c r="DD35" s="642">
        <v>120484</v>
      </c>
      <c r="DE35" s="671"/>
      <c r="DF35" s="671"/>
      <c r="DG35" s="671"/>
      <c r="DH35" s="671"/>
      <c r="DI35" s="671"/>
      <c r="DJ35" s="671"/>
      <c r="DK35" s="672"/>
      <c r="DL35" s="642">
        <v>99851</v>
      </c>
      <c r="DM35" s="671"/>
      <c r="DN35" s="671"/>
      <c r="DO35" s="671"/>
      <c r="DP35" s="671"/>
      <c r="DQ35" s="671"/>
      <c r="DR35" s="671"/>
      <c r="DS35" s="671"/>
      <c r="DT35" s="671"/>
      <c r="DU35" s="671"/>
      <c r="DV35" s="672"/>
      <c r="DW35" s="674">
        <v>1.7</v>
      </c>
      <c r="DX35" s="675"/>
      <c r="DY35" s="675"/>
      <c r="DZ35" s="675"/>
      <c r="EA35" s="675"/>
      <c r="EB35" s="675"/>
      <c r="EC35" s="714"/>
    </row>
    <row r="36" spans="2:133" ht="11.25" customHeight="1" x14ac:dyDescent="0.15">
      <c r="B36" s="652" t="s">
        <v>324</v>
      </c>
      <c r="C36" s="653"/>
      <c r="D36" s="653"/>
      <c r="E36" s="653"/>
      <c r="F36" s="653"/>
      <c r="G36" s="653"/>
      <c r="H36" s="653"/>
      <c r="I36" s="653"/>
      <c r="J36" s="653"/>
      <c r="K36" s="653"/>
      <c r="L36" s="653"/>
      <c r="M36" s="653"/>
      <c r="N36" s="653"/>
      <c r="O36" s="653"/>
      <c r="P36" s="653"/>
      <c r="Q36" s="654"/>
      <c r="R36" s="673">
        <v>1226419</v>
      </c>
      <c r="S36" s="643"/>
      <c r="T36" s="643"/>
      <c r="U36" s="643"/>
      <c r="V36" s="643"/>
      <c r="W36" s="643"/>
      <c r="X36" s="643"/>
      <c r="Y36" s="644"/>
      <c r="Z36" s="692">
        <v>10.1</v>
      </c>
      <c r="AA36" s="692"/>
      <c r="AB36" s="692"/>
      <c r="AC36" s="692"/>
      <c r="AD36" s="693" t="s">
        <v>128</v>
      </c>
      <c r="AE36" s="693"/>
      <c r="AF36" s="693"/>
      <c r="AG36" s="693"/>
      <c r="AH36" s="693"/>
      <c r="AI36" s="693"/>
      <c r="AJ36" s="693"/>
      <c r="AK36" s="693"/>
      <c r="AL36" s="674" t="s">
        <v>128</v>
      </c>
      <c r="AM36" s="677"/>
      <c r="AN36" s="677"/>
      <c r="AO36" s="694"/>
      <c r="AP36" s="214"/>
      <c r="AQ36" s="715" t="s">
        <v>325</v>
      </c>
      <c r="AR36" s="716"/>
      <c r="AS36" s="716"/>
      <c r="AT36" s="716"/>
      <c r="AU36" s="716"/>
      <c r="AV36" s="716"/>
      <c r="AW36" s="716"/>
      <c r="AX36" s="716"/>
      <c r="AY36" s="717"/>
      <c r="AZ36" s="718">
        <v>1220152</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336</v>
      </c>
      <c r="BW36" s="719"/>
      <c r="BX36" s="719"/>
      <c r="BY36" s="719"/>
      <c r="BZ36" s="719"/>
      <c r="CA36" s="719"/>
      <c r="CB36" s="720"/>
      <c r="CD36" s="702" t="s">
        <v>327</v>
      </c>
      <c r="CE36" s="703"/>
      <c r="CF36" s="703"/>
      <c r="CG36" s="703"/>
      <c r="CH36" s="703"/>
      <c r="CI36" s="703"/>
      <c r="CJ36" s="703"/>
      <c r="CK36" s="703"/>
      <c r="CL36" s="703"/>
      <c r="CM36" s="703"/>
      <c r="CN36" s="703"/>
      <c r="CO36" s="703"/>
      <c r="CP36" s="703"/>
      <c r="CQ36" s="704"/>
      <c r="CR36" s="673">
        <v>2824399</v>
      </c>
      <c r="CS36" s="643"/>
      <c r="CT36" s="643"/>
      <c r="CU36" s="643"/>
      <c r="CV36" s="643"/>
      <c r="CW36" s="643"/>
      <c r="CX36" s="643"/>
      <c r="CY36" s="644"/>
      <c r="CZ36" s="674">
        <v>25</v>
      </c>
      <c r="DA36" s="675"/>
      <c r="DB36" s="675"/>
      <c r="DC36" s="676"/>
      <c r="DD36" s="642">
        <v>1080550</v>
      </c>
      <c r="DE36" s="643"/>
      <c r="DF36" s="643"/>
      <c r="DG36" s="643"/>
      <c r="DH36" s="643"/>
      <c r="DI36" s="643"/>
      <c r="DJ36" s="643"/>
      <c r="DK36" s="644"/>
      <c r="DL36" s="642">
        <v>795935</v>
      </c>
      <c r="DM36" s="643"/>
      <c r="DN36" s="643"/>
      <c r="DO36" s="643"/>
      <c r="DP36" s="643"/>
      <c r="DQ36" s="643"/>
      <c r="DR36" s="643"/>
      <c r="DS36" s="643"/>
      <c r="DT36" s="643"/>
      <c r="DU36" s="643"/>
      <c r="DV36" s="644"/>
      <c r="DW36" s="674">
        <v>13.4</v>
      </c>
      <c r="DX36" s="675"/>
      <c r="DY36" s="675"/>
      <c r="DZ36" s="675"/>
      <c r="EA36" s="675"/>
      <c r="EB36" s="675"/>
      <c r="EC36" s="714"/>
    </row>
    <row r="37" spans="2:133" ht="11.25" customHeight="1" x14ac:dyDescent="0.15">
      <c r="B37" s="652" t="s">
        <v>328</v>
      </c>
      <c r="C37" s="653"/>
      <c r="D37" s="653"/>
      <c r="E37" s="653"/>
      <c r="F37" s="653"/>
      <c r="G37" s="653"/>
      <c r="H37" s="653"/>
      <c r="I37" s="653"/>
      <c r="J37" s="653"/>
      <c r="K37" s="653"/>
      <c r="L37" s="653"/>
      <c r="M37" s="653"/>
      <c r="N37" s="653"/>
      <c r="O37" s="653"/>
      <c r="P37" s="653"/>
      <c r="Q37" s="654"/>
      <c r="R37" s="673">
        <v>622506</v>
      </c>
      <c r="S37" s="643"/>
      <c r="T37" s="643"/>
      <c r="U37" s="643"/>
      <c r="V37" s="643"/>
      <c r="W37" s="643"/>
      <c r="X37" s="643"/>
      <c r="Y37" s="644"/>
      <c r="Z37" s="692">
        <v>5.0999999999999996</v>
      </c>
      <c r="AA37" s="692"/>
      <c r="AB37" s="692"/>
      <c r="AC37" s="692"/>
      <c r="AD37" s="693" t="s">
        <v>128</v>
      </c>
      <c r="AE37" s="693"/>
      <c r="AF37" s="693"/>
      <c r="AG37" s="693"/>
      <c r="AH37" s="693"/>
      <c r="AI37" s="693"/>
      <c r="AJ37" s="693"/>
      <c r="AK37" s="693"/>
      <c r="AL37" s="674" t="s">
        <v>128</v>
      </c>
      <c r="AM37" s="677"/>
      <c r="AN37" s="677"/>
      <c r="AO37" s="694"/>
      <c r="AQ37" s="706" t="s">
        <v>329</v>
      </c>
      <c r="AR37" s="707"/>
      <c r="AS37" s="707"/>
      <c r="AT37" s="707"/>
      <c r="AU37" s="707"/>
      <c r="AV37" s="707"/>
      <c r="AW37" s="707"/>
      <c r="AX37" s="707"/>
      <c r="AY37" s="708"/>
      <c r="AZ37" s="673">
        <v>371246</v>
      </c>
      <c r="BA37" s="643"/>
      <c r="BB37" s="643"/>
      <c r="BC37" s="643"/>
      <c r="BD37" s="671"/>
      <c r="BE37" s="671"/>
      <c r="BF37" s="709"/>
      <c r="BG37" s="702" t="s">
        <v>330</v>
      </c>
      <c r="BH37" s="703"/>
      <c r="BI37" s="703"/>
      <c r="BJ37" s="703"/>
      <c r="BK37" s="703"/>
      <c r="BL37" s="703"/>
      <c r="BM37" s="703"/>
      <c r="BN37" s="703"/>
      <c r="BO37" s="703"/>
      <c r="BP37" s="703"/>
      <c r="BQ37" s="703"/>
      <c r="BR37" s="703"/>
      <c r="BS37" s="703"/>
      <c r="BT37" s="703"/>
      <c r="BU37" s="704"/>
      <c r="BV37" s="673">
        <v>-20224</v>
      </c>
      <c r="BW37" s="643"/>
      <c r="BX37" s="643"/>
      <c r="BY37" s="643"/>
      <c r="BZ37" s="643"/>
      <c r="CA37" s="643"/>
      <c r="CB37" s="705"/>
      <c r="CD37" s="702" t="s">
        <v>331</v>
      </c>
      <c r="CE37" s="703"/>
      <c r="CF37" s="703"/>
      <c r="CG37" s="703"/>
      <c r="CH37" s="703"/>
      <c r="CI37" s="703"/>
      <c r="CJ37" s="703"/>
      <c r="CK37" s="703"/>
      <c r="CL37" s="703"/>
      <c r="CM37" s="703"/>
      <c r="CN37" s="703"/>
      <c r="CO37" s="703"/>
      <c r="CP37" s="703"/>
      <c r="CQ37" s="704"/>
      <c r="CR37" s="673">
        <v>151896</v>
      </c>
      <c r="CS37" s="671"/>
      <c r="CT37" s="671"/>
      <c r="CU37" s="671"/>
      <c r="CV37" s="671"/>
      <c r="CW37" s="671"/>
      <c r="CX37" s="671"/>
      <c r="CY37" s="672"/>
      <c r="CZ37" s="674">
        <v>1.3</v>
      </c>
      <c r="DA37" s="675"/>
      <c r="DB37" s="675"/>
      <c r="DC37" s="676"/>
      <c r="DD37" s="642">
        <v>147796</v>
      </c>
      <c r="DE37" s="671"/>
      <c r="DF37" s="671"/>
      <c r="DG37" s="671"/>
      <c r="DH37" s="671"/>
      <c r="DI37" s="671"/>
      <c r="DJ37" s="671"/>
      <c r="DK37" s="672"/>
      <c r="DL37" s="642">
        <v>147796</v>
      </c>
      <c r="DM37" s="671"/>
      <c r="DN37" s="671"/>
      <c r="DO37" s="671"/>
      <c r="DP37" s="671"/>
      <c r="DQ37" s="671"/>
      <c r="DR37" s="671"/>
      <c r="DS37" s="671"/>
      <c r="DT37" s="671"/>
      <c r="DU37" s="671"/>
      <c r="DV37" s="672"/>
      <c r="DW37" s="674">
        <v>2.5</v>
      </c>
      <c r="DX37" s="675"/>
      <c r="DY37" s="675"/>
      <c r="DZ37" s="675"/>
      <c r="EA37" s="675"/>
      <c r="EB37" s="675"/>
      <c r="EC37" s="714"/>
    </row>
    <row r="38" spans="2:133" ht="11.25" customHeight="1" x14ac:dyDescent="0.15">
      <c r="B38" s="652" t="s">
        <v>332</v>
      </c>
      <c r="C38" s="653"/>
      <c r="D38" s="653"/>
      <c r="E38" s="653"/>
      <c r="F38" s="653"/>
      <c r="G38" s="653"/>
      <c r="H38" s="653"/>
      <c r="I38" s="653"/>
      <c r="J38" s="653"/>
      <c r="K38" s="653"/>
      <c r="L38" s="653"/>
      <c r="M38" s="653"/>
      <c r="N38" s="653"/>
      <c r="O38" s="653"/>
      <c r="P38" s="653"/>
      <c r="Q38" s="654"/>
      <c r="R38" s="673">
        <v>757591</v>
      </c>
      <c r="S38" s="643"/>
      <c r="T38" s="643"/>
      <c r="U38" s="643"/>
      <c r="V38" s="643"/>
      <c r="W38" s="643"/>
      <c r="X38" s="643"/>
      <c r="Y38" s="644"/>
      <c r="Z38" s="692">
        <v>6.2</v>
      </c>
      <c r="AA38" s="692"/>
      <c r="AB38" s="692"/>
      <c r="AC38" s="692"/>
      <c r="AD38" s="693" t="s">
        <v>128</v>
      </c>
      <c r="AE38" s="693"/>
      <c r="AF38" s="693"/>
      <c r="AG38" s="693"/>
      <c r="AH38" s="693"/>
      <c r="AI38" s="693"/>
      <c r="AJ38" s="693"/>
      <c r="AK38" s="693"/>
      <c r="AL38" s="674" t="s">
        <v>128</v>
      </c>
      <c r="AM38" s="677"/>
      <c r="AN38" s="677"/>
      <c r="AO38" s="694"/>
      <c r="AQ38" s="706" t="s">
        <v>333</v>
      </c>
      <c r="AR38" s="707"/>
      <c r="AS38" s="707"/>
      <c r="AT38" s="707"/>
      <c r="AU38" s="707"/>
      <c r="AV38" s="707"/>
      <c r="AW38" s="707"/>
      <c r="AX38" s="707"/>
      <c r="AY38" s="708"/>
      <c r="AZ38" s="673">
        <v>116587</v>
      </c>
      <c r="BA38" s="643"/>
      <c r="BB38" s="643"/>
      <c r="BC38" s="643"/>
      <c r="BD38" s="671"/>
      <c r="BE38" s="671"/>
      <c r="BF38" s="709"/>
      <c r="BG38" s="702" t="s">
        <v>334</v>
      </c>
      <c r="BH38" s="703"/>
      <c r="BI38" s="703"/>
      <c r="BJ38" s="703"/>
      <c r="BK38" s="703"/>
      <c r="BL38" s="703"/>
      <c r="BM38" s="703"/>
      <c r="BN38" s="703"/>
      <c r="BO38" s="703"/>
      <c r="BP38" s="703"/>
      <c r="BQ38" s="703"/>
      <c r="BR38" s="703"/>
      <c r="BS38" s="703"/>
      <c r="BT38" s="703"/>
      <c r="BU38" s="704"/>
      <c r="BV38" s="673">
        <v>1729</v>
      </c>
      <c r="BW38" s="643"/>
      <c r="BX38" s="643"/>
      <c r="BY38" s="643"/>
      <c r="BZ38" s="643"/>
      <c r="CA38" s="643"/>
      <c r="CB38" s="705"/>
      <c r="CD38" s="702" t="s">
        <v>335</v>
      </c>
      <c r="CE38" s="703"/>
      <c r="CF38" s="703"/>
      <c r="CG38" s="703"/>
      <c r="CH38" s="703"/>
      <c r="CI38" s="703"/>
      <c r="CJ38" s="703"/>
      <c r="CK38" s="703"/>
      <c r="CL38" s="703"/>
      <c r="CM38" s="703"/>
      <c r="CN38" s="703"/>
      <c r="CO38" s="703"/>
      <c r="CP38" s="703"/>
      <c r="CQ38" s="704"/>
      <c r="CR38" s="673">
        <v>732319</v>
      </c>
      <c r="CS38" s="643"/>
      <c r="CT38" s="643"/>
      <c r="CU38" s="643"/>
      <c r="CV38" s="643"/>
      <c r="CW38" s="643"/>
      <c r="CX38" s="643"/>
      <c r="CY38" s="644"/>
      <c r="CZ38" s="674">
        <v>6.5</v>
      </c>
      <c r="DA38" s="675"/>
      <c r="DB38" s="675"/>
      <c r="DC38" s="676"/>
      <c r="DD38" s="642">
        <v>577480</v>
      </c>
      <c r="DE38" s="643"/>
      <c r="DF38" s="643"/>
      <c r="DG38" s="643"/>
      <c r="DH38" s="643"/>
      <c r="DI38" s="643"/>
      <c r="DJ38" s="643"/>
      <c r="DK38" s="644"/>
      <c r="DL38" s="642">
        <v>554314</v>
      </c>
      <c r="DM38" s="643"/>
      <c r="DN38" s="643"/>
      <c r="DO38" s="643"/>
      <c r="DP38" s="643"/>
      <c r="DQ38" s="643"/>
      <c r="DR38" s="643"/>
      <c r="DS38" s="643"/>
      <c r="DT38" s="643"/>
      <c r="DU38" s="643"/>
      <c r="DV38" s="644"/>
      <c r="DW38" s="674">
        <v>9.3000000000000007</v>
      </c>
      <c r="DX38" s="675"/>
      <c r="DY38" s="675"/>
      <c r="DZ38" s="675"/>
      <c r="EA38" s="675"/>
      <c r="EB38" s="675"/>
      <c r="EC38" s="714"/>
    </row>
    <row r="39" spans="2:133" ht="11.25" customHeight="1" x14ac:dyDescent="0.15">
      <c r="B39" s="652" t="s">
        <v>336</v>
      </c>
      <c r="C39" s="653"/>
      <c r="D39" s="653"/>
      <c r="E39" s="653"/>
      <c r="F39" s="653"/>
      <c r="G39" s="653"/>
      <c r="H39" s="653"/>
      <c r="I39" s="653"/>
      <c r="J39" s="653"/>
      <c r="K39" s="653"/>
      <c r="L39" s="653"/>
      <c r="M39" s="653"/>
      <c r="N39" s="653"/>
      <c r="O39" s="653"/>
      <c r="P39" s="653"/>
      <c r="Q39" s="654"/>
      <c r="R39" s="673">
        <v>150562</v>
      </c>
      <c r="S39" s="643"/>
      <c r="T39" s="643"/>
      <c r="U39" s="643"/>
      <c r="V39" s="643"/>
      <c r="W39" s="643"/>
      <c r="X39" s="643"/>
      <c r="Y39" s="644"/>
      <c r="Z39" s="692">
        <v>1.2</v>
      </c>
      <c r="AA39" s="692"/>
      <c r="AB39" s="692"/>
      <c r="AC39" s="692"/>
      <c r="AD39" s="693">
        <v>12</v>
      </c>
      <c r="AE39" s="693"/>
      <c r="AF39" s="693"/>
      <c r="AG39" s="693"/>
      <c r="AH39" s="693"/>
      <c r="AI39" s="693"/>
      <c r="AJ39" s="693"/>
      <c r="AK39" s="693"/>
      <c r="AL39" s="674">
        <v>0</v>
      </c>
      <c r="AM39" s="677"/>
      <c r="AN39" s="677"/>
      <c r="AO39" s="694"/>
      <c r="AQ39" s="706" t="s">
        <v>337</v>
      </c>
      <c r="AR39" s="707"/>
      <c r="AS39" s="707"/>
      <c r="AT39" s="707"/>
      <c r="AU39" s="707"/>
      <c r="AV39" s="707"/>
      <c r="AW39" s="707"/>
      <c r="AX39" s="707"/>
      <c r="AY39" s="708"/>
      <c r="AZ39" s="673" t="s">
        <v>128</v>
      </c>
      <c r="BA39" s="643"/>
      <c r="BB39" s="643"/>
      <c r="BC39" s="643"/>
      <c r="BD39" s="671"/>
      <c r="BE39" s="671"/>
      <c r="BF39" s="709"/>
      <c r="BG39" s="702" t="s">
        <v>338</v>
      </c>
      <c r="BH39" s="703"/>
      <c r="BI39" s="703"/>
      <c r="BJ39" s="703"/>
      <c r="BK39" s="703"/>
      <c r="BL39" s="703"/>
      <c r="BM39" s="703"/>
      <c r="BN39" s="703"/>
      <c r="BO39" s="703"/>
      <c r="BP39" s="703"/>
      <c r="BQ39" s="703"/>
      <c r="BR39" s="703"/>
      <c r="BS39" s="703"/>
      <c r="BT39" s="703"/>
      <c r="BU39" s="704"/>
      <c r="BV39" s="673">
        <v>2608</v>
      </c>
      <c r="BW39" s="643"/>
      <c r="BX39" s="643"/>
      <c r="BY39" s="643"/>
      <c r="BZ39" s="643"/>
      <c r="CA39" s="643"/>
      <c r="CB39" s="705"/>
      <c r="CD39" s="702" t="s">
        <v>339</v>
      </c>
      <c r="CE39" s="703"/>
      <c r="CF39" s="703"/>
      <c r="CG39" s="703"/>
      <c r="CH39" s="703"/>
      <c r="CI39" s="703"/>
      <c r="CJ39" s="703"/>
      <c r="CK39" s="703"/>
      <c r="CL39" s="703"/>
      <c r="CM39" s="703"/>
      <c r="CN39" s="703"/>
      <c r="CO39" s="703"/>
      <c r="CP39" s="703"/>
      <c r="CQ39" s="704"/>
      <c r="CR39" s="673">
        <v>1083133</v>
      </c>
      <c r="CS39" s="671"/>
      <c r="CT39" s="671"/>
      <c r="CU39" s="671"/>
      <c r="CV39" s="671"/>
      <c r="CW39" s="671"/>
      <c r="CX39" s="671"/>
      <c r="CY39" s="672"/>
      <c r="CZ39" s="674">
        <v>9.6</v>
      </c>
      <c r="DA39" s="675"/>
      <c r="DB39" s="675"/>
      <c r="DC39" s="676"/>
      <c r="DD39" s="642">
        <v>497101</v>
      </c>
      <c r="DE39" s="671"/>
      <c r="DF39" s="671"/>
      <c r="DG39" s="671"/>
      <c r="DH39" s="671"/>
      <c r="DI39" s="671"/>
      <c r="DJ39" s="671"/>
      <c r="DK39" s="672"/>
      <c r="DL39" s="642" t="s">
        <v>128</v>
      </c>
      <c r="DM39" s="671"/>
      <c r="DN39" s="671"/>
      <c r="DO39" s="671"/>
      <c r="DP39" s="671"/>
      <c r="DQ39" s="671"/>
      <c r="DR39" s="671"/>
      <c r="DS39" s="671"/>
      <c r="DT39" s="671"/>
      <c r="DU39" s="671"/>
      <c r="DV39" s="672"/>
      <c r="DW39" s="674" t="s">
        <v>128</v>
      </c>
      <c r="DX39" s="675"/>
      <c r="DY39" s="675"/>
      <c r="DZ39" s="675"/>
      <c r="EA39" s="675"/>
      <c r="EB39" s="675"/>
      <c r="EC39" s="714"/>
    </row>
    <row r="40" spans="2:133" ht="11.25" customHeight="1" x14ac:dyDescent="0.15">
      <c r="B40" s="652" t="s">
        <v>340</v>
      </c>
      <c r="C40" s="653"/>
      <c r="D40" s="653"/>
      <c r="E40" s="653"/>
      <c r="F40" s="653"/>
      <c r="G40" s="653"/>
      <c r="H40" s="653"/>
      <c r="I40" s="653"/>
      <c r="J40" s="653"/>
      <c r="K40" s="653"/>
      <c r="L40" s="653"/>
      <c r="M40" s="653"/>
      <c r="N40" s="653"/>
      <c r="O40" s="653"/>
      <c r="P40" s="653"/>
      <c r="Q40" s="654"/>
      <c r="R40" s="673">
        <v>729733</v>
      </c>
      <c r="S40" s="643"/>
      <c r="T40" s="643"/>
      <c r="U40" s="643"/>
      <c r="V40" s="643"/>
      <c r="W40" s="643"/>
      <c r="X40" s="643"/>
      <c r="Y40" s="644"/>
      <c r="Z40" s="692">
        <v>6</v>
      </c>
      <c r="AA40" s="692"/>
      <c r="AB40" s="692"/>
      <c r="AC40" s="692"/>
      <c r="AD40" s="693" t="s">
        <v>128</v>
      </c>
      <c r="AE40" s="693"/>
      <c r="AF40" s="693"/>
      <c r="AG40" s="693"/>
      <c r="AH40" s="693"/>
      <c r="AI40" s="693"/>
      <c r="AJ40" s="693"/>
      <c r="AK40" s="693"/>
      <c r="AL40" s="674" t="s">
        <v>128</v>
      </c>
      <c r="AM40" s="677"/>
      <c r="AN40" s="677"/>
      <c r="AO40" s="694"/>
      <c r="AQ40" s="706" t="s">
        <v>341</v>
      </c>
      <c r="AR40" s="707"/>
      <c r="AS40" s="707"/>
      <c r="AT40" s="707"/>
      <c r="AU40" s="707"/>
      <c r="AV40" s="707"/>
      <c r="AW40" s="707"/>
      <c r="AX40" s="707"/>
      <c r="AY40" s="708"/>
      <c r="AZ40" s="673" t="s">
        <v>128</v>
      </c>
      <c r="BA40" s="643"/>
      <c r="BB40" s="643"/>
      <c r="BC40" s="643"/>
      <c r="BD40" s="671"/>
      <c r="BE40" s="671"/>
      <c r="BF40" s="709"/>
      <c r="BG40" s="710" t="s">
        <v>342</v>
      </c>
      <c r="BH40" s="711"/>
      <c r="BI40" s="711"/>
      <c r="BJ40" s="711"/>
      <c r="BK40" s="711"/>
      <c r="BL40" s="364"/>
      <c r="BM40" s="703" t="s">
        <v>343</v>
      </c>
      <c r="BN40" s="703"/>
      <c r="BO40" s="703"/>
      <c r="BP40" s="703"/>
      <c r="BQ40" s="703"/>
      <c r="BR40" s="703"/>
      <c r="BS40" s="703"/>
      <c r="BT40" s="703"/>
      <c r="BU40" s="704"/>
      <c r="BV40" s="673">
        <v>79</v>
      </c>
      <c r="BW40" s="643"/>
      <c r="BX40" s="643"/>
      <c r="BY40" s="643"/>
      <c r="BZ40" s="643"/>
      <c r="CA40" s="643"/>
      <c r="CB40" s="705"/>
      <c r="CD40" s="702" t="s">
        <v>344</v>
      </c>
      <c r="CE40" s="703"/>
      <c r="CF40" s="703"/>
      <c r="CG40" s="703"/>
      <c r="CH40" s="703"/>
      <c r="CI40" s="703"/>
      <c r="CJ40" s="703"/>
      <c r="CK40" s="703"/>
      <c r="CL40" s="703"/>
      <c r="CM40" s="703"/>
      <c r="CN40" s="703"/>
      <c r="CO40" s="703"/>
      <c r="CP40" s="703"/>
      <c r="CQ40" s="704"/>
      <c r="CR40" s="673">
        <v>218766</v>
      </c>
      <c r="CS40" s="643"/>
      <c r="CT40" s="643"/>
      <c r="CU40" s="643"/>
      <c r="CV40" s="643"/>
      <c r="CW40" s="643"/>
      <c r="CX40" s="643"/>
      <c r="CY40" s="644"/>
      <c r="CZ40" s="674">
        <v>1.9</v>
      </c>
      <c r="DA40" s="675"/>
      <c r="DB40" s="675"/>
      <c r="DC40" s="676"/>
      <c r="DD40" s="642">
        <v>162485</v>
      </c>
      <c r="DE40" s="643"/>
      <c r="DF40" s="643"/>
      <c r="DG40" s="643"/>
      <c r="DH40" s="643"/>
      <c r="DI40" s="643"/>
      <c r="DJ40" s="643"/>
      <c r="DK40" s="644"/>
      <c r="DL40" s="642">
        <v>161420</v>
      </c>
      <c r="DM40" s="643"/>
      <c r="DN40" s="643"/>
      <c r="DO40" s="643"/>
      <c r="DP40" s="643"/>
      <c r="DQ40" s="643"/>
      <c r="DR40" s="643"/>
      <c r="DS40" s="643"/>
      <c r="DT40" s="643"/>
      <c r="DU40" s="643"/>
      <c r="DV40" s="644"/>
      <c r="DW40" s="674">
        <v>2.7</v>
      </c>
      <c r="DX40" s="675"/>
      <c r="DY40" s="675"/>
      <c r="DZ40" s="675"/>
      <c r="EA40" s="675"/>
      <c r="EB40" s="675"/>
      <c r="EC40" s="714"/>
    </row>
    <row r="41" spans="2:133" ht="11.25" customHeight="1" x14ac:dyDescent="0.15">
      <c r="B41" s="652" t="s">
        <v>345</v>
      </c>
      <c r="C41" s="653"/>
      <c r="D41" s="653"/>
      <c r="E41" s="653"/>
      <c r="F41" s="653"/>
      <c r="G41" s="653"/>
      <c r="H41" s="653"/>
      <c r="I41" s="653"/>
      <c r="J41" s="653"/>
      <c r="K41" s="653"/>
      <c r="L41" s="653"/>
      <c r="M41" s="653"/>
      <c r="N41" s="653"/>
      <c r="O41" s="653"/>
      <c r="P41" s="653"/>
      <c r="Q41" s="654"/>
      <c r="R41" s="673" t="s">
        <v>128</v>
      </c>
      <c r="S41" s="643"/>
      <c r="T41" s="643"/>
      <c r="U41" s="643"/>
      <c r="V41" s="643"/>
      <c r="W41" s="643"/>
      <c r="X41" s="643"/>
      <c r="Y41" s="644"/>
      <c r="Z41" s="692" t="s">
        <v>128</v>
      </c>
      <c r="AA41" s="692"/>
      <c r="AB41" s="692"/>
      <c r="AC41" s="692"/>
      <c r="AD41" s="693" t="s">
        <v>128</v>
      </c>
      <c r="AE41" s="693"/>
      <c r="AF41" s="693"/>
      <c r="AG41" s="693"/>
      <c r="AH41" s="693"/>
      <c r="AI41" s="693"/>
      <c r="AJ41" s="693"/>
      <c r="AK41" s="693"/>
      <c r="AL41" s="674" t="s">
        <v>128</v>
      </c>
      <c r="AM41" s="677"/>
      <c r="AN41" s="677"/>
      <c r="AO41" s="694"/>
      <c r="AQ41" s="706" t="s">
        <v>346</v>
      </c>
      <c r="AR41" s="707"/>
      <c r="AS41" s="707"/>
      <c r="AT41" s="707"/>
      <c r="AU41" s="707"/>
      <c r="AV41" s="707"/>
      <c r="AW41" s="707"/>
      <c r="AX41" s="707"/>
      <c r="AY41" s="708"/>
      <c r="AZ41" s="673">
        <v>111778</v>
      </c>
      <c r="BA41" s="643"/>
      <c r="BB41" s="643"/>
      <c r="BC41" s="643"/>
      <c r="BD41" s="671"/>
      <c r="BE41" s="671"/>
      <c r="BF41" s="709"/>
      <c r="BG41" s="710"/>
      <c r="BH41" s="711"/>
      <c r="BI41" s="711"/>
      <c r="BJ41" s="711"/>
      <c r="BK41" s="711"/>
      <c r="BL41" s="364"/>
      <c r="BM41" s="703" t="s">
        <v>347</v>
      </c>
      <c r="BN41" s="703"/>
      <c r="BO41" s="703"/>
      <c r="BP41" s="703"/>
      <c r="BQ41" s="703"/>
      <c r="BR41" s="703"/>
      <c r="BS41" s="703"/>
      <c r="BT41" s="703"/>
      <c r="BU41" s="704"/>
      <c r="BV41" s="673" t="s">
        <v>128</v>
      </c>
      <c r="BW41" s="643"/>
      <c r="BX41" s="643"/>
      <c r="BY41" s="643"/>
      <c r="BZ41" s="643"/>
      <c r="CA41" s="643"/>
      <c r="CB41" s="705"/>
      <c r="CD41" s="702" t="s">
        <v>348</v>
      </c>
      <c r="CE41" s="703"/>
      <c r="CF41" s="703"/>
      <c r="CG41" s="703"/>
      <c r="CH41" s="703"/>
      <c r="CI41" s="703"/>
      <c r="CJ41" s="703"/>
      <c r="CK41" s="703"/>
      <c r="CL41" s="703"/>
      <c r="CM41" s="703"/>
      <c r="CN41" s="703"/>
      <c r="CO41" s="703"/>
      <c r="CP41" s="703"/>
      <c r="CQ41" s="704"/>
      <c r="CR41" s="673" t="s">
        <v>128</v>
      </c>
      <c r="CS41" s="671"/>
      <c r="CT41" s="671"/>
      <c r="CU41" s="671"/>
      <c r="CV41" s="671"/>
      <c r="CW41" s="671"/>
      <c r="CX41" s="671"/>
      <c r="CY41" s="672"/>
      <c r="CZ41" s="674" t="s">
        <v>128</v>
      </c>
      <c r="DA41" s="675"/>
      <c r="DB41" s="675"/>
      <c r="DC41" s="676"/>
      <c r="DD41" s="642" t="s">
        <v>128</v>
      </c>
      <c r="DE41" s="671"/>
      <c r="DF41" s="671"/>
      <c r="DG41" s="671"/>
      <c r="DH41" s="671"/>
      <c r="DI41" s="671"/>
      <c r="DJ41" s="671"/>
      <c r="DK41" s="67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52" t="s">
        <v>349</v>
      </c>
      <c r="C42" s="653"/>
      <c r="D42" s="653"/>
      <c r="E42" s="653"/>
      <c r="F42" s="653"/>
      <c r="G42" s="653"/>
      <c r="H42" s="653"/>
      <c r="I42" s="653"/>
      <c r="J42" s="653"/>
      <c r="K42" s="653"/>
      <c r="L42" s="653"/>
      <c r="M42" s="653"/>
      <c r="N42" s="653"/>
      <c r="O42" s="653"/>
      <c r="P42" s="653"/>
      <c r="Q42" s="654"/>
      <c r="R42" s="673" t="s">
        <v>128</v>
      </c>
      <c r="S42" s="643"/>
      <c r="T42" s="643"/>
      <c r="U42" s="643"/>
      <c r="V42" s="643"/>
      <c r="W42" s="643"/>
      <c r="X42" s="643"/>
      <c r="Y42" s="644"/>
      <c r="Z42" s="692" t="s">
        <v>128</v>
      </c>
      <c r="AA42" s="692"/>
      <c r="AB42" s="692"/>
      <c r="AC42" s="692"/>
      <c r="AD42" s="693" t="s">
        <v>128</v>
      </c>
      <c r="AE42" s="693"/>
      <c r="AF42" s="693"/>
      <c r="AG42" s="693"/>
      <c r="AH42" s="693"/>
      <c r="AI42" s="693"/>
      <c r="AJ42" s="693"/>
      <c r="AK42" s="693"/>
      <c r="AL42" s="674" t="s">
        <v>128</v>
      </c>
      <c r="AM42" s="677"/>
      <c r="AN42" s="677"/>
      <c r="AO42" s="694"/>
      <c r="AQ42" s="699" t="s">
        <v>350</v>
      </c>
      <c r="AR42" s="700"/>
      <c r="AS42" s="700"/>
      <c r="AT42" s="700"/>
      <c r="AU42" s="700"/>
      <c r="AV42" s="700"/>
      <c r="AW42" s="700"/>
      <c r="AX42" s="700"/>
      <c r="AY42" s="701"/>
      <c r="AZ42" s="658">
        <v>620541</v>
      </c>
      <c r="BA42" s="679"/>
      <c r="BB42" s="679"/>
      <c r="BC42" s="679"/>
      <c r="BD42" s="659"/>
      <c r="BE42" s="659"/>
      <c r="BF42" s="695"/>
      <c r="BG42" s="712"/>
      <c r="BH42" s="713"/>
      <c r="BI42" s="713"/>
      <c r="BJ42" s="713"/>
      <c r="BK42" s="713"/>
      <c r="BL42" s="365"/>
      <c r="BM42" s="696" t="s">
        <v>351</v>
      </c>
      <c r="BN42" s="696"/>
      <c r="BO42" s="696"/>
      <c r="BP42" s="696"/>
      <c r="BQ42" s="696"/>
      <c r="BR42" s="696"/>
      <c r="BS42" s="696"/>
      <c r="BT42" s="696"/>
      <c r="BU42" s="697"/>
      <c r="BV42" s="658">
        <v>402</v>
      </c>
      <c r="BW42" s="679"/>
      <c r="BX42" s="679"/>
      <c r="BY42" s="679"/>
      <c r="BZ42" s="679"/>
      <c r="CA42" s="679"/>
      <c r="CB42" s="698"/>
      <c r="CD42" s="652" t="s">
        <v>352</v>
      </c>
      <c r="CE42" s="653"/>
      <c r="CF42" s="653"/>
      <c r="CG42" s="653"/>
      <c r="CH42" s="653"/>
      <c r="CI42" s="653"/>
      <c r="CJ42" s="653"/>
      <c r="CK42" s="653"/>
      <c r="CL42" s="653"/>
      <c r="CM42" s="653"/>
      <c r="CN42" s="653"/>
      <c r="CO42" s="653"/>
      <c r="CP42" s="653"/>
      <c r="CQ42" s="654"/>
      <c r="CR42" s="673">
        <v>1271010</v>
      </c>
      <c r="CS42" s="671"/>
      <c r="CT42" s="671"/>
      <c r="CU42" s="671"/>
      <c r="CV42" s="671"/>
      <c r="CW42" s="671"/>
      <c r="CX42" s="671"/>
      <c r="CY42" s="672"/>
      <c r="CZ42" s="674">
        <v>11.3</v>
      </c>
      <c r="DA42" s="675"/>
      <c r="DB42" s="675"/>
      <c r="DC42" s="676"/>
      <c r="DD42" s="642">
        <v>441408</v>
      </c>
      <c r="DE42" s="671"/>
      <c r="DF42" s="671"/>
      <c r="DG42" s="671"/>
      <c r="DH42" s="671"/>
      <c r="DI42" s="671"/>
      <c r="DJ42" s="671"/>
      <c r="DK42" s="672"/>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52" t="s">
        <v>353</v>
      </c>
      <c r="C43" s="653"/>
      <c r="D43" s="653"/>
      <c r="E43" s="653"/>
      <c r="F43" s="653"/>
      <c r="G43" s="653"/>
      <c r="H43" s="653"/>
      <c r="I43" s="653"/>
      <c r="J43" s="653"/>
      <c r="K43" s="653"/>
      <c r="L43" s="653"/>
      <c r="M43" s="653"/>
      <c r="N43" s="653"/>
      <c r="O43" s="653"/>
      <c r="P43" s="653"/>
      <c r="Q43" s="654"/>
      <c r="R43" s="673">
        <v>216633</v>
      </c>
      <c r="S43" s="643"/>
      <c r="T43" s="643"/>
      <c r="U43" s="643"/>
      <c r="V43" s="643"/>
      <c r="W43" s="643"/>
      <c r="X43" s="643"/>
      <c r="Y43" s="644"/>
      <c r="Z43" s="692">
        <v>1.8</v>
      </c>
      <c r="AA43" s="692"/>
      <c r="AB43" s="692"/>
      <c r="AC43" s="692"/>
      <c r="AD43" s="693" t="s">
        <v>128</v>
      </c>
      <c r="AE43" s="693"/>
      <c r="AF43" s="693"/>
      <c r="AG43" s="693"/>
      <c r="AH43" s="693"/>
      <c r="AI43" s="693"/>
      <c r="AJ43" s="693"/>
      <c r="AK43" s="693"/>
      <c r="AL43" s="674" t="s">
        <v>128</v>
      </c>
      <c r="AM43" s="677"/>
      <c r="AN43" s="677"/>
      <c r="AO43" s="694"/>
      <c r="BV43" s="215"/>
      <c r="BW43" s="215"/>
      <c r="BX43" s="215"/>
      <c r="BY43" s="215"/>
      <c r="BZ43" s="215"/>
      <c r="CA43" s="215"/>
      <c r="CB43" s="215"/>
      <c r="CD43" s="652" t="s">
        <v>354</v>
      </c>
      <c r="CE43" s="653"/>
      <c r="CF43" s="653"/>
      <c r="CG43" s="653"/>
      <c r="CH43" s="653"/>
      <c r="CI43" s="653"/>
      <c r="CJ43" s="653"/>
      <c r="CK43" s="653"/>
      <c r="CL43" s="653"/>
      <c r="CM43" s="653"/>
      <c r="CN43" s="653"/>
      <c r="CO43" s="653"/>
      <c r="CP43" s="653"/>
      <c r="CQ43" s="654"/>
      <c r="CR43" s="673" t="s">
        <v>128</v>
      </c>
      <c r="CS43" s="671"/>
      <c r="CT43" s="671"/>
      <c r="CU43" s="671"/>
      <c r="CV43" s="671"/>
      <c r="CW43" s="671"/>
      <c r="CX43" s="671"/>
      <c r="CY43" s="672"/>
      <c r="CZ43" s="674" t="s">
        <v>128</v>
      </c>
      <c r="DA43" s="675"/>
      <c r="DB43" s="675"/>
      <c r="DC43" s="676"/>
      <c r="DD43" s="642" t="s">
        <v>128</v>
      </c>
      <c r="DE43" s="671"/>
      <c r="DF43" s="671"/>
      <c r="DG43" s="671"/>
      <c r="DH43" s="671"/>
      <c r="DI43" s="671"/>
      <c r="DJ43" s="671"/>
      <c r="DK43" s="67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655" t="s">
        <v>355</v>
      </c>
      <c r="C44" s="656"/>
      <c r="D44" s="656"/>
      <c r="E44" s="656"/>
      <c r="F44" s="656"/>
      <c r="G44" s="656"/>
      <c r="H44" s="656"/>
      <c r="I44" s="656"/>
      <c r="J44" s="656"/>
      <c r="K44" s="656"/>
      <c r="L44" s="656"/>
      <c r="M44" s="656"/>
      <c r="N44" s="656"/>
      <c r="O44" s="656"/>
      <c r="P44" s="656"/>
      <c r="Q44" s="657"/>
      <c r="R44" s="658">
        <v>12154532</v>
      </c>
      <c r="S44" s="679"/>
      <c r="T44" s="679"/>
      <c r="U44" s="679"/>
      <c r="V44" s="679"/>
      <c r="W44" s="679"/>
      <c r="X44" s="679"/>
      <c r="Y44" s="680"/>
      <c r="Z44" s="681">
        <v>100</v>
      </c>
      <c r="AA44" s="681"/>
      <c r="AB44" s="681"/>
      <c r="AC44" s="681"/>
      <c r="AD44" s="682">
        <v>5733233</v>
      </c>
      <c r="AE44" s="682"/>
      <c r="AF44" s="682"/>
      <c r="AG44" s="682"/>
      <c r="AH44" s="682"/>
      <c r="AI44" s="682"/>
      <c r="AJ44" s="682"/>
      <c r="AK44" s="682"/>
      <c r="AL44" s="661">
        <v>100</v>
      </c>
      <c r="AM44" s="683"/>
      <c r="AN44" s="683"/>
      <c r="AO44" s="684"/>
      <c r="CD44" s="685" t="s">
        <v>302</v>
      </c>
      <c r="CE44" s="686"/>
      <c r="CF44" s="652" t="s">
        <v>356</v>
      </c>
      <c r="CG44" s="653"/>
      <c r="CH44" s="653"/>
      <c r="CI44" s="653"/>
      <c r="CJ44" s="653"/>
      <c r="CK44" s="653"/>
      <c r="CL44" s="653"/>
      <c r="CM44" s="653"/>
      <c r="CN44" s="653"/>
      <c r="CO44" s="653"/>
      <c r="CP44" s="653"/>
      <c r="CQ44" s="654"/>
      <c r="CR44" s="673">
        <v>1186346</v>
      </c>
      <c r="CS44" s="643"/>
      <c r="CT44" s="643"/>
      <c r="CU44" s="643"/>
      <c r="CV44" s="643"/>
      <c r="CW44" s="643"/>
      <c r="CX44" s="643"/>
      <c r="CY44" s="644"/>
      <c r="CZ44" s="674">
        <v>10.5</v>
      </c>
      <c r="DA44" s="677"/>
      <c r="DB44" s="677"/>
      <c r="DC44" s="678"/>
      <c r="DD44" s="642">
        <v>387581</v>
      </c>
      <c r="DE44" s="643"/>
      <c r="DF44" s="643"/>
      <c r="DG44" s="643"/>
      <c r="DH44" s="643"/>
      <c r="DI44" s="643"/>
      <c r="DJ44" s="643"/>
      <c r="DK44" s="644"/>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CD45" s="687"/>
      <c r="CE45" s="688"/>
      <c r="CF45" s="652" t="s">
        <v>357</v>
      </c>
      <c r="CG45" s="653"/>
      <c r="CH45" s="653"/>
      <c r="CI45" s="653"/>
      <c r="CJ45" s="653"/>
      <c r="CK45" s="653"/>
      <c r="CL45" s="653"/>
      <c r="CM45" s="653"/>
      <c r="CN45" s="653"/>
      <c r="CO45" s="653"/>
      <c r="CP45" s="653"/>
      <c r="CQ45" s="654"/>
      <c r="CR45" s="673">
        <v>462472</v>
      </c>
      <c r="CS45" s="671"/>
      <c r="CT45" s="671"/>
      <c r="CU45" s="671"/>
      <c r="CV45" s="671"/>
      <c r="CW45" s="671"/>
      <c r="CX45" s="671"/>
      <c r="CY45" s="672"/>
      <c r="CZ45" s="674">
        <v>4.0999999999999996</v>
      </c>
      <c r="DA45" s="675"/>
      <c r="DB45" s="675"/>
      <c r="DC45" s="676"/>
      <c r="DD45" s="642">
        <v>59140</v>
      </c>
      <c r="DE45" s="671"/>
      <c r="DF45" s="671"/>
      <c r="DG45" s="671"/>
      <c r="DH45" s="671"/>
      <c r="DI45" s="671"/>
      <c r="DJ45" s="671"/>
      <c r="DK45" s="67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217" t="s">
        <v>358</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CD46" s="687"/>
      <c r="CE46" s="688"/>
      <c r="CF46" s="652" t="s">
        <v>359</v>
      </c>
      <c r="CG46" s="653"/>
      <c r="CH46" s="653"/>
      <c r="CI46" s="653"/>
      <c r="CJ46" s="653"/>
      <c r="CK46" s="653"/>
      <c r="CL46" s="653"/>
      <c r="CM46" s="653"/>
      <c r="CN46" s="653"/>
      <c r="CO46" s="653"/>
      <c r="CP46" s="653"/>
      <c r="CQ46" s="654"/>
      <c r="CR46" s="673">
        <v>686609</v>
      </c>
      <c r="CS46" s="643"/>
      <c r="CT46" s="643"/>
      <c r="CU46" s="643"/>
      <c r="CV46" s="643"/>
      <c r="CW46" s="643"/>
      <c r="CX46" s="643"/>
      <c r="CY46" s="644"/>
      <c r="CZ46" s="674">
        <v>6.1</v>
      </c>
      <c r="DA46" s="677"/>
      <c r="DB46" s="677"/>
      <c r="DC46" s="678"/>
      <c r="DD46" s="642">
        <v>313976</v>
      </c>
      <c r="DE46" s="643"/>
      <c r="DF46" s="643"/>
      <c r="DG46" s="643"/>
      <c r="DH46" s="643"/>
      <c r="DI46" s="643"/>
      <c r="DJ46" s="643"/>
      <c r="DK46" s="644"/>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651" t="s">
        <v>360</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1"/>
      <c r="AY47" s="651"/>
      <c r="AZ47" s="651"/>
      <c r="BA47" s="651"/>
      <c r="BB47" s="651"/>
      <c r="BC47" s="651"/>
      <c r="BD47" s="651"/>
      <c r="BE47" s="651"/>
      <c r="BF47" s="651"/>
      <c r="BG47" s="651"/>
      <c r="BH47" s="651"/>
      <c r="BI47" s="651"/>
      <c r="BJ47" s="651"/>
      <c r="BK47" s="651"/>
      <c r="BL47" s="651"/>
      <c r="BM47" s="651"/>
      <c r="BN47" s="651"/>
      <c r="BO47" s="651"/>
      <c r="BP47" s="651"/>
      <c r="BQ47" s="651"/>
      <c r="BR47" s="651"/>
      <c r="BS47" s="651"/>
      <c r="BT47" s="651"/>
      <c r="BU47" s="651"/>
      <c r="BV47" s="651"/>
      <c r="BW47" s="651"/>
      <c r="BX47" s="651"/>
      <c r="BY47" s="651"/>
      <c r="BZ47" s="651"/>
      <c r="CA47" s="651"/>
      <c r="CB47" s="651"/>
      <c r="CD47" s="687"/>
      <c r="CE47" s="688"/>
      <c r="CF47" s="652" t="s">
        <v>361</v>
      </c>
      <c r="CG47" s="653"/>
      <c r="CH47" s="653"/>
      <c r="CI47" s="653"/>
      <c r="CJ47" s="653"/>
      <c r="CK47" s="653"/>
      <c r="CL47" s="653"/>
      <c r="CM47" s="653"/>
      <c r="CN47" s="653"/>
      <c r="CO47" s="653"/>
      <c r="CP47" s="653"/>
      <c r="CQ47" s="654"/>
      <c r="CR47" s="673">
        <v>84664</v>
      </c>
      <c r="CS47" s="671"/>
      <c r="CT47" s="671"/>
      <c r="CU47" s="671"/>
      <c r="CV47" s="671"/>
      <c r="CW47" s="671"/>
      <c r="CX47" s="671"/>
      <c r="CY47" s="672"/>
      <c r="CZ47" s="674">
        <v>0.7</v>
      </c>
      <c r="DA47" s="675"/>
      <c r="DB47" s="675"/>
      <c r="DC47" s="676"/>
      <c r="DD47" s="642">
        <v>53827</v>
      </c>
      <c r="DE47" s="671"/>
      <c r="DF47" s="671"/>
      <c r="DG47" s="671"/>
      <c r="DH47" s="671"/>
      <c r="DI47" s="671"/>
      <c r="DJ47" s="671"/>
      <c r="DK47" s="672"/>
      <c r="DL47" s="645"/>
      <c r="DM47" s="646"/>
      <c r="DN47" s="646"/>
      <c r="DO47" s="646"/>
      <c r="DP47" s="646"/>
      <c r="DQ47" s="646"/>
      <c r="DR47" s="646"/>
      <c r="DS47" s="646"/>
      <c r="DT47" s="646"/>
      <c r="DU47" s="646"/>
      <c r="DV47" s="647"/>
      <c r="DW47" s="648"/>
      <c r="DX47" s="649"/>
      <c r="DY47" s="649"/>
      <c r="DZ47" s="649"/>
      <c r="EA47" s="649"/>
      <c r="EB47" s="649"/>
      <c r="EC47" s="650"/>
    </row>
    <row r="48" spans="2:133" ht="11.25" x14ac:dyDescent="0.15">
      <c r="B48" s="691" t="s">
        <v>362</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D48" s="689"/>
      <c r="CE48" s="690"/>
      <c r="CF48" s="652" t="s">
        <v>363</v>
      </c>
      <c r="CG48" s="653"/>
      <c r="CH48" s="653"/>
      <c r="CI48" s="653"/>
      <c r="CJ48" s="653"/>
      <c r="CK48" s="653"/>
      <c r="CL48" s="653"/>
      <c r="CM48" s="653"/>
      <c r="CN48" s="653"/>
      <c r="CO48" s="653"/>
      <c r="CP48" s="653"/>
      <c r="CQ48" s="654"/>
      <c r="CR48" s="673" t="s">
        <v>128</v>
      </c>
      <c r="CS48" s="643"/>
      <c r="CT48" s="643"/>
      <c r="CU48" s="643"/>
      <c r="CV48" s="643"/>
      <c r="CW48" s="643"/>
      <c r="CX48" s="643"/>
      <c r="CY48" s="644"/>
      <c r="CZ48" s="674" t="s">
        <v>128</v>
      </c>
      <c r="DA48" s="677"/>
      <c r="DB48" s="677"/>
      <c r="DC48" s="678"/>
      <c r="DD48" s="642" t="s">
        <v>128</v>
      </c>
      <c r="DE48" s="643"/>
      <c r="DF48" s="643"/>
      <c r="DG48" s="643"/>
      <c r="DH48" s="643"/>
      <c r="DI48" s="643"/>
      <c r="DJ48" s="643"/>
      <c r="DK48" s="644"/>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36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CD49" s="655" t="s">
        <v>364</v>
      </c>
      <c r="CE49" s="656"/>
      <c r="CF49" s="656"/>
      <c r="CG49" s="656"/>
      <c r="CH49" s="656"/>
      <c r="CI49" s="656"/>
      <c r="CJ49" s="656"/>
      <c r="CK49" s="656"/>
      <c r="CL49" s="656"/>
      <c r="CM49" s="656"/>
      <c r="CN49" s="656"/>
      <c r="CO49" s="656"/>
      <c r="CP49" s="656"/>
      <c r="CQ49" s="657"/>
      <c r="CR49" s="658">
        <v>11293819</v>
      </c>
      <c r="CS49" s="659"/>
      <c r="CT49" s="659"/>
      <c r="CU49" s="659"/>
      <c r="CV49" s="659"/>
      <c r="CW49" s="659"/>
      <c r="CX49" s="659"/>
      <c r="CY49" s="660"/>
      <c r="CZ49" s="661">
        <v>100</v>
      </c>
      <c r="DA49" s="662"/>
      <c r="DB49" s="662"/>
      <c r="DC49" s="663"/>
      <c r="DD49" s="664">
        <v>6521614</v>
      </c>
      <c r="DE49" s="659"/>
      <c r="DF49" s="659"/>
      <c r="DG49" s="659"/>
      <c r="DH49" s="659"/>
      <c r="DI49" s="659"/>
      <c r="DJ49" s="659"/>
      <c r="DK49" s="660"/>
      <c r="DL49" s="665"/>
      <c r="DM49" s="666"/>
      <c r="DN49" s="666"/>
      <c r="DO49" s="666"/>
      <c r="DP49" s="666"/>
      <c r="DQ49" s="666"/>
      <c r="DR49" s="666"/>
      <c r="DS49" s="666"/>
      <c r="DT49" s="666"/>
      <c r="DU49" s="666"/>
      <c r="DV49" s="667"/>
      <c r="DW49" s="668"/>
      <c r="DX49" s="669"/>
      <c r="DY49" s="669"/>
      <c r="DZ49" s="669"/>
      <c r="EA49" s="669"/>
      <c r="EB49" s="669"/>
      <c r="EC49" s="670"/>
    </row>
    <row r="50" spans="2:133" ht="11.25" hidden="1" x14ac:dyDescent="0.15">
      <c r="B50" s="36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K79" zoomScale="50" zoomScaleNormal="50" zoomScaleSheetLayoutView="70" workbookViewId="0">
      <selection activeCell="BI85" sqref="BI85"/>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ht="11.25" customHeight="1" thickBot="1" x14ac:dyDescent="0.2">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156" t="s">
        <v>366</v>
      </c>
      <c r="DK2" s="1157"/>
      <c r="DL2" s="1157"/>
      <c r="DM2" s="1157"/>
      <c r="DN2" s="1157"/>
      <c r="DO2" s="1158"/>
      <c r="DP2" s="220"/>
      <c r="DQ2" s="1156" t="s">
        <v>367</v>
      </c>
      <c r="DR2" s="1157"/>
      <c r="DS2" s="1157"/>
      <c r="DT2" s="1157"/>
      <c r="DU2" s="1157"/>
      <c r="DV2" s="1157"/>
      <c r="DW2" s="1157"/>
      <c r="DX2" s="1157"/>
      <c r="DY2" s="1157"/>
      <c r="DZ2" s="1158"/>
      <c r="EA2" s="222"/>
    </row>
    <row r="3" spans="1:131" ht="11.2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7" customFormat="1" ht="26.25" customHeight="1" thickBot="1" x14ac:dyDescent="0.2">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4"/>
      <c r="BA4" s="224"/>
      <c r="BB4" s="224"/>
      <c r="BC4" s="224"/>
      <c r="BD4" s="224"/>
      <c r="BE4" s="225"/>
      <c r="BF4" s="225"/>
      <c r="BG4" s="225"/>
      <c r="BH4" s="225"/>
      <c r="BI4" s="225"/>
      <c r="BJ4" s="225"/>
      <c r="BK4" s="225"/>
      <c r="BL4" s="225"/>
      <c r="BM4" s="225"/>
      <c r="BN4" s="225"/>
      <c r="BO4" s="225"/>
      <c r="BP4" s="225"/>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26"/>
    </row>
    <row r="5" spans="1:131" s="227" customFormat="1" ht="26.25" customHeight="1" x14ac:dyDescent="0.15">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24"/>
      <c r="BA5" s="224"/>
      <c r="BB5" s="224"/>
      <c r="BC5" s="224"/>
      <c r="BD5" s="224"/>
      <c r="BE5" s="225"/>
      <c r="BF5" s="225"/>
      <c r="BG5" s="225"/>
      <c r="BH5" s="225"/>
      <c r="BI5" s="225"/>
      <c r="BJ5" s="225"/>
      <c r="BK5" s="225"/>
      <c r="BL5" s="225"/>
      <c r="BM5" s="225"/>
      <c r="BN5" s="225"/>
      <c r="BO5" s="225"/>
      <c r="BP5" s="225"/>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26"/>
    </row>
    <row r="6" spans="1:131" s="227"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4"/>
      <c r="BA6" s="224"/>
      <c r="BB6" s="224"/>
      <c r="BC6" s="224"/>
      <c r="BD6" s="224"/>
      <c r="BE6" s="225"/>
      <c r="BF6" s="225"/>
      <c r="BG6" s="225"/>
      <c r="BH6" s="225"/>
      <c r="BI6" s="225"/>
      <c r="BJ6" s="225"/>
      <c r="BK6" s="225"/>
      <c r="BL6" s="225"/>
      <c r="BM6" s="225"/>
      <c r="BN6" s="225"/>
      <c r="BO6" s="225"/>
      <c r="BP6" s="225"/>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26"/>
    </row>
    <row r="7" spans="1:131" s="227" customFormat="1" ht="26.25" customHeight="1" thickTop="1" x14ac:dyDescent="0.15">
      <c r="A7" s="228">
        <v>1</v>
      </c>
      <c r="B7" s="1112" t="s">
        <v>387</v>
      </c>
      <c r="C7" s="1113"/>
      <c r="D7" s="1113"/>
      <c r="E7" s="1113"/>
      <c r="F7" s="1113"/>
      <c r="G7" s="1113"/>
      <c r="H7" s="1113"/>
      <c r="I7" s="1113"/>
      <c r="J7" s="1113"/>
      <c r="K7" s="1113"/>
      <c r="L7" s="1113"/>
      <c r="M7" s="1113"/>
      <c r="N7" s="1113"/>
      <c r="O7" s="1113"/>
      <c r="P7" s="1114"/>
      <c r="Q7" s="1167">
        <v>12139</v>
      </c>
      <c r="R7" s="1168"/>
      <c r="S7" s="1168"/>
      <c r="T7" s="1168"/>
      <c r="U7" s="1168"/>
      <c r="V7" s="1168">
        <v>11278</v>
      </c>
      <c r="W7" s="1168"/>
      <c r="X7" s="1168"/>
      <c r="Y7" s="1168"/>
      <c r="Z7" s="1168"/>
      <c r="AA7" s="1168">
        <v>860</v>
      </c>
      <c r="AB7" s="1168"/>
      <c r="AC7" s="1168"/>
      <c r="AD7" s="1168"/>
      <c r="AE7" s="1169"/>
      <c r="AF7" s="1170">
        <v>751</v>
      </c>
      <c r="AG7" s="1171"/>
      <c r="AH7" s="1171"/>
      <c r="AI7" s="1171"/>
      <c r="AJ7" s="1172"/>
      <c r="AK7" s="1173">
        <v>623</v>
      </c>
      <c r="AL7" s="1174"/>
      <c r="AM7" s="1174"/>
      <c r="AN7" s="1174"/>
      <c r="AO7" s="1174"/>
      <c r="AP7" s="1174">
        <v>8809</v>
      </c>
      <c r="AQ7" s="1174"/>
      <c r="AR7" s="1174"/>
      <c r="AS7" s="1174"/>
      <c r="AT7" s="1174"/>
      <c r="AU7" s="1175"/>
      <c r="AV7" s="1175"/>
      <c r="AW7" s="1175"/>
      <c r="AX7" s="1175"/>
      <c r="AY7" s="1176"/>
      <c r="AZ7" s="224"/>
      <c r="BA7" s="224"/>
      <c r="BB7" s="224"/>
      <c r="BC7" s="224"/>
      <c r="BD7" s="224"/>
      <c r="BE7" s="225"/>
      <c r="BF7" s="225"/>
      <c r="BG7" s="225"/>
      <c r="BH7" s="225"/>
      <c r="BI7" s="225"/>
      <c r="BJ7" s="225"/>
      <c r="BK7" s="225"/>
      <c r="BL7" s="225"/>
      <c r="BM7" s="225"/>
      <c r="BN7" s="225"/>
      <c r="BO7" s="225"/>
      <c r="BP7" s="225"/>
      <c r="BQ7" s="228">
        <v>1</v>
      </c>
      <c r="BR7" s="229"/>
      <c r="BS7" s="1164" t="s">
        <v>583</v>
      </c>
      <c r="BT7" s="1165"/>
      <c r="BU7" s="1165"/>
      <c r="BV7" s="1165"/>
      <c r="BW7" s="1165"/>
      <c r="BX7" s="1165"/>
      <c r="BY7" s="1165"/>
      <c r="BZ7" s="1165"/>
      <c r="CA7" s="1165"/>
      <c r="CB7" s="1165"/>
      <c r="CC7" s="1165"/>
      <c r="CD7" s="1165"/>
      <c r="CE7" s="1165"/>
      <c r="CF7" s="1165"/>
      <c r="CG7" s="1177"/>
      <c r="CH7" s="1161">
        <v>3</v>
      </c>
      <c r="CI7" s="1162"/>
      <c r="CJ7" s="1162"/>
      <c r="CK7" s="1162"/>
      <c r="CL7" s="1163"/>
      <c r="CM7" s="1161">
        <v>182</v>
      </c>
      <c r="CN7" s="1162"/>
      <c r="CO7" s="1162"/>
      <c r="CP7" s="1162"/>
      <c r="CQ7" s="1163"/>
      <c r="CR7" s="1161">
        <v>55</v>
      </c>
      <c r="CS7" s="1162"/>
      <c r="CT7" s="1162"/>
      <c r="CU7" s="1162"/>
      <c r="CV7" s="1163"/>
      <c r="CW7" s="1161">
        <v>0</v>
      </c>
      <c r="CX7" s="1162"/>
      <c r="CY7" s="1162"/>
      <c r="CZ7" s="1162"/>
      <c r="DA7" s="1163"/>
      <c r="DB7" s="1161" t="s">
        <v>586</v>
      </c>
      <c r="DC7" s="1162"/>
      <c r="DD7" s="1162"/>
      <c r="DE7" s="1162"/>
      <c r="DF7" s="1163"/>
      <c r="DG7" s="1161" t="s">
        <v>586</v>
      </c>
      <c r="DH7" s="1162"/>
      <c r="DI7" s="1162"/>
      <c r="DJ7" s="1162"/>
      <c r="DK7" s="1163"/>
      <c r="DL7" s="1161" t="s">
        <v>586</v>
      </c>
      <c r="DM7" s="1162"/>
      <c r="DN7" s="1162"/>
      <c r="DO7" s="1162"/>
      <c r="DP7" s="1163"/>
      <c r="DQ7" s="1161" t="s">
        <v>586</v>
      </c>
      <c r="DR7" s="1162"/>
      <c r="DS7" s="1162"/>
      <c r="DT7" s="1162"/>
      <c r="DU7" s="1163"/>
      <c r="DV7" s="1164"/>
      <c r="DW7" s="1165"/>
      <c r="DX7" s="1165"/>
      <c r="DY7" s="1165"/>
      <c r="DZ7" s="1166"/>
      <c r="EA7" s="226"/>
    </row>
    <row r="8" spans="1:131" s="227" customFormat="1" ht="26.25" customHeight="1" x14ac:dyDescent="0.15">
      <c r="A8" s="230">
        <v>2</v>
      </c>
      <c r="B8" s="1095" t="s">
        <v>388</v>
      </c>
      <c r="C8" s="1096"/>
      <c r="D8" s="1096"/>
      <c r="E8" s="1096"/>
      <c r="F8" s="1096"/>
      <c r="G8" s="1096"/>
      <c r="H8" s="1096"/>
      <c r="I8" s="1096"/>
      <c r="J8" s="1096"/>
      <c r="K8" s="1096"/>
      <c r="L8" s="1096"/>
      <c r="M8" s="1096"/>
      <c r="N8" s="1096"/>
      <c r="O8" s="1096"/>
      <c r="P8" s="1097"/>
      <c r="Q8" s="1103">
        <v>13</v>
      </c>
      <c r="R8" s="1104"/>
      <c r="S8" s="1104"/>
      <c r="T8" s="1104"/>
      <c r="U8" s="1104"/>
      <c r="V8" s="1104">
        <v>13</v>
      </c>
      <c r="W8" s="1104"/>
      <c r="X8" s="1104"/>
      <c r="Y8" s="1104"/>
      <c r="Z8" s="1104"/>
      <c r="AA8" s="1104">
        <v>0</v>
      </c>
      <c r="AB8" s="1104"/>
      <c r="AC8" s="1104"/>
      <c r="AD8" s="1104"/>
      <c r="AE8" s="1105"/>
      <c r="AF8" s="1100">
        <v>0</v>
      </c>
      <c r="AG8" s="1101"/>
      <c r="AH8" s="1101"/>
      <c r="AI8" s="1101"/>
      <c r="AJ8" s="1102"/>
      <c r="AK8" s="1145" t="s">
        <v>585</v>
      </c>
      <c r="AL8" s="1146"/>
      <c r="AM8" s="1146"/>
      <c r="AN8" s="1146"/>
      <c r="AO8" s="1146"/>
      <c r="AP8" s="1146" t="s">
        <v>585</v>
      </c>
      <c r="AQ8" s="1146"/>
      <c r="AR8" s="1146"/>
      <c r="AS8" s="1146"/>
      <c r="AT8" s="1146"/>
      <c r="AU8" s="1147"/>
      <c r="AV8" s="1147"/>
      <c r="AW8" s="1147"/>
      <c r="AX8" s="1147"/>
      <c r="AY8" s="1148"/>
      <c r="AZ8" s="224"/>
      <c r="BA8" s="224"/>
      <c r="BB8" s="224"/>
      <c r="BC8" s="224"/>
      <c r="BD8" s="224"/>
      <c r="BE8" s="225"/>
      <c r="BF8" s="225"/>
      <c r="BG8" s="225"/>
      <c r="BH8" s="225"/>
      <c r="BI8" s="225"/>
      <c r="BJ8" s="225"/>
      <c r="BK8" s="225"/>
      <c r="BL8" s="225"/>
      <c r="BM8" s="225"/>
      <c r="BN8" s="225"/>
      <c r="BO8" s="225"/>
      <c r="BP8" s="225"/>
      <c r="BQ8" s="230">
        <v>2</v>
      </c>
      <c r="BR8" s="231"/>
      <c r="BS8" s="1057" t="s">
        <v>584</v>
      </c>
      <c r="BT8" s="1058"/>
      <c r="BU8" s="1058"/>
      <c r="BV8" s="1058"/>
      <c r="BW8" s="1058"/>
      <c r="BX8" s="1058"/>
      <c r="BY8" s="1058"/>
      <c r="BZ8" s="1058"/>
      <c r="CA8" s="1058"/>
      <c r="CB8" s="1058"/>
      <c r="CC8" s="1058"/>
      <c r="CD8" s="1058"/>
      <c r="CE8" s="1058"/>
      <c r="CF8" s="1058"/>
      <c r="CG8" s="1079"/>
      <c r="CH8" s="1054">
        <v>2</v>
      </c>
      <c r="CI8" s="1055"/>
      <c r="CJ8" s="1055"/>
      <c r="CK8" s="1055"/>
      <c r="CL8" s="1056"/>
      <c r="CM8" s="1054">
        <v>24</v>
      </c>
      <c r="CN8" s="1055"/>
      <c r="CO8" s="1055"/>
      <c r="CP8" s="1055"/>
      <c r="CQ8" s="1056"/>
      <c r="CR8" s="1054">
        <v>4</v>
      </c>
      <c r="CS8" s="1055"/>
      <c r="CT8" s="1055"/>
      <c r="CU8" s="1055"/>
      <c r="CV8" s="1056"/>
      <c r="CW8" s="1054" t="s">
        <v>586</v>
      </c>
      <c r="CX8" s="1055"/>
      <c r="CY8" s="1055"/>
      <c r="CZ8" s="1055"/>
      <c r="DA8" s="1056"/>
      <c r="DB8" s="1054" t="s">
        <v>586</v>
      </c>
      <c r="DC8" s="1055"/>
      <c r="DD8" s="1055"/>
      <c r="DE8" s="1055"/>
      <c r="DF8" s="1056"/>
      <c r="DG8" s="1054" t="s">
        <v>586</v>
      </c>
      <c r="DH8" s="1055"/>
      <c r="DI8" s="1055"/>
      <c r="DJ8" s="1055"/>
      <c r="DK8" s="1056"/>
      <c r="DL8" s="1054" t="s">
        <v>586</v>
      </c>
      <c r="DM8" s="1055"/>
      <c r="DN8" s="1055"/>
      <c r="DO8" s="1055"/>
      <c r="DP8" s="1056"/>
      <c r="DQ8" s="1054" t="s">
        <v>586</v>
      </c>
      <c r="DR8" s="1055"/>
      <c r="DS8" s="1055"/>
      <c r="DT8" s="1055"/>
      <c r="DU8" s="1056"/>
      <c r="DV8" s="1057"/>
      <c r="DW8" s="1058"/>
      <c r="DX8" s="1058"/>
      <c r="DY8" s="1058"/>
      <c r="DZ8" s="1059"/>
      <c r="EA8" s="226"/>
    </row>
    <row r="9" spans="1:131" s="227" customFormat="1" ht="26.25" customHeight="1" x14ac:dyDescent="0.15">
      <c r="A9" s="230">
        <v>3</v>
      </c>
      <c r="B9" s="1095" t="s">
        <v>389</v>
      </c>
      <c r="C9" s="1096"/>
      <c r="D9" s="1096"/>
      <c r="E9" s="1096"/>
      <c r="F9" s="1096"/>
      <c r="G9" s="1096"/>
      <c r="H9" s="1096"/>
      <c r="I9" s="1096"/>
      <c r="J9" s="1096"/>
      <c r="K9" s="1096"/>
      <c r="L9" s="1096"/>
      <c r="M9" s="1096"/>
      <c r="N9" s="1096"/>
      <c r="O9" s="1096"/>
      <c r="P9" s="1097"/>
      <c r="Q9" s="1103">
        <v>14</v>
      </c>
      <c r="R9" s="1104"/>
      <c r="S9" s="1104"/>
      <c r="T9" s="1104"/>
      <c r="U9" s="1104"/>
      <c r="V9" s="1104">
        <v>14</v>
      </c>
      <c r="W9" s="1104"/>
      <c r="X9" s="1104"/>
      <c r="Y9" s="1104"/>
      <c r="Z9" s="1104"/>
      <c r="AA9" s="1104">
        <v>0</v>
      </c>
      <c r="AB9" s="1104"/>
      <c r="AC9" s="1104"/>
      <c r="AD9" s="1104"/>
      <c r="AE9" s="1105"/>
      <c r="AF9" s="1100" t="s">
        <v>128</v>
      </c>
      <c r="AG9" s="1101"/>
      <c r="AH9" s="1101"/>
      <c r="AI9" s="1101"/>
      <c r="AJ9" s="1102"/>
      <c r="AK9" s="1145" t="s">
        <v>585</v>
      </c>
      <c r="AL9" s="1146"/>
      <c r="AM9" s="1146"/>
      <c r="AN9" s="1146"/>
      <c r="AO9" s="1146"/>
      <c r="AP9" s="1146" t="s">
        <v>585</v>
      </c>
      <c r="AQ9" s="1146"/>
      <c r="AR9" s="1146"/>
      <c r="AS9" s="1146"/>
      <c r="AT9" s="1146"/>
      <c r="AU9" s="1147"/>
      <c r="AV9" s="1147"/>
      <c r="AW9" s="1147"/>
      <c r="AX9" s="1147"/>
      <c r="AY9" s="1148"/>
      <c r="AZ9" s="224"/>
      <c r="BA9" s="224"/>
      <c r="BB9" s="224"/>
      <c r="BC9" s="224"/>
      <c r="BD9" s="224"/>
      <c r="BE9" s="225"/>
      <c r="BF9" s="225"/>
      <c r="BG9" s="225"/>
      <c r="BH9" s="225"/>
      <c r="BI9" s="225"/>
      <c r="BJ9" s="225"/>
      <c r="BK9" s="225"/>
      <c r="BL9" s="225"/>
      <c r="BM9" s="225"/>
      <c r="BN9" s="225"/>
      <c r="BO9" s="225"/>
      <c r="BP9" s="225"/>
      <c r="BQ9" s="230">
        <v>3</v>
      </c>
      <c r="BR9" s="231"/>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26"/>
    </row>
    <row r="10" spans="1:131" s="227" customFormat="1" ht="26.25" customHeight="1" x14ac:dyDescent="0.15">
      <c r="A10" s="230">
        <v>4</v>
      </c>
      <c r="B10" s="1095" t="s">
        <v>390</v>
      </c>
      <c r="C10" s="1096"/>
      <c r="D10" s="1096"/>
      <c r="E10" s="1096"/>
      <c r="F10" s="1096"/>
      <c r="G10" s="1096"/>
      <c r="H10" s="1096"/>
      <c r="I10" s="1096"/>
      <c r="J10" s="1096"/>
      <c r="K10" s="1096"/>
      <c r="L10" s="1096"/>
      <c r="M10" s="1096"/>
      <c r="N10" s="1096"/>
      <c r="O10" s="1096"/>
      <c r="P10" s="1097"/>
      <c r="Q10" s="1103">
        <v>0</v>
      </c>
      <c r="R10" s="1104"/>
      <c r="S10" s="1104"/>
      <c r="T10" s="1104"/>
      <c r="U10" s="1104"/>
      <c r="V10" s="1104">
        <v>0</v>
      </c>
      <c r="W10" s="1104"/>
      <c r="X10" s="1104"/>
      <c r="Y10" s="1104"/>
      <c r="Z10" s="1104"/>
      <c r="AA10" s="1104">
        <v>0</v>
      </c>
      <c r="AB10" s="1104"/>
      <c r="AC10" s="1104"/>
      <c r="AD10" s="1104"/>
      <c r="AE10" s="1105"/>
      <c r="AF10" s="1100">
        <v>0</v>
      </c>
      <c r="AG10" s="1101"/>
      <c r="AH10" s="1101"/>
      <c r="AI10" s="1101"/>
      <c r="AJ10" s="1102"/>
      <c r="AK10" s="1145" t="s">
        <v>585</v>
      </c>
      <c r="AL10" s="1146"/>
      <c r="AM10" s="1146"/>
      <c r="AN10" s="1146"/>
      <c r="AO10" s="1146"/>
      <c r="AP10" s="1146" t="s">
        <v>585</v>
      </c>
      <c r="AQ10" s="1146"/>
      <c r="AR10" s="1146"/>
      <c r="AS10" s="1146"/>
      <c r="AT10" s="1146"/>
      <c r="AU10" s="1147"/>
      <c r="AV10" s="1147"/>
      <c r="AW10" s="1147"/>
      <c r="AX10" s="1147"/>
      <c r="AY10" s="1148"/>
      <c r="AZ10" s="224"/>
      <c r="BA10" s="224"/>
      <c r="BB10" s="224"/>
      <c r="BC10" s="224"/>
      <c r="BD10" s="224"/>
      <c r="BE10" s="225"/>
      <c r="BF10" s="225"/>
      <c r="BG10" s="225"/>
      <c r="BH10" s="225"/>
      <c r="BI10" s="225"/>
      <c r="BJ10" s="225"/>
      <c r="BK10" s="225"/>
      <c r="BL10" s="225"/>
      <c r="BM10" s="225"/>
      <c r="BN10" s="225"/>
      <c r="BO10" s="225"/>
      <c r="BP10" s="225"/>
      <c r="BQ10" s="230">
        <v>4</v>
      </c>
      <c r="BR10" s="231"/>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26"/>
    </row>
    <row r="11" spans="1:131" s="227" customFormat="1" ht="26.25" customHeight="1" x14ac:dyDescent="0.15">
      <c r="A11" s="230">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4"/>
      <c r="BA11" s="224"/>
      <c r="BB11" s="224"/>
      <c r="BC11" s="224"/>
      <c r="BD11" s="224"/>
      <c r="BE11" s="225"/>
      <c r="BF11" s="225"/>
      <c r="BG11" s="225"/>
      <c r="BH11" s="225"/>
      <c r="BI11" s="225"/>
      <c r="BJ11" s="225"/>
      <c r="BK11" s="225"/>
      <c r="BL11" s="225"/>
      <c r="BM11" s="225"/>
      <c r="BN11" s="225"/>
      <c r="BO11" s="225"/>
      <c r="BP11" s="225"/>
      <c r="BQ11" s="230">
        <v>5</v>
      </c>
      <c r="BR11" s="231"/>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26"/>
    </row>
    <row r="12" spans="1:131" s="227" customFormat="1" ht="26.25" customHeight="1" x14ac:dyDescent="0.15">
      <c r="A12" s="230">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4"/>
      <c r="BA12" s="224"/>
      <c r="BB12" s="224"/>
      <c r="BC12" s="224"/>
      <c r="BD12" s="224"/>
      <c r="BE12" s="225"/>
      <c r="BF12" s="225"/>
      <c r="BG12" s="225"/>
      <c r="BH12" s="225"/>
      <c r="BI12" s="225"/>
      <c r="BJ12" s="225"/>
      <c r="BK12" s="225"/>
      <c r="BL12" s="225"/>
      <c r="BM12" s="225"/>
      <c r="BN12" s="225"/>
      <c r="BO12" s="225"/>
      <c r="BP12" s="225"/>
      <c r="BQ12" s="230">
        <v>6</v>
      </c>
      <c r="BR12" s="231"/>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26"/>
    </row>
    <row r="13" spans="1:131" s="227" customFormat="1" ht="26.25" customHeight="1" x14ac:dyDescent="0.15">
      <c r="A13" s="230">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4"/>
      <c r="BA13" s="224"/>
      <c r="BB13" s="224"/>
      <c r="BC13" s="224"/>
      <c r="BD13" s="224"/>
      <c r="BE13" s="225"/>
      <c r="BF13" s="225"/>
      <c r="BG13" s="225"/>
      <c r="BH13" s="225"/>
      <c r="BI13" s="225"/>
      <c r="BJ13" s="225"/>
      <c r="BK13" s="225"/>
      <c r="BL13" s="225"/>
      <c r="BM13" s="225"/>
      <c r="BN13" s="225"/>
      <c r="BO13" s="225"/>
      <c r="BP13" s="225"/>
      <c r="BQ13" s="230">
        <v>7</v>
      </c>
      <c r="BR13" s="231"/>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26"/>
    </row>
    <row r="14" spans="1:131" s="227" customFormat="1" ht="26.25" customHeight="1" x14ac:dyDescent="0.15">
      <c r="A14" s="230">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4"/>
      <c r="BA14" s="224"/>
      <c r="BB14" s="224"/>
      <c r="BC14" s="224"/>
      <c r="BD14" s="224"/>
      <c r="BE14" s="225"/>
      <c r="BF14" s="225"/>
      <c r="BG14" s="225"/>
      <c r="BH14" s="225"/>
      <c r="BI14" s="225"/>
      <c r="BJ14" s="225"/>
      <c r="BK14" s="225"/>
      <c r="BL14" s="225"/>
      <c r="BM14" s="225"/>
      <c r="BN14" s="225"/>
      <c r="BO14" s="225"/>
      <c r="BP14" s="225"/>
      <c r="BQ14" s="230">
        <v>8</v>
      </c>
      <c r="BR14" s="231"/>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26"/>
    </row>
    <row r="15" spans="1:131" s="227" customFormat="1" ht="26.25" customHeight="1" x14ac:dyDescent="0.15">
      <c r="A15" s="230">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4"/>
      <c r="BA15" s="224"/>
      <c r="BB15" s="224"/>
      <c r="BC15" s="224"/>
      <c r="BD15" s="224"/>
      <c r="BE15" s="225"/>
      <c r="BF15" s="225"/>
      <c r="BG15" s="225"/>
      <c r="BH15" s="225"/>
      <c r="BI15" s="225"/>
      <c r="BJ15" s="225"/>
      <c r="BK15" s="225"/>
      <c r="BL15" s="225"/>
      <c r="BM15" s="225"/>
      <c r="BN15" s="225"/>
      <c r="BO15" s="225"/>
      <c r="BP15" s="225"/>
      <c r="BQ15" s="230">
        <v>9</v>
      </c>
      <c r="BR15" s="231"/>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26"/>
    </row>
    <row r="16" spans="1:131" s="227" customFormat="1" ht="26.25" customHeight="1" x14ac:dyDescent="0.15">
      <c r="A16" s="230">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4"/>
      <c r="BA16" s="224"/>
      <c r="BB16" s="224"/>
      <c r="BC16" s="224"/>
      <c r="BD16" s="224"/>
      <c r="BE16" s="225"/>
      <c r="BF16" s="225"/>
      <c r="BG16" s="225"/>
      <c r="BH16" s="225"/>
      <c r="BI16" s="225"/>
      <c r="BJ16" s="225"/>
      <c r="BK16" s="225"/>
      <c r="BL16" s="225"/>
      <c r="BM16" s="225"/>
      <c r="BN16" s="225"/>
      <c r="BO16" s="225"/>
      <c r="BP16" s="225"/>
      <c r="BQ16" s="230">
        <v>10</v>
      </c>
      <c r="BR16" s="231"/>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26"/>
    </row>
    <row r="17" spans="1:131" s="227" customFormat="1" ht="26.25" customHeight="1" x14ac:dyDescent="0.15">
      <c r="A17" s="230">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4"/>
      <c r="BA17" s="224"/>
      <c r="BB17" s="224"/>
      <c r="BC17" s="224"/>
      <c r="BD17" s="224"/>
      <c r="BE17" s="225"/>
      <c r="BF17" s="225"/>
      <c r="BG17" s="225"/>
      <c r="BH17" s="225"/>
      <c r="BI17" s="225"/>
      <c r="BJ17" s="225"/>
      <c r="BK17" s="225"/>
      <c r="BL17" s="225"/>
      <c r="BM17" s="225"/>
      <c r="BN17" s="225"/>
      <c r="BO17" s="225"/>
      <c r="BP17" s="225"/>
      <c r="BQ17" s="230">
        <v>11</v>
      </c>
      <c r="BR17" s="231"/>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26"/>
    </row>
    <row r="18" spans="1:131" s="227" customFormat="1" ht="26.25" customHeight="1" x14ac:dyDescent="0.15">
      <c r="A18" s="230">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4"/>
      <c r="BA18" s="224"/>
      <c r="BB18" s="224"/>
      <c r="BC18" s="224"/>
      <c r="BD18" s="224"/>
      <c r="BE18" s="225"/>
      <c r="BF18" s="225"/>
      <c r="BG18" s="225"/>
      <c r="BH18" s="225"/>
      <c r="BI18" s="225"/>
      <c r="BJ18" s="225"/>
      <c r="BK18" s="225"/>
      <c r="BL18" s="225"/>
      <c r="BM18" s="225"/>
      <c r="BN18" s="225"/>
      <c r="BO18" s="225"/>
      <c r="BP18" s="225"/>
      <c r="BQ18" s="230">
        <v>12</v>
      </c>
      <c r="BR18" s="231"/>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26"/>
    </row>
    <row r="19" spans="1:131" s="227" customFormat="1" ht="26.25" customHeight="1" x14ac:dyDescent="0.15">
      <c r="A19" s="230">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4"/>
      <c r="BA19" s="224"/>
      <c r="BB19" s="224"/>
      <c r="BC19" s="224"/>
      <c r="BD19" s="224"/>
      <c r="BE19" s="225"/>
      <c r="BF19" s="225"/>
      <c r="BG19" s="225"/>
      <c r="BH19" s="225"/>
      <c r="BI19" s="225"/>
      <c r="BJ19" s="225"/>
      <c r="BK19" s="225"/>
      <c r="BL19" s="225"/>
      <c r="BM19" s="225"/>
      <c r="BN19" s="225"/>
      <c r="BO19" s="225"/>
      <c r="BP19" s="225"/>
      <c r="BQ19" s="230">
        <v>13</v>
      </c>
      <c r="BR19" s="231"/>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26"/>
    </row>
    <row r="20" spans="1:131" s="227" customFormat="1" ht="26.25" customHeight="1" x14ac:dyDescent="0.15">
      <c r="A20" s="230">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4"/>
      <c r="BA20" s="224"/>
      <c r="BB20" s="224"/>
      <c r="BC20" s="224"/>
      <c r="BD20" s="224"/>
      <c r="BE20" s="225"/>
      <c r="BF20" s="225"/>
      <c r="BG20" s="225"/>
      <c r="BH20" s="225"/>
      <c r="BI20" s="225"/>
      <c r="BJ20" s="225"/>
      <c r="BK20" s="225"/>
      <c r="BL20" s="225"/>
      <c r="BM20" s="225"/>
      <c r="BN20" s="225"/>
      <c r="BO20" s="225"/>
      <c r="BP20" s="225"/>
      <c r="BQ20" s="230">
        <v>14</v>
      </c>
      <c r="BR20" s="231"/>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26"/>
    </row>
    <row r="21" spans="1:131" s="227" customFormat="1" ht="26.25" customHeight="1" thickBot="1" x14ac:dyDescent="0.2">
      <c r="A21" s="230">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4"/>
      <c r="BA21" s="224"/>
      <c r="BB21" s="224"/>
      <c r="BC21" s="224"/>
      <c r="BD21" s="224"/>
      <c r="BE21" s="225"/>
      <c r="BF21" s="225"/>
      <c r="BG21" s="225"/>
      <c r="BH21" s="225"/>
      <c r="BI21" s="225"/>
      <c r="BJ21" s="225"/>
      <c r="BK21" s="225"/>
      <c r="BL21" s="225"/>
      <c r="BM21" s="225"/>
      <c r="BN21" s="225"/>
      <c r="BO21" s="225"/>
      <c r="BP21" s="225"/>
      <c r="BQ21" s="230">
        <v>15</v>
      </c>
      <c r="BR21" s="231"/>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26"/>
    </row>
    <row r="22" spans="1:131" s="227" customFormat="1" ht="26.25" customHeight="1" x14ac:dyDescent="0.15">
      <c r="A22" s="230">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391</v>
      </c>
      <c r="BA22" s="1093"/>
      <c r="BB22" s="1093"/>
      <c r="BC22" s="1093"/>
      <c r="BD22" s="1094"/>
      <c r="BE22" s="225"/>
      <c r="BF22" s="225"/>
      <c r="BG22" s="225"/>
      <c r="BH22" s="225"/>
      <c r="BI22" s="225"/>
      <c r="BJ22" s="225"/>
      <c r="BK22" s="225"/>
      <c r="BL22" s="225"/>
      <c r="BM22" s="225"/>
      <c r="BN22" s="225"/>
      <c r="BO22" s="225"/>
      <c r="BP22" s="225"/>
      <c r="BQ22" s="230">
        <v>16</v>
      </c>
      <c r="BR22" s="231"/>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26"/>
    </row>
    <row r="23" spans="1:131" s="227" customFormat="1" ht="26.25" customHeight="1" thickBot="1" x14ac:dyDescent="0.2">
      <c r="A23" s="232" t="s">
        <v>392</v>
      </c>
      <c r="B23" s="1002" t="s">
        <v>393</v>
      </c>
      <c r="C23" s="1003"/>
      <c r="D23" s="1003"/>
      <c r="E23" s="1003"/>
      <c r="F23" s="1003"/>
      <c r="G23" s="1003"/>
      <c r="H23" s="1003"/>
      <c r="I23" s="1003"/>
      <c r="J23" s="1003"/>
      <c r="K23" s="1003"/>
      <c r="L23" s="1003"/>
      <c r="M23" s="1003"/>
      <c r="N23" s="1003"/>
      <c r="O23" s="1003"/>
      <c r="P23" s="1013"/>
      <c r="Q23" s="1132">
        <v>12155</v>
      </c>
      <c r="R23" s="1126"/>
      <c r="S23" s="1126"/>
      <c r="T23" s="1126"/>
      <c r="U23" s="1126"/>
      <c r="V23" s="1126">
        <v>11294</v>
      </c>
      <c r="W23" s="1126"/>
      <c r="X23" s="1126"/>
      <c r="Y23" s="1126"/>
      <c r="Z23" s="1126"/>
      <c r="AA23" s="1126">
        <v>861</v>
      </c>
      <c r="AB23" s="1126"/>
      <c r="AC23" s="1126"/>
      <c r="AD23" s="1126"/>
      <c r="AE23" s="1133"/>
      <c r="AF23" s="1134">
        <v>751</v>
      </c>
      <c r="AG23" s="1126"/>
      <c r="AH23" s="1126"/>
      <c r="AI23" s="1126"/>
      <c r="AJ23" s="1135"/>
      <c r="AK23" s="1136"/>
      <c r="AL23" s="1137"/>
      <c r="AM23" s="1137"/>
      <c r="AN23" s="1137"/>
      <c r="AO23" s="1137"/>
      <c r="AP23" s="1126">
        <v>8809</v>
      </c>
      <c r="AQ23" s="1126"/>
      <c r="AR23" s="1126"/>
      <c r="AS23" s="1126"/>
      <c r="AT23" s="1126"/>
      <c r="AU23" s="1127"/>
      <c r="AV23" s="1127"/>
      <c r="AW23" s="1127"/>
      <c r="AX23" s="1127"/>
      <c r="AY23" s="1128"/>
      <c r="AZ23" s="1129" t="s">
        <v>128</v>
      </c>
      <c r="BA23" s="1130"/>
      <c r="BB23" s="1130"/>
      <c r="BC23" s="1130"/>
      <c r="BD23" s="1131"/>
      <c r="BE23" s="225"/>
      <c r="BF23" s="225"/>
      <c r="BG23" s="225"/>
      <c r="BH23" s="225"/>
      <c r="BI23" s="225"/>
      <c r="BJ23" s="225"/>
      <c r="BK23" s="225"/>
      <c r="BL23" s="225"/>
      <c r="BM23" s="225"/>
      <c r="BN23" s="225"/>
      <c r="BO23" s="225"/>
      <c r="BP23" s="225"/>
      <c r="BQ23" s="230">
        <v>17</v>
      </c>
      <c r="BR23" s="231"/>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26"/>
    </row>
    <row r="24" spans="1:131" s="227" customFormat="1" ht="26.25" customHeight="1" x14ac:dyDescent="0.15">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4"/>
      <c r="BA24" s="224"/>
      <c r="BB24" s="224"/>
      <c r="BC24" s="224"/>
      <c r="BD24" s="224"/>
      <c r="BE24" s="225"/>
      <c r="BF24" s="225"/>
      <c r="BG24" s="225"/>
      <c r="BH24" s="225"/>
      <c r="BI24" s="225"/>
      <c r="BJ24" s="225"/>
      <c r="BK24" s="225"/>
      <c r="BL24" s="225"/>
      <c r="BM24" s="225"/>
      <c r="BN24" s="225"/>
      <c r="BO24" s="225"/>
      <c r="BP24" s="225"/>
      <c r="BQ24" s="230">
        <v>18</v>
      </c>
      <c r="BR24" s="231"/>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26"/>
    </row>
    <row r="25" spans="1:131" ht="26.25" customHeight="1" thickBot="1" x14ac:dyDescent="0.2">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4"/>
      <c r="BK25" s="224"/>
      <c r="BL25" s="224"/>
      <c r="BM25" s="224"/>
      <c r="BN25" s="224"/>
      <c r="BO25" s="233"/>
      <c r="BP25" s="233"/>
      <c r="BQ25" s="230">
        <v>19</v>
      </c>
      <c r="BR25" s="231"/>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2"/>
    </row>
    <row r="26" spans="1:131" ht="26.25" customHeight="1" x14ac:dyDescent="0.15">
      <c r="A26" s="1060" t="s">
        <v>370</v>
      </c>
      <c r="B26" s="1061"/>
      <c r="C26" s="1061"/>
      <c r="D26" s="1061"/>
      <c r="E26" s="1061"/>
      <c r="F26" s="1061"/>
      <c r="G26" s="1061"/>
      <c r="H26" s="1061"/>
      <c r="I26" s="1061"/>
      <c r="J26" s="1061"/>
      <c r="K26" s="1061"/>
      <c r="L26" s="1061"/>
      <c r="M26" s="1061"/>
      <c r="N26" s="1061"/>
      <c r="O26" s="1061"/>
      <c r="P26" s="1062"/>
      <c r="Q26" s="1066" t="s">
        <v>396</v>
      </c>
      <c r="R26" s="1067"/>
      <c r="S26" s="1067"/>
      <c r="T26" s="1067"/>
      <c r="U26" s="1068"/>
      <c r="V26" s="1066" t="s">
        <v>397</v>
      </c>
      <c r="W26" s="1067"/>
      <c r="X26" s="1067"/>
      <c r="Y26" s="1067"/>
      <c r="Z26" s="1068"/>
      <c r="AA26" s="1066" t="s">
        <v>398</v>
      </c>
      <c r="AB26" s="1067"/>
      <c r="AC26" s="1067"/>
      <c r="AD26" s="1067"/>
      <c r="AE26" s="1067"/>
      <c r="AF26" s="1120" t="s">
        <v>399</v>
      </c>
      <c r="AG26" s="1073"/>
      <c r="AH26" s="1073"/>
      <c r="AI26" s="1073"/>
      <c r="AJ26" s="1121"/>
      <c r="AK26" s="1067" t="s">
        <v>400</v>
      </c>
      <c r="AL26" s="1067"/>
      <c r="AM26" s="1067"/>
      <c r="AN26" s="1067"/>
      <c r="AO26" s="1068"/>
      <c r="AP26" s="1066" t="s">
        <v>401</v>
      </c>
      <c r="AQ26" s="1067"/>
      <c r="AR26" s="1067"/>
      <c r="AS26" s="1067"/>
      <c r="AT26" s="1068"/>
      <c r="AU26" s="1066" t="s">
        <v>402</v>
      </c>
      <c r="AV26" s="1067"/>
      <c r="AW26" s="1067"/>
      <c r="AX26" s="1067"/>
      <c r="AY26" s="1068"/>
      <c r="AZ26" s="1066" t="s">
        <v>403</v>
      </c>
      <c r="BA26" s="1067"/>
      <c r="BB26" s="1067"/>
      <c r="BC26" s="1067"/>
      <c r="BD26" s="1068"/>
      <c r="BE26" s="1066" t="s">
        <v>377</v>
      </c>
      <c r="BF26" s="1067"/>
      <c r="BG26" s="1067"/>
      <c r="BH26" s="1067"/>
      <c r="BI26" s="1080"/>
      <c r="BJ26" s="224"/>
      <c r="BK26" s="224"/>
      <c r="BL26" s="224"/>
      <c r="BM26" s="224"/>
      <c r="BN26" s="224"/>
      <c r="BO26" s="233"/>
      <c r="BP26" s="233"/>
      <c r="BQ26" s="230">
        <v>20</v>
      </c>
      <c r="BR26" s="231"/>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2"/>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4"/>
      <c r="BK27" s="224"/>
      <c r="BL27" s="224"/>
      <c r="BM27" s="224"/>
      <c r="BN27" s="224"/>
      <c r="BO27" s="233"/>
      <c r="BP27" s="233"/>
      <c r="BQ27" s="230">
        <v>21</v>
      </c>
      <c r="BR27" s="231"/>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2"/>
    </row>
    <row r="28" spans="1:131" ht="26.25" customHeight="1" thickTop="1" x14ac:dyDescent="0.15">
      <c r="A28" s="234">
        <v>1</v>
      </c>
      <c r="B28" s="1112" t="s">
        <v>404</v>
      </c>
      <c r="C28" s="1113"/>
      <c r="D28" s="1113"/>
      <c r="E28" s="1113"/>
      <c r="F28" s="1113"/>
      <c r="G28" s="1113"/>
      <c r="H28" s="1113"/>
      <c r="I28" s="1113"/>
      <c r="J28" s="1113"/>
      <c r="K28" s="1113"/>
      <c r="L28" s="1113"/>
      <c r="M28" s="1113"/>
      <c r="N28" s="1113"/>
      <c r="O28" s="1113"/>
      <c r="P28" s="1114"/>
      <c r="Q28" s="1115">
        <v>1418</v>
      </c>
      <c r="R28" s="1116"/>
      <c r="S28" s="1116"/>
      <c r="T28" s="1116"/>
      <c r="U28" s="1116"/>
      <c r="V28" s="1116">
        <v>1418</v>
      </c>
      <c r="W28" s="1116"/>
      <c r="X28" s="1116"/>
      <c r="Y28" s="1116"/>
      <c r="Z28" s="1116"/>
      <c r="AA28" s="1116">
        <v>0</v>
      </c>
      <c r="AB28" s="1116"/>
      <c r="AC28" s="1116"/>
      <c r="AD28" s="1116"/>
      <c r="AE28" s="1117"/>
      <c r="AF28" s="1118">
        <v>0</v>
      </c>
      <c r="AG28" s="1116"/>
      <c r="AH28" s="1116"/>
      <c r="AI28" s="1116"/>
      <c r="AJ28" s="1119"/>
      <c r="AK28" s="1107">
        <v>112</v>
      </c>
      <c r="AL28" s="1108"/>
      <c r="AM28" s="1108"/>
      <c r="AN28" s="1108"/>
      <c r="AO28" s="1108"/>
      <c r="AP28" s="1108" t="s">
        <v>585</v>
      </c>
      <c r="AQ28" s="1108"/>
      <c r="AR28" s="1108"/>
      <c r="AS28" s="1108"/>
      <c r="AT28" s="1108"/>
      <c r="AU28" s="1108" t="s">
        <v>585</v>
      </c>
      <c r="AV28" s="1108"/>
      <c r="AW28" s="1108"/>
      <c r="AX28" s="1108"/>
      <c r="AY28" s="1108"/>
      <c r="AZ28" s="1109" t="s">
        <v>585</v>
      </c>
      <c r="BA28" s="1109"/>
      <c r="BB28" s="1109"/>
      <c r="BC28" s="1109"/>
      <c r="BD28" s="1109"/>
      <c r="BE28" s="1110"/>
      <c r="BF28" s="1110"/>
      <c r="BG28" s="1110"/>
      <c r="BH28" s="1110"/>
      <c r="BI28" s="1111"/>
      <c r="BJ28" s="224"/>
      <c r="BK28" s="224"/>
      <c r="BL28" s="224"/>
      <c r="BM28" s="224"/>
      <c r="BN28" s="224"/>
      <c r="BO28" s="233"/>
      <c r="BP28" s="233"/>
      <c r="BQ28" s="230">
        <v>22</v>
      </c>
      <c r="BR28" s="231"/>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2"/>
    </row>
    <row r="29" spans="1:131" ht="26.25" customHeight="1" x14ac:dyDescent="0.15">
      <c r="A29" s="234">
        <v>2</v>
      </c>
      <c r="B29" s="1095" t="s">
        <v>405</v>
      </c>
      <c r="C29" s="1096"/>
      <c r="D29" s="1096"/>
      <c r="E29" s="1096"/>
      <c r="F29" s="1096"/>
      <c r="G29" s="1096"/>
      <c r="H29" s="1096"/>
      <c r="I29" s="1096"/>
      <c r="J29" s="1096"/>
      <c r="K29" s="1096"/>
      <c r="L29" s="1096"/>
      <c r="M29" s="1096"/>
      <c r="N29" s="1096"/>
      <c r="O29" s="1096"/>
      <c r="P29" s="1097"/>
      <c r="Q29" s="1103">
        <v>2222</v>
      </c>
      <c r="R29" s="1104"/>
      <c r="S29" s="1104"/>
      <c r="T29" s="1104"/>
      <c r="U29" s="1104"/>
      <c r="V29" s="1104">
        <v>2135</v>
      </c>
      <c r="W29" s="1104"/>
      <c r="X29" s="1104"/>
      <c r="Y29" s="1104"/>
      <c r="Z29" s="1104"/>
      <c r="AA29" s="1104">
        <v>87</v>
      </c>
      <c r="AB29" s="1104"/>
      <c r="AC29" s="1104"/>
      <c r="AD29" s="1104"/>
      <c r="AE29" s="1105"/>
      <c r="AF29" s="1100">
        <v>87</v>
      </c>
      <c r="AG29" s="1101"/>
      <c r="AH29" s="1101"/>
      <c r="AI29" s="1101"/>
      <c r="AJ29" s="1102"/>
      <c r="AK29" s="1045">
        <v>327</v>
      </c>
      <c r="AL29" s="1036"/>
      <c r="AM29" s="1036"/>
      <c r="AN29" s="1036"/>
      <c r="AO29" s="1036"/>
      <c r="AP29" s="1036"/>
      <c r="AQ29" s="1036"/>
      <c r="AR29" s="1036"/>
      <c r="AS29" s="1036"/>
      <c r="AT29" s="1036"/>
      <c r="AU29" s="1036"/>
      <c r="AV29" s="1036"/>
      <c r="AW29" s="1036"/>
      <c r="AX29" s="1036"/>
      <c r="AY29" s="1036"/>
      <c r="AZ29" s="1106"/>
      <c r="BA29" s="1106"/>
      <c r="BB29" s="1106"/>
      <c r="BC29" s="1106"/>
      <c r="BD29" s="1106"/>
      <c r="BE29" s="1037"/>
      <c r="BF29" s="1037"/>
      <c r="BG29" s="1037"/>
      <c r="BH29" s="1037"/>
      <c r="BI29" s="1038"/>
      <c r="BJ29" s="224"/>
      <c r="BK29" s="224"/>
      <c r="BL29" s="224"/>
      <c r="BM29" s="224"/>
      <c r="BN29" s="224"/>
      <c r="BO29" s="233"/>
      <c r="BP29" s="233"/>
      <c r="BQ29" s="230">
        <v>23</v>
      </c>
      <c r="BR29" s="231"/>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2"/>
    </row>
    <row r="30" spans="1:131" ht="26.25" customHeight="1" x14ac:dyDescent="0.15">
      <c r="A30" s="234">
        <v>3</v>
      </c>
      <c r="B30" s="1095" t="s">
        <v>406</v>
      </c>
      <c r="C30" s="1096"/>
      <c r="D30" s="1096"/>
      <c r="E30" s="1096"/>
      <c r="F30" s="1096"/>
      <c r="G30" s="1096"/>
      <c r="H30" s="1096"/>
      <c r="I30" s="1096"/>
      <c r="J30" s="1096"/>
      <c r="K30" s="1096"/>
      <c r="L30" s="1096"/>
      <c r="M30" s="1096"/>
      <c r="N30" s="1096"/>
      <c r="O30" s="1096"/>
      <c r="P30" s="1097"/>
      <c r="Q30" s="1103">
        <v>12</v>
      </c>
      <c r="R30" s="1104"/>
      <c r="S30" s="1104"/>
      <c r="T30" s="1104"/>
      <c r="U30" s="1104"/>
      <c r="V30" s="1104">
        <v>12</v>
      </c>
      <c r="W30" s="1104"/>
      <c r="X30" s="1104"/>
      <c r="Y30" s="1104"/>
      <c r="Z30" s="1104"/>
      <c r="AA30" s="1104">
        <v>0</v>
      </c>
      <c r="AB30" s="1104"/>
      <c r="AC30" s="1104"/>
      <c r="AD30" s="1104"/>
      <c r="AE30" s="1105"/>
      <c r="AF30" s="1100" t="s">
        <v>128</v>
      </c>
      <c r="AG30" s="1101"/>
      <c r="AH30" s="1101"/>
      <c r="AI30" s="1101"/>
      <c r="AJ30" s="1102"/>
      <c r="AK30" s="1045">
        <v>7</v>
      </c>
      <c r="AL30" s="1036"/>
      <c r="AM30" s="1036"/>
      <c r="AN30" s="1036"/>
      <c r="AO30" s="1036"/>
      <c r="AP30" s="1036"/>
      <c r="AQ30" s="1036"/>
      <c r="AR30" s="1036"/>
      <c r="AS30" s="1036"/>
      <c r="AT30" s="1036"/>
      <c r="AU30" s="1036"/>
      <c r="AV30" s="1036"/>
      <c r="AW30" s="1036"/>
      <c r="AX30" s="1036"/>
      <c r="AY30" s="1036"/>
      <c r="AZ30" s="1106"/>
      <c r="BA30" s="1106"/>
      <c r="BB30" s="1106"/>
      <c r="BC30" s="1106"/>
      <c r="BD30" s="1106"/>
      <c r="BE30" s="1037"/>
      <c r="BF30" s="1037"/>
      <c r="BG30" s="1037"/>
      <c r="BH30" s="1037"/>
      <c r="BI30" s="1038"/>
      <c r="BJ30" s="224"/>
      <c r="BK30" s="224"/>
      <c r="BL30" s="224"/>
      <c r="BM30" s="224"/>
      <c r="BN30" s="224"/>
      <c r="BO30" s="233"/>
      <c r="BP30" s="233"/>
      <c r="BQ30" s="230">
        <v>24</v>
      </c>
      <c r="BR30" s="231"/>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2"/>
    </row>
    <row r="31" spans="1:131" ht="26.25" customHeight="1" x14ac:dyDescent="0.15">
      <c r="A31" s="234">
        <v>4</v>
      </c>
      <c r="B31" s="1095" t="s">
        <v>407</v>
      </c>
      <c r="C31" s="1096"/>
      <c r="D31" s="1096"/>
      <c r="E31" s="1096"/>
      <c r="F31" s="1096"/>
      <c r="G31" s="1096"/>
      <c r="H31" s="1096"/>
      <c r="I31" s="1096"/>
      <c r="J31" s="1096"/>
      <c r="K31" s="1096"/>
      <c r="L31" s="1096"/>
      <c r="M31" s="1096"/>
      <c r="N31" s="1096"/>
      <c r="O31" s="1096"/>
      <c r="P31" s="1097"/>
      <c r="Q31" s="1103">
        <v>170</v>
      </c>
      <c r="R31" s="1104"/>
      <c r="S31" s="1104"/>
      <c r="T31" s="1104"/>
      <c r="U31" s="1104"/>
      <c r="V31" s="1104">
        <v>170</v>
      </c>
      <c r="W31" s="1104"/>
      <c r="X31" s="1104"/>
      <c r="Y31" s="1104"/>
      <c r="Z31" s="1104"/>
      <c r="AA31" s="1104">
        <v>0</v>
      </c>
      <c r="AB31" s="1104"/>
      <c r="AC31" s="1104"/>
      <c r="AD31" s="1104"/>
      <c r="AE31" s="1105"/>
      <c r="AF31" s="1100">
        <v>0</v>
      </c>
      <c r="AG31" s="1101"/>
      <c r="AH31" s="1101"/>
      <c r="AI31" s="1101"/>
      <c r="AJ31" s="1102"/>
      <c r="AK31" s="1045">
        <v>66</v>
      </c>
      <c r="AL31" s="1036"/>
      <c r="AM31" s="1036"/>
      <c r="AN31" s="1036"/>
      <c r="AO31" s="1036"/>
      <c r="AP31" s="1036"/>
      <c r="AQ31" s="1036"/>
      <c r="AR31" s="1036"/>
      <c r="AS31" s="1036"/>
      <c r="AT31" s="1036"/>
      <c r="AU31" s="1036"/>
      <c r="AV31" s="1036"/>
      <c r="AW31" s="1036"/>
      <c r="AX31" s="1036"/>
      <c r="AY31" s="1036"/>
      <c r="AZ31" s="1106"/>
      <c r="BA31" s="1106"/>
      <c r="BB31" s="1106"/>
      <c r="BC31" s="1106"/>
      <c r="BD31" s="1106"/>
      <c r="BE31" s="1037"/>
      <c r="BF31" s="1037"/>
      <c r="BG31" s="1037"/>
      <c r="BH31" s="1037"/>
      <c r="BI31" s="1038"/>
      <c r="BJ31" s="224"/>
      <c r="BK31" s="224"/>
      <c r="BL31" s="224"/>
      <c r="BM31" s="224"/>
      <c r="BN31" s="224"/>
      <c r="BO31" s="233"/>
      <c r="BP31" s="233"/>
      <c r="BQ31" s="230">
        <v>25</v>
      </c>
      <c r="BR31" s="231"/>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2"/>
    </row>
    <row r="32" spans="1:131" ht="26.25" customHeight="1" x14ac:dyDescent="0.15">
      <c r="A32" s="234">
        <v>5</v>
      </c>
      <c r="B32" s="1095" t="s">
        <v>408</v>
      </c>
      <c r="C32" s="1096"/>
      <c r="D32" s="1096"/>
      <c r="E32" s="1096"/>
      <c r="F32" s="1096"/>
      <c r="G32" s="1096"/>
      <c r="H32" s="1096"/>
      <c r="I32" s="1096"/>
      <c r="J32" s="1096"/>
      <c r="K32" s="1096"/>
      <c r="L32" s="1096"/>
      <c r="M32" s="1096"/>
      <c r="N32" s="1096"/>
      <c r="O32" s="1096"/>
      <c r="P32" s="1097"/>
      <c r="Q32" s="1103">
        <v>746</v>
      </c>
      <c r="R32" s="1104"/>
      <c r="S32" s="1104"/>
      <c r="T32" s="1104"/>
      <c r="U32" s="1104"/>
      <c r="V32" s="1104">
        <v>745</v>
      </c>
      <c r="W32" s="1104"/>
      <c r="X32" s="1104"/>
      <c r="Y32" s="1104"/>
      <c r="Z32" s="1104"/>
      <c r="AA32" s="1104">
        <v>1</v>
      </c>
      <c r="AB32" s="1104"/>
      <c r="AC32" s="1104"/>
      <c r="AD32" s="1104"/>
      <c r="AE32" s="1105"/>
      <c r="AF32" s="1100">
        <v>918</v>
      </c>
      <c r="AG32" s="1101"/>
      <c r="AH32" s="1101"/>
      <c r="AI32" s="1101"/>
      <c r="AJ32" s="1102"/>
      <c r="AK32" s="1045">
        <v>226</v>
      </c>
      <c r="AL32" s="1036"/>
      <c r="AM32" s="1036"/>
      <c r="AN32" s="1036"/>
      <c r="AO32" s="1036"/>
      <c r="AP32" s="1036">
        <v>1169</v>
      </c>
      <c r="AQ32" s="1036"/>
      <c r="AR32" s="1036"/>
      <c r="AS32" s="1036"/>
      <c r="AT32" s="1036"/>
      <c r="AU32" s="1036">
        <v>974</v>
      </c>
      <c r="AV32" s="1036"/>
      <c r="AW32" s="1036"/>
      <c r="AX32" s="1036"/>
      <c r="AY32" s="1036"/>
      <c r="AZ32" s="1106" t="s">
        <v>585</v>
      </c>
      <c r="BA32" s="1106"/>
      <c r="BB32" s="1106"/>
      <c r="BC32" s="1106"/>
      <c r="BD32" s="1106"/>
      <c r="BE32" s="1037" t="s">
        <v>409</v>
      </c>
      <c r="BF32" s="1037"/>
      <c r="BG32" s="1037"/>
      <c r="BH32" s="1037"/>
      <c r="BI32" s="1038"/>
      <c r="BJ32" s="224"/>
      <c r="BK32" s="224"/>
      <c r="BL32" s="224"/>
      <c r="BM32" s="224"/>
      <c r="BN32" s="224"/>
      <c r="BO32" s="233"/>
      <c r="BP32" s="233"/>
      <c r="BQ32" s="230">
        <v>26</v>
      </c>
      <c r="BR32" s="231"/>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2"/>
    </row>
    <row r="33" spans="1:131" ht="26.25" customHeight="1" x14ac:dyDescent="0.15">
      <c r="A33" s="234">
        <v>6</v>
      </c>
      <c r="B33" s="1095" t="s">
        <v>410</v>
      </c>
      <c r="C33" s="1096"/>
      <c r="D33" s="1096"/>
      <c r="E33" s="1096"/>
      <c r="F33" s="1096"/>
      <c r="G33" s="1096"/>
      <c r="H33" s="1096"/>
      <c r="I33" s="1096"/>
      <c r="J33" s="1096"/>
      <c r="K33" s="1096"/>
      <c r="L33" s="1096"/>
      <c r="M33" s="1096"/>
      <c r="N33" s="1096"/>
      <c r="O33" s="1096"/>
      <c r="P33" s="1097"/>
      <c r="Q33" s="1103">
        <v>265</v>
      </c>
      <c r="R33" s="1104"/>
      <c r="S33" s="1104"/>
      <c r="T33" s="1104"/>
      <c r="U33" s="1104"/>
      <c r="V33" s="1104">
        <v>263</v>
      </c>
      <c r="W33" s="1104"/>
      <c r="X33" s="1104"/>
      <c r="Y33" s="1104"/>
      <c r="Z33" s="1104"/>
      <c r="AA33" s="1104">
        <v>2</v>
      </c>
      <c r="AB33" s="1104"/>
      <c r="AC33" s="1104"/>
      <c r="AD33" s="1104"/>
      <c r="AE33" s="1105"/>
      <c r="AF33" s="1100">
        <v>15</v>
      </c>
      <c r="AG33" s="1101"/>
      <c r="AH33" s="1101"/>
      <c r="AI33" s="1101"/>
      <c r="AJ33" s="1102"/>
      <c r="AK33" s="1045">
        <v>93</v>
      </c>
      <c r="AL33" s="1036"/>
      <c r="AM33" s="1036"/>
      <c r="AN33" s="1036"/>
      <c r="AO33" s="1036"/>
      <c r="AP33" s="1036">
        <v>541</v>
      </c>
      <c r="AQ33" s="1036"/>
      <c r="AR33" s="1036"/>
      <c r="AS33" s="1036"/>
      <c r="AT33" s="1036"/>
      <c r="AU33" s="1036">
        <v>541</v>
      </c>
      <c r="AV33" s="1036"/>
      <c r="AW33" s="1036"/>
      <c r="AX33" s="1036"/>
      <c r="AY33" s="1036"/>
      <c r="AZ33" s="1106"/>
      <c r="BA33" s="1106"/>
      <c r="BB33" s="1106"/>
      <c r="BC33" s="1106"/>
      <c r="BD33" s="1106"/>
      <c r="BE33" s="1037" t="s">
        <v>409</v>
      </c>
      <c r="BF33" s="1037"/>
      <c r="BG33" s="1037"/>
      <c r="BH33" s="1037"/>
      <c r="BI33" s="1038"/>
      <c r="BJ33" s="224"/>
      <c r="BK33" s="224"/>
      <c r="BL33" s="224"/>
      <c r="BM33" s="224"/>
      <c r="BN33" s="224"/>
      <c r="BO33" s="233"/>
      <c r="BP33" s="233"/>
      <c r="BQ33" s="230">
        <v>27</v>
      </c>
      <c r="BR33" s="231"/>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2"/>
    </row>
    <row r="34" spans="1:131" ht="26.25" customHeight="1" x14ac:dyDescent="0.15">
      <c r="A34" s="234">
        <v>7</v>
      </c>
      <c r="B34" s="1095" t="s">
        <v>411</v>
      </c>
      <c r="C34" s="1096"/>
      <c r="D34" s="1096"/>
      <c r="E34" s="1096"/>
      <c r="F34" s="1096"/>
      <c r="G34" s="1096"/>
      <c r="H34" s="1096"/>
      <c r="I34" s="1096"/>
      <c r="J34" s="1096"/>
      <c r="K34" s="1096"/>
      <c r="L34" s="1096"/>
      <c r="M34" s="1096"/>
      <c r="N34" s="1096"/>
      <c r="O34" s="1096"/>
      <c r="P34" s="1097"/>
      <c r="Q34" s="1103">
        <v>237</v>
      </c>
      <c r="R34" s="1104"/>
      <c r="S34" s="1104"/>
      <c r="T34" s="1104"/>
      <c r="U34" s="1104"/>
      <c r="V34" s="1104">
        <v>233</v>
      </c>
      <c r="W34" s="1104"/>
      <c r="X34" s="1104"/>
      <c r="Y34" s="1104"/>
      <c r="Z34" s="1104"/>
      <c r="AA34" s="1104">
        <v>4</v>
      </c>
      <c r="AB34" s="1104"/>
      <c r="AC34" s="1104"/>
      <c r="AD34" s="1104"/>
      <c r="AE34" s="1105"/>
      <c r="AF34" s="1100">
        <v>4</v>
      </c>
      <c r="AG34" s="1101"/>
      <c r="AH34" s="1101"/>
      <c r="AI34" s="1101"/>
      <c r="AJ34" s="1102"/>
      <c r="AK34" s="1045" t="s">
        <v>585</v>
      </c>
      <c r="AL34" s="1036"/>
      <c r="AM34" s="1036"/>
      <c r="AN34" s="1036"/>
      <c r="AO34" s="1036"/>
      <c r="AP34" s="1036" t="s">
        <v>585</v>
      </c>
      <c r="AQ34" s="1036"/>
      <c r="AR34" s="1036"/>
      <c r="AS34" s="1036"/>
      <c r="AT34" s="1036"/>
      <c r="AU34" s="1036" t="s">
        <v>585</v>
      </c>
      <c r="AV34" s="1036"/>
      <c r="AW34" s="1036"/>
      <c r="AX34" s="1036"/>
      <c r="AY34" s="1036"/>
      <c r="AZ34" s="1106" t="s">
        <v>585</v>
      </c>
      <c r="BA34" s="1106"/>
      <c r="BB34" s="1106"/>
      <c r="BC34" s="1106"/>
      <c r="BD34" s="1106"/>
      <c r="BE34" s="1037" t="s">
        <v>412</v>
      </c>
      <c r="BF34" s="1037"/>
      <c r="BG34" s="1037"/>
      <c r="BH34" s="1037"/>
      <c r="BI34" s="1038"/>
      <c r="BJ34" s="224"/>
      <c r="BK34" s="224"/>
      <c r="BL34" s="224"/>
      <c r="BM34" s="224"/>
      <c r="BN34" s="224"/>
      <c r="BO34" s="233"/>
      <c r="BP34" s="233"/>
      <c r="BQ34" s="230">
        <v>28</v>
      </c>
      <c r="BR34" s="231"/>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2"/>
    </row>
    <row r="35" spans="1:131" ht="26.25" customHeight="1" x14ac:dyDescent="0.15">
      <c r="A35" s="234">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4"/>
      <c r="BK35" s="224"/>
      <c r="BL35" s="224"/>
      <c r="BM35" s="224"/>
      <c r="BN35" s="224"/>
      <c r="BO35" s="233"/>
      <c r="BP35" s="233"/>
      <c r="BQ35" s="230">
        <v>29</v>
      </c>
      <c r="BR35" s="231"/>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2"/>
    </row>
    <row r="36" spans="1:131" ht="26.25" customHeight="1" x14ac:dyDescent="0.15">
      <c r="A36" s="234">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4"/>
      <c r="BK36" s="224"/>
      <c r="BL36" s="224"/>
      <c r="BM36" s="224"/>
      <c r="BN36" s="224"/>
      <c r="BO36" s="233"/>
      <c r="BP36" s="233"/>
      <c r="BQ36" s="230">
        <v>30</v>
      </c>
      <c r="BR36" s="231"/>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2"/>
    </row>
    <row r="37" spans="1:131" ht="26.25" customHeight="1" x14ac:dyDescent="0.15">
      <c r="A37" s="234">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4"/>
      <c r="BK37" s="224"/>
      <c r="BL37" s="224"/>
      <c r="BM37" s="224"/>
      <c r="BN37" s="224"/>
      <c r="BO37" s="233"/>
      <c r="BP37" s="233"/>
      <c r="BQ37" s="230">
        <v>31</v>
      </c>
      <c r="BR37" s="231"/>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2"/>
    </row>
    <row r="38" spans="1:131" ht="26.25" customHeight="1" x14ac:dyDescent="0.15">
      <c r="A38" s="234">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4"/>
      <c r="BK38" s="224"/>
      <c r="BL38" s="224"/>
      <c r="BM38" s="224"/>
      <c r="BN38" s="224"/>
      <c r="BO38" s="233"/>
      <c r="BP38" s="233"/>
      <c r="BQ38" s="230">
        <v>32</v>
      </c>
      <c r="BR38" s="231"/>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2"/>
    </row>
    <row r="39" spans="1:131" ht="26.25" customHeight="1" x14ac:dyDescent="0.15">
      <c r="A39" s="234">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4"/>
      <c r="BK39" s="224"/>
      <c r="BL39" s="224"/>
      <c r="BM39" s="224"/>
      <c r="BN39" s="224"/>
      <c r="BO39" s="233"/>
      <c r="BP39" s="233"/>
      <c r="BQ39" s="230">
        <v>33</v>
      </c>
      <c r="BR39" s="231"/>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2"/>
    </row>
    <row r="40" spans="1:131" ht="26.25" customHeight="1" x14ac:dyDescent="0.15">
      <c r="A40" s="230">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4"/>
      <c r="BK40" s="224"/>
      <c r="BL40" s="224"/>
      <c r="BM40" s="224"/>
      <c r="BN40" s="224"/>
      <c r="BO40" s="233"/>
      <c r="BP40" s="233"/>
      <c r="BQ40" s="230">
        <v>34</v>
      </c>
      <c r="BR40" s="231"/>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2"/>
    </row>
    <row r="41" spans="1:131" ht="26.25" customHeight="1" x14ac:dyDescent="0.15">
      <c r="A41" s="230">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4"/>
      <c r="BK41" s="224"/>
      <c r="BL41" s="224"/>
      <c r="BM41" s="224"/>
      <c r="BN41" s="224"/>
      <c r="BO41" s="233"/>
      <c r="BP41" s="233"/>
      <c r="BQ41" s="230">
        <v>35</v>
      </c>
      <c r="BR41" s="231"/>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2"/>
    </row>
    <row r="42" spans="1:131" ht="26.25" customHeight="1" x14ac:dyDescent="0.15">
      <c r="A42" s="230">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4"/>
      <c r="BK42" s="224"/>
      <c r="BL42" s="224"/>
      <c r="BM42" s="224"/>
      <c r="BN42" s="224"/>
      <c r="BO42" s="233"/>
      <c r="BP42" s="233"/>
      <c r="BQ42" s="230">
        <v>36</v>
      </c>
      <c r="BR42" s="231"/>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2"/>
    </row>
    <row r="43" spans="1:131" ht="26.25" customHeight="1" x14ac:dyDescent="0.15">
      <c r="A43" s="230">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4"/>
      <c r="BK43" s="224"/>
      <c r="BL43" s="224"/>
      <c r="BM43" s="224"/>
      <c r="BN43" s="224"/>
      <c r="BO43" s="233"/>
      <c r="BP43" s="233"/>
      <c r="BQ43" s="230">
        <v>37</v>
      </c>
      <c r="BR43" s="231"/>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2"/>
    </row>
    <row r="44" spans="1:131" ht="26.25" customHeight="1" x14ac:dyDescent="0.15">
      <c r="A44" s="230">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4"/>
      <c r="BK44" s="224"/>
      <c r="BL44" s="224"/>
      <c r="BM44" s="224"/>
      <c r="BN44" s="224"/>
      <c r="BO44" s="233"/>
      <c r="BP44" s="233"/>
      <c r="BQ44" s="230">
        <v>38</v>
      </c>
      <c r="BR44" s="231"/>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2"/>
    </row>
    <row r="45" spans="1:131" ht="26.25" customHeight="1" x14ac:dyDescent="0.15">
      <c r="A45" s="230">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4"/>
      <c r="BK45" s="224"/>
      <c r="BL45" s="224"/>
      <c r="BM45" s="224"/>
      <c r="BN45" s="224"/>
      <c r="BO45" s="233"/>
      <c r="BP45" s="233"/>
      <c r="BQ45" s="230">
        <v>39</v>
      </c>
      <c r="BR45" s="231"/>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2"/>
    </row>
    <row r="46" spans="1:131" ht="26.25" customHeight="1" x14ac:dyDescent="0.15">
      <c r="A46" s="230">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4"/>
      <c r="BK46" s="224"/>
      <c r="BL46" s="224"/>
      <c r="BM46" s="224"/>
      <c r="BN46" s="224"/>
      <c r="BO46" s="233"/>
      <c r="BP46" s="233"/>
      <c r="BQ46" s="230">
        <v>40</v>
      </c>
      <c r="BR46" s="231"/>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2"/>
    </row>
    <row r="47" spans="1:131" ht="26.25" customHeight="1" x14ac:dyDescent="0.15">
      <c r="A47" s="230">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4"/>
      <c r="BK47" s="224"/>
      <c r="BL47" s="224"/>
      <c r="BM47" s="224"/>
      <c r="BN47" s="224"/>
      <c r="BO47" s="233"/>
      <c r="BP47" s="233"/>
      <c r="BQ47" s="230">
        <v>41</v>
      </c>
      <c r="BR47" s="231"/>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2"/>
    </row>
    <row r="48" spans="1:131" ht="26.25" customHeight="1" x14ac:dyDescent="0.15">
      <c r="A48" s="230">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4"/>
      <c r="BK48" s="224"/>
      <c r="BL48" s="224"/>
      <c r="BM48" s="224"/>
      <c r="BN48" s="224"/>
      <c r="BO48" s="233"/>
      <c r="BP48" s="233"/>
      <c r="BQ48" s="230">
        <v>42</v>
      </c>
      <c r="BR48" s="231"/>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2"/>
    </row>
    <row r="49" spans="1:131" ht="26.25" customHeight="1" x14ac:dyDescent="0.15">
      <c r="A49" s="230">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4"/>
      <c r="BK49" s="224"/>
      <c r="BL49" s="224"/>
      <c r="BM49" s="224"/>
      <c r="BN49" s="224"/>
      <c r="BO49" s="233"/>
      <c r="BP49" s="233"/>
      <c r="BQ49" s="230">
        <v>43</v>
      </c>
      <c r="BR49" s="231"/>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2"/>
    </row>
    <row r="50" spans="1:131" ht="26.25" customHeight="1" x14ac:dyDescent="0.15">
      <c r="A50" s="230">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4"/>
      <c r="BK50" s="224"/>
      <c r="BL50" s="224"/>
      <c r="BM50" s="224"/>
      <c r="BN50" s="224"/>
      <c r="BO50" s="233"/>
      <c r="BP50" s="233"/>
      <c r="BQ50" s="230">
        <v>44</v>
      </c>
      <c r="BR50" s="231"/>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2"/>
    </row>
    <row r="51" spans="1:131" ht="26.25" customHeight="1" x14ac:dyDescent="0.15">
      <c r="A51" s="230">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4"/>
      <c r="BK51" s="224"/>
      <c r="BL51" s="224"/>
      <c r="BM51" s="224"/>
      <c r="BN51" s="224"/>
      <c r="BO51" s="233"/>
      <c r="BP51" s="233"/>
      <c r="BQ51" s="230">
        <v>45</v>
      </c>
      <c r="BR51" s="231"/>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2"/>
    </row>
    <row r="52" spans="1:131" ht="26.25" customHeight="1" x14ac:dyDescent="0.15">
      <c r="A52" s="230">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4"/>
      <c r="BK52" s="224"/>
      <c r="BL52" s="224"/>
      <c r="BM52" s="224"/>
      <c r="BN52" s="224"/>
      <c r="BO52" s="233"/>
      <c r="BP52" s="233"/>
      <c r="BQ52" s="230">
        <v>46</v>
      </c>
      <c r="BR52" s="231"/>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2"/>
    </row>
    <row r="53" spans="1:131" ht="26.25" customHeight="1" x14ac:dyDescent="0.15">
      <c r="A53" s="230">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4"/>
      <c r="BK53" s="224"/>
      <c r="BL53" s="224"/>
      <c r="BM53" s="224"/>
      <c r="BN53" s="224"/>
      <c r="BO53" s="233"/>
      <c r="BP53" s="233"/>
      <c r="BQ53" s="230">
        <v>47</v>
      </c>
      <c r="BR53" s="231"/>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2"/>
    </row>
    <row r="54" spans="1:131" ht="26.25" customHeight="1" x14ac:dyDescent="0.15">
      <c r="A54" s="230">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4"/>
      <c r="BK54" s="224"/>
      <c r="BL54" s="224"/>
      <c r="BM54" s="224"/>
      <c r="BN54" s="224"/>
      <c r="BO54" s="233"/>
      <c r="BP54" s="233"/>
      <c r="BQ54" s="230">
        <v>48</v>
      </c>
      <c r="BR54" s="231"/>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2"/>
    </row>
    <row r="55" spans="1:131" ht="26.25" customHeight="1" x14ac:dyDescent="0.15">
      <c r="A55" s="230">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4"/>
      <c r="BK55" s="224"/>
      <c r="BL55" s="224"/>
      <c r="BM55" s="224"/>
      <c r="BN55" s="224"/>
      <c r="BO55" s="233"/>
      <c r="BP55" s="233"/>
      <c r="BQ55" s="230">
        <v>49</v>
      </c>
      <c r="BR55" s="231"/>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2"/>
    </row>
    <row r="56" spans="1:131" ht="26.25" customHeight="1" x14ac:dyDescent="0.15">
      <c r="A56" s="230">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4"/>
      <c r="BK56" s="224"/>
      <c r="BL56" s="224"/>
      <c r="BM56" s="224"/>
      <c r="BN56" s="224"/>
      <c r="BO56" s="233"/>
      <c r="BP56" s="233"/>
      <c r="BQ56" s="230">
        <v>50</v>
      </c>
      <c r="BR56" s="231"/>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2"/>
    </row>
    <row r="57" spans="1:131" ht="26.25" customHeight="1" x14ac:dyDescent="0.15">
      <c r="A57" s="230">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4"/>
      <c r="BK57" s="224"/>
      <c r="BL57" s="224"/>
      <c r="BM57" s="224"/>
      <c r="BN57" s="224"/>
      <c r="BO57" s="233"/>
      <c r="BP57" s="233"/>
      <c r="BQ57" s="230">
        <v>51</v>
      </c>
      <c r="BR57" s="231"/>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2"/>
    </row>
    <row r="58" spans="1:131" ht="26.25" customHeight="1" x14ac:dyDescent="0.15">
      <c r="A58" s="230">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4"/>
      <c r="BK58" s="224"/>
      <c r="BL58" s="224"/>
      <c r="BM58" s="224"/>
      <c r="BN58" s="224"/>
      <c r="BO58" s="233"/>
      <c r="BP58" s="233"/>
      <c r="BQ58" s="230">
        <v>52</v>
      </c>
      <c r="BR58" s="231"/>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2"/>
    </row>
    <row r="59" spans="1:131" ht="26.25" customHeight="1" x14ac:dyDescent="0.15">
      <c r="A59" s="230">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4"/>
      <c r="BK59" s="224"/>
      <c r="BL59" s="224"/>
      <c r="BM59" s="224"/>
      <c r="BN59" s="224"/>
      <c r="BO59" s="233"/>
      <c r="BP59" s="233"/>
      <c r="BQ59" s="230">
        <v>53</v>
      </c>
      <c r="BR59" s="231"/>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2"/>
    </row>
    <row r="60" spans="1:131" ht="26.25" customHeight="1" x14ac:dyDescent="0.15">
      <c r="A60" s="230">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4"/>
      <c r="BK60" s="224"/>
      <c r="BL60" s="224"/>
      <c r="BM60" s="224"/>
      <c r="BN60" s="224"/>
      <c r="BO60" s="233"/>
      <c r="BP60" s="233"/>
      <c r="BQ60" s="230">
        <v>54</v>
      </c>
      <c r="BR60" s="231"/>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2"/>
    </row>
    <row r="61" spans="1:131" ht="26.25" customHeight="1" thickBot="1" x14ac:dyDescent="0.2">
      <c r="A61" s="230">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4"/>
      <c r="BK61" s="224"/>
      <c r="BL61" s="224"/>
      <c r="BM61" s="224"/>
      <c r="BN61" s="224"/>
      <c r="BO61" s="233"/>
      <c r="BP61" s="233"/>
      <c r="BQ61" s="230">
        <v>55</v>
      </c>
      <c r="BR61" s="231"/>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2"/>
    </row>
    <row r="62" spans="1:131" ht="26.25" customHeight="1" x14ac:dyDescent="0.15">
      <c r="A62" s="230">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33"/>
      <c r="BP62" s="233"/>
      <c r="BQ62" s="230">
        <v>56</v>
      </c>
      <c r="BR62" s="231"/>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2"/>
    </row>
    <row r="63" spans="1:131" ht="26.25" customHeight="1" thickBot="1" x14ac:dyDescent="0.2">
      <c r="A63" s="232" t="s">
        <v>392</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1025</v>
      </c>
      <c r="AG63" s="1024"/>
      <c r="AH63" s="1024"/>
      <c r="AI63" s="1024"/>
      <c r="AJ63" s="1087"/>
      <c r="AK63" s="1088"/>
      <c r="AL63" s="1028"/>
      <c r="AM63" s="1028"/>
      <c r="AN63" s="1028"/>
      <c r="AO63" s="1028"/>
      <c r="AP63" s="1024">
        <v>1710</v>
      </c>
      <c r="AQ63" s="1024"/>
      <c r="AR63" s="1024"/>
      <c r="AS63" s="1024"/>
      <c r="AT63" s="1024"/>
      <c r="AU63" s="1024">
        <v>1515</v>
      </c>
      <c r="AV63" s="1024"/>
      <c r="AW63" s="1024"/>
      <c r="AX63" s="1024"/>
      <c r="AY63" s="1024"/>
      <c r="AZ63" s="1082"/>
      <c r="BA63" s="1082"/>
      <c r="BB63" s="1082"/>
      <c r="BC63" s="1082"/>
      <c r="BD63" s="1082"/>
      <c r="BE63" s="1025"/>
      <c r="BF63" s="1025"/>
      <c r="BG63" s="1025"/>
      <c r="BH63" s="1025"/>
      <c r="BI63" s="1026"/>
      <c r="BJ63" s="1083" t="s">
        <v>128</v>
      </c>
      <c r="BK63" s="1018"/>
      <c r="BL63" s="1018"/>
      <c r="BM63" s="1018"/>
      <c r="BN63" s="1084"/>
      <c r="BO63" s="233"/>
      <c r="BP63" s="233"/>
      <c r="BQ63" s="230">
        <v>57</v>
      </c>
      <c r="BR63" s="231"/>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2"/>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2"/>
    </row>
    <row r="65" spans="1:131" ht="26.25" customHeight="1" thickBot="1" x14ac:dyDescent="0.2">
      <c r="A65" s="224" t="s">
        <v>415</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3"/>
      <c r="BF65" s="233"/>
      <c r="BG65" s="233"/>
      <c r="BH65" s="233"/>
      <c r="BI65" s="233"/>
      <c r="BJ65" s="233"/>
      <c r="BK65" s="233"/>
      <c r="BL65" s="233"/>
      <c r="BM65" s="233"/>
      <c r="BN65" s="233"/>
      <c r="BO65" s="233"/>
      <c r="BP65" s="233"/>
      <c r="BQ65" s="230">
        <v>59</v>
      </c>
      <c r="BR65" s="231"/>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2"/>
    </row>
    <row r="66" spans="1:131" ht="26.25" customHeight="1" x14ac:dyDescent="0.15">
      <c r="A66" s="1060" t="s">
        <v>416</v>
      </c>
      <c r="B66" s="1061"/>
      <c r="C66" s="1061"/>
      <c r="D66" s="1061"/>
      <c r="E66" s="1061"/>
      <c r="F66" s="1061"/>
      <c r="G66" s="1061"/>
      <c r="H66" s="1061"/>
      <c r="I66" s="1061"/>
      <c r="J66" s="1061"/>
      <c r="K66" s="1061"/>
      <c r="L66" s="1061"/>
      <c r="M66" s="1061"/>
      <c r="N66" s="1061"/>
      <c r="O66" s="1061"/>
      <c r="P66" s="1062"/>
      <c r="Q66" s="1066" t="s">
        <v>396</v>
      </c>
      <c r="R66" s="1067"/>
      <c r="S66" s="1067"/>
      <c r="T66" s="1067"/>
      <c r="U66" s="1068"/>
      <c r="V66" s="1066" t="s">
        <v>417</v>
      </c>
      <c r="W66" s="1067"/>
      <c r="X66" s="1067"/>
      <c r="Y66" s="1067"/>
      <c r="Z66" s="1068"/>
      <c r="AA66" s="1066" t="s">
        <v>398</v>
      </c>
      <c r="AB66" s="1067"/>
      <c r="AC66" s="1067"/>
      <c r="AD66" s="1067"/>
      <c r="AE66" s="1068"/>
      <c r="AF66" s="1072" t="s">
        <v>399</v>
      </c>
      <c r="AG66" s="1073"/>
      <c r="AH66" s="1073"/>
      <c r="AI66" s="1073"/>
      <c r="AJ66" s="1074"/>
      <c r="AK66" s="1066" t="s">
        <v>400</v>
      </c>
      <c r="AL66" s="1061"/>
      <c r="AM66" s="1061"/>
      <c r="AN66" s="1061"/>
      <c r="AO66" s="1062"/>
      <c r="AP66" s="1066" t="s">
        <v>401</v>
      </c>
      <c r="AQ66" s="1067"/>
      <c r="AR66" s="1067"/>
      <c r="AS66" s="1067"/>
      <c r="AT66" s="1068"/>
      <c r="AU66" s="1066" t="s">
        <v>418</v>
      </c>
      <c r="AV66" s="1067"/>
      <c r="AW66" s="1067"/>
      <c r="AX66" s="1067"/>
      <c r="AY66" s="1068"/>
      <c r="AZ66" s="1066" t="s">
        <v>377</v>
      </c>
      <c r="BA66" s="1067"/>
      <c r="BB66" s="1067"/>
      <c r="BC66" s="1067"/>
      <c r="BD66" s="1080"/>
      <c r="BE66" s="233"/>
      <c r="BF66" s="233"/>
      <c r="BG66" s="233"/>
      <c r="BH66" s="233"/>
      <c r="BI66" s="233"/>
      <c r="BJ66" s="233"/>
      <c r="BK66" s="233"/>
      <c r="BL66" s="233"/>
      <c r="BM66" s="233"/>
      <c r="BN66" s="233"/>
      <c r="BO66" s="233"/>
      <c r="BP66" s="233"/>
      <c r="BQ66" s="230">
        <v>60</v>
      </c>
      <c r="BR66" s="235"/>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2"/>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3"/>
      <c r="BF67" s="233"/>
      <c r="BG67" s="233"/>
      <c r="BH67" s="233"/>
      <c r="BI67" s="233"/>
      <c r="BJ67" s="233"/>
      <c r="BK67" s="233"/>
      <c r="BL67" s="233"/>
      <c r="BM67" s="233"/>
      <c r="BN67" s="233"/>
      <c r="BO67" s="233"/>
      <c r="BP67" s="233"/>
      <c r="BQ67" s="230">
        <v>61</v>
      </c>
      <c r="BR67" s="235"/>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2"/>
    </row>
    <row r="68" spans="1:131" ht="26.25" customHeight="1" thickTop="1" x14ac:dyDescent="0.15">
      <c r="A68" s="228">
        <v>1</v>
      </c>
      <c r="B68" s="1050" t="s">
        <v>573</v>
      </c>
      <c r="C68" s="1051"/>
      <c r="D68" s="1051"/>
      <c r="E68" s="1051"/>
      <c r="F68" s="1051"/>
      <c r="G68" s="1051"/>
      <c r="H68" s="1051"/>
      <c r="I68" s="1051"/>
      <c r="J68" s="1051"/>
      <c r="K68" s="1051"/>
      <c r="L68" s="1051"/>
      <c r="M68" s="1051"/>
      <c r="N68" s="1051"/>
      <c r="O68" s="1051"/>
      <c r="P68" s="1052"/>
      <c r="Q68" s="1053">
        <v>104</v>
      </c>
      <c r="R68" s="1047"/>
      <c r="S68" s="1047"/>
      <c r="T68" s="1047"/>
      <c r="U68" s="1047"/>
      <c r="V68" s="1047">
        <v>100</v>
      </c>
      <c r="W68" s="1047"/>
      <c r="X68" s="1047"/>
      <c r="Y68" s="1047"/>
      <c r="Z68" s="1047"/>
      <c r="AA68" s="1047">
        <v>4</v>
      </c>
      <c r="AB68" s="1047"/>
      <c r="AC68" s="1047"/>
      <c r="AD68" s="1047"/>
      <c r="AE68" s="1047"/>
      <c r="AF68" s="1047">
        <v>4</v>
      </c>
      <c r="AG68" s="1047"/>
      <c r="AH68" s="1047"/>
      <c r="AI68" s="1047"/>
      <c r="AJ68" s="1047"/>
      <c r="AK68" s="1047">
        <v>7</v>
      </c>
      <c r="AL68" s="1047"/>
      <c r="AM68" s="1047"/>
      <c r="AN68" s="1047"/>
      <c r="AO68" s="1047"/>
      <c r="AP68" s="1047" t="s">
        <v>586</v>
      </c>
      <c r="AQ68" s="1047"/>
      <c r="AR68" s="1047"/>
      <c r="AS68" s="1047"/>
      <c r="AT68" s="1047"/>
      <c r="AU68" s="1047" t="s">
        <v>586</v>
      </c>
      <c r="AV68" s="1047"/>
      <c r="AW68" s="1047"/>
      <c r="AX68" s="1047"/>
      <c r="AY68" s="1047"/>
      <c r="AZ68" s="1048"/>
      <c r="BA68" s="1048"/>
      <c r="BB68" s="1048"/>
      <c r="BC68" s="1048"/>
      <c r="BD68" s="1049"/>
      <c r="BE68" s="233"/>
      <c r="BF68" s="233"/>
      <c r="BG68" s="233"/>
      <c r="BH68" s="233"/>
      <c r="BI68" s="233"/>
      <c r="BJ68" s="233"/>
      <c r="BK68" s="233"/>
      <c r="BL68" s="233"/>
      <c r="BM68" s="233"/>
      <c r="BN68" s="233"/>
      <c r="BO68" s="233"/>
      <c r="BP68" s="233"/>
      <c r="BQ68" s="230">
        <v>62</v>
      </c>
      <c r="BR68" s="235"/>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2"/>
    </row>
    <row r="69" spans="1:131" ht="26.25" customHeight="1" x14ac:dyDescent="0.15">
      <c r="A69" s="230">
        <v>2</v>
      </c>
      <c r="B69" s="1039" t="s">
        <v>574</v>
      </c>
      <c r="C69" s="1040"/>
      <c r="D69" s="1040"/>
      <c r="E69" s="1040"/>
      <c r="F69" s="1040"/>
      <c r="G69" s="1040"/>
      <c r="H69" s="1040"/>
      <c r="I69" s="1040"/>
      <c r="J69" s="1040"/>
      <c r="K69" s="1040"/>
      <c r="L69" s="1040"/>
      <c r="M69" s="1040"/>
      <c r="N69" s="1040"/>
      <c r="O69" s="1040"/>
      <c r="P69" s="1041"/>
      <c r="Q69" s="1042">
        <v>618</v>
      </c>
      <c r="R69" s="1036"/>
      <c r="S69" s="1036"/>
      <c r="T69" s="1036"/>
      <c r="U69" s="1036"/>
      <c r="V69" s="1036">
        <v>609</v>
      </c>
      <c r="W69" s="1036"/>
      <c r="X69" s="1036"/>
      <c r="Y69" s="1036"/>
      <c r="Z69" s="1036"/>
      <c r="AA69" s="1036">
        <v>9</v>
      </c>
      <c r="AB69" s="1036"/>
      <c r="AC69" s="1036"/>
      <c r="AD69" s="1036"/>
      <c r="AE69" s="1036"/>
      <c r="AF69" s="1036">
        <v>9</v>
      </c>
      <c r="AG69" s="1036"/>
      <c r="AH69" s="1036"/>
      <c r="AI69" s="1036"/>
      <c r="AJ69" s="1036"/>
      <c r="AK69" s="1036" t="s">
        <v>586</v>
      </c>
      <c r="AL69" s="1036"/>
      <c r="AM69" s="1036"/>
      <c r="AN69" s="1036"/>
      <c r="AO69" s="1036"/>
      <c r="AP69" s="1036">
        <v>80</v>
      </c>
      <c r="AQ69" s="1036"/>
      <c r="AR69" s="1036"/>
      <c r="AS69" s="1036"/>
      <c r="AT69" s="1036"/>
      <c r="AU69" s="1036">
        <v>22</v>
      </c>
      <c r="AV69" s="1036"/>
      <c r="AW69" s="1036"/>
      <c r="AX69" s="1036"/>
      <c r="AY69" s="1036"/>
      <c r="AZ69" s="1037"/>
      <c r="BA69" s="1037"/>
      <c r="BB69" s="1037"/>
      <c r="BC69" s="1037"/>
      <c r="BD69" s="1038"/>
      <c r="BE69" s="233"/>
      <c r="BF69" s="233"/>
      <c r="BG69" s="233"/>
      <c r="BH69" s="233"/>
      <c r="BI69" s="233"/>
      <c r="BJ69" s="233"/>
      <c r="BK69" s="233"/>
      <c r="BL69" s="233"/>
      <c r="BM69" s="233"/>
      <c r="BN69" s="233"/>
      <c r="BO69" s="233"/>
      <c r="BP69" s="233"/>
      <c r="BQ69" s="230">
        <v>63</v>
      </c>
      <c r="BR69" s="235"/>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2"/>
    </row>
    <row r="70" spans="1:131" ht="26.25" customHeight="1" x14ac:dyDescent="0.15">
      <c r="A70" s="230">
        <v>3</v>
      </c>
      <c r="B70" s="1039" t="s">
        <v>575</v>
      </c>
      <c r="C70" s="1040"/>
      <c r="D70" s="1040"/>
      <c r="E70" s="1040"/>
      <c r="F70" s="1040"/>
      <c r="G70" s="1040"/>
      <c r="H70" s="1040"/>
      <c r="I70" s="1040"/>
      <c r="J70" s="1040"/>
      <c r="K70" s="1040"/>
      <c r="L70" s="1040"/>
      <c r="M70" s="1040"/>
      <c r="N70" s="1040"/>
      <c r="O70" s="1040"/>
      <c r="P70" s="1041"/>
      <c r="Q70" s="1042">
        <v>6390</v>
      </c>
      <c r="R70" s="1036"/>
      <c r="S70" s="1036"/>
      <c r="T70" s="1036"/>
      <c r="U70" s="1036"/>
      <c r="V70" s="1036">
        <v>6838</v>
      </c>
      <c r="W70" s="1036"/>
      <c r="X70" s="1036"/>
      <c r="Y70" s="1036"/>
      <c r="Z70" s="1036"/>
      <c r="AA70" s="1036">
        <v>-448</v>
      </c>
      <c r="AB70" s="1036"/>
      <c r="AC70" s="1036"/>
      <c r="AD70" s="1036"/>
      <c r="AE70" s="1036"/>
      <c r="AF70" s="1036">
        <v>3444</v>
      </c>
      <c r="AG70" s="1036"/>
      <c r="AH70" s="1036"/>
      <c r="AI70" s="1036"/>
      <c r="AJ70" s="1036"/>
      <c r="AK70" s="1036">
        <v>0</v>
      </c>
      <c r="AL70" s="1036"/>
      <c r="AM70" s="1036"/>
      <c r="AN70" s="1036"/>
      <c r="AO70" s="1036"/>
      <c r="AP70" s="1036">
        <v>19401</v>
      </c>
      <c r="AQ70" s="1036"/>
      <c r="AR70" s="1036"/>
      <c r="AS70" s="1036"/>
      <c r="AT70" s="1036"/>
      <c r="AU70" s="1036">
        <v>156</v>
      </c>
      <c r="AV70" s="1036"/>
      <c r="AW70" s="1036"/>
      <c r="AX70" s="1036"/>
      <c r="AY70" s="1036"/>
      <c r="AZ70" s="1037"/>
      <c r="BA70" s="1037"/>
      <c r="BB70" s="1037"/>
      <c r="BC70" s="1037"/>
      <c r="BD70" s="1038"/>
      <c r="BE70" s="233"/>
      <c r="BF70" s="233"/>
      <c r="BG70" s="233"/>
      <c r="BH70" s="233"/>
      <c r="BI70" s="233"/>
      <c r="BJ70" s="233"/>
      <c r="BK70" s="233"/>
      <c r="BL70" s="233"/>
      <c r="BM70" s="233"/>
      <c r="BN70" s="233"/>
      <c r="BO70" s="233"/>
      <c r="BP70" s="233"/>
      <c r="BQ70" s="230">
        <v>64</v>
      </c>
      <c r="BR70" s="235"/>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2"/>
    </row>
    <row r="71" spans="1:131" ht="26.25" customHeight="1" x14ac:dyDescent="0.15">
      <c r="A71" s="230">
        <v>4</v>
      </c>
      <c r="B71" s="1039" t="s">
        <v>576</v>
      </c>
      <c r="C71" s="1040"/>
      <c r="D71" s="1040"/>
      <c r="E71" s="1040"/>
      <c r="F71" s="1040"/>
      <c r="G71" s="1040"/>
      <c r="H71" s="1040"/>
      <c r="I71" s="1040"/>
      <c r="J71" s="1040"/>
      <c r="K71" s="1040"/>
      <c r="L71" s="1040"/>
      <c r="M71" s="1040"/>
      <c r="N71" s="1040"/>
      <c r="O71" s="1040"/>
      <c r="P71" s="1041"/>
      <c r="Q71" s="1042">
        <v>6793</v>
      </c>
      <c r="R71" s="1036"/>
      <c r="S71" s="1036"/>
      <c r="T71" s="1036"/>
      <c r="U71" s="1036"/>
      <c r="V71" s="1036">
        <v>6562</v>
      </c>
      <c r="W71" s="1036"/>
      <c r="X71" s="1036"/>
      <c r="Y71" s="1036"/>
      <c r="Z71" s="1036"/>
      <c r="AA71" s="1036">
        <v>231</v>
      </c>
      <c r="AB71" s="1036"/>
      <c r="AC71" s="1036"/>
      <c r="AD71" s="1036"/>
      <c r="AE71" s="1036"/>
      <c r="AF71" s="1036">
        <v>231</v>
      </c>
      <c r="AG71" s="1036"/>
      <c r="AH71" s="1036"/>
      <c r="AI71" s="1036"/>
      <c r="AJ71" s="1036"/>
      <c r="AK71" s="1036">
        <v>318</v>
      </c>
      <c r="AL71" s="1036"/>
      <c r="AM71" s="1036"/>
      <c r="AN71" s="1036"/>
      <c r="AO71" s="1036"/>
      <c r="AP71" s="1036" t="s">
        <v>592</v>
      </c>
      <c r="AQ71" s="1036"/>
      <c r="AR71" s="1036"/>
      <c r="AS71" s="1036"/>
      <c r="AT71" s="1036"/>
      <c r="AU71" s="1036" t="s">
        <v>592</v>
      </c>
      <c r="AV71" s="1036"/>
      <c r="AW71" s="1036"/>
      <c r="AX71" s="1036"/>
      <c r="AY71" s="1036"/>
      <c r="AZ71" s="1037"/>
      <c r="BA71" s="1037"/>
      <c r="BB71" s="1037"/>
      <c r="BC71" s="1037"/>
      <c r="BD71" s="1038"/>
      <c r="BE71" s="233"/>
      <c r="BF71" s="233"/>
      <c r="BG71" s="233"/>
      <c r="BH71" s="233"/>
      <c r="BI71" s="233"/>
      <c r="BJ71" s="233"/>
      <c r="BK71" s="233"/>
      <c r="BL71" s="233"/>
      <c r="BM71" s="233"/>
      <c r="BN71" s="233"/>
      <c r="BO71" s="233"/>
      <c r="BP71" s="233"/>
      <c r="BQ71" s="230">
        <v>65</v>
      </c>
      <c r="BR71" s="235"/>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2"/>
    </row>
    <row r="72" spans="1:131" ht="26.25" customHeight="1" x14ac:dyDescent="0.15">
      <c r="A72" s="230">
        <v>5</v>
      </c>
      <c r="B72" s="1039" t="s">
        <v>577</v>
      </c>
      <c r="C72" s="1040"/>
      <c r="D72" s="1040"/>
      <c r="E72" s="1040"/>
      <c r="F72" s="1040"/>
      <c r="G72" s="1040"/>
      <c r="H72" s="1040"/>
      <c r="I72" s="1040"/>
      <c r="J72" s="1040"/>
      <c r="K72" s="1040"/>
      <c r="L72" s="1040"/>
      <c r="M72" s="1040"/>
      <c r="N72" s="1040"/>
      <c r="O72" s="1040"/>
      <c r="P72" s="1041"/>
      <c r="Q72" s="1042">
        <v>975</v>
      </c>
      <c r="R72" s="1036"/>
      <c r="S72" s="1036"/>
      <c r="T72" s="1036"/>
      <c r="U72" s="1036"/>
      <c r="V72" s="1036">
        <v>756</v>
      </c>
      <c r="W72" s="1036"/>
      <c r="X72" s="1036"/>
      <c r="Y72" s="1036"/>
      <c r="Z72" s="1036"/>
      <c r="AA72" s="1036">
        <v>219</v>
      </c>
      <c r="AB72" s="1036"/>
      <c r="AC72" s="1036"/>
      <c r="AD72" s="1036"/>
      <c r="AE72" s="1036"/>
      <c r="AF72" s="1036">
        <v>219</v>
      </c>
      <c r="AG72" s="1036"/>
      <c r="AH72" s="1036"/>
      <c r="AI72" s="1036"/>
      <c r="AJ72" s="1036"/>
      <c r="AK72" s="1036" t="s">
        <v>592</v>
      </c>
      <c r="AL72" s="1036"/>
      <c r="AM72" s="1036"/>
      <c r="AN72" s="1036"/>
      <c r="AO72" s="1036"/>
      <c r="AP72" s="1036" t="s">
        <v>592</v>
      </c>
      <c r="AQ72" s="1036"/>
      <c r="AR72" s="1036"/>
      <c r="AS72" s="1036"/>
      <c r="AT72" s="1036"/>
      <c r="AU72" s="1036" t="s">
        <v>592</v>
      </c>
      <c r="AV72" s="1036"/>
      <c r="AW72" s="1036"/>
      <c r="AX72" s="1036"/>
      <c r="AY72" s="1036"/>
      <c r="AZ72" s="1037"/>
      <c r="BA72" s="1037"/>
      <c r="BB72" s="1037"/>
      <c r="BC72" s="1037"/>
      <c r="BD72" s="1038"/>
      <c r="BE72" s="233"/>
      <c r="BF72" s="233"/>
      <c r="BG72" s="233"/>
      <c r="BH72" s="233"/>
      <c r="BI72" s="233"/>
      <c r="BJ72" s="233"/>
      <c r="BK72" s="233"/>
      <c r="BL72" s="233"/>
      <c r="BM72" s="233"/>
      <c r="BN72" s="233"/>
      <c r="BO72" s="233"/>
      <c r="BP72" s="233"/>
      <c r="BQ72" s="230">
        <v>66</v>
      </c>
      <c r="BR72" s="235"/>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2"/>
    </row>
    <row r="73" spans="1:131" ht="26.25" customHeight="1" x14ac:dyDescent="0.15">
      <c r="A73" s="230">
        <v>6</v>
      </c>
      <c r="B73" s="1039" t="s">
        <v>578</v>
      </c>
      <c r="C73" s="1040"/>
      <c r="D73" s="1040"/>
      <c r="E73" s="1040"/>
      <c r="F73" s="1040"/>
      <c r="G73" s="1040"/>
      <c r="H73" s="1040"/>
      <c r="I73" s="1040"/>
      <c r="J73" s="1040"/>
      <c r="K73" s="1040"/>
      <c r="L73" s="1040"/>
      <c r="M73" s="1040"/>
      <c r="N73" s="1040"/>
      <c r="O73" s="1040"/>
      <c r="P73" s="1041"/>
      <c r="Q73" s="1042">
        <v>236</v>
      </c>
      <c r="R73" s="1036"/>
      <c r="S73" s="1036"/>
      <c r="T73" s="1036"/>
      <c r="U73" s="1036"/>
      <c r="V73" s="1036">
        <v>232</v>
      </c>
      <c r="W73" s="1036"/>
      <c r="X73" s="1036"/>
      <c r="Y73" s="1036"/>
      <c r="Z73" s="1036"/>
      <c r="AA73" s="1036">
        <v>4</v>
      </c>
      <c r="AB73" s="1036"/>
      <c r="AC73" s="1036"/>
      <c r="AD73" s="1036"/>
      <c r="AE73" s="1036"/>
      <c r="AF73" s="1036">
        <v>4</v>
      </c>
      <c r="AG73" s="1036"/>
      <c r="AH73" s="1036"/>
      <c r="AI73" s="1036"/>
      <c r="AJ73" s="1036"/>
      <c r="AK73" s="1036">
        <v>229</v>
      </c>
      <c r="AL73" s="1036"/>
      <c r="AM73" s="1036"/>
      <c r="AN73" s="1036"/>
      <c r="AO73" s="1036"/>
      <c r="AP73" s="1036" t="s">
        <v>592</v>
      </c>
      <c r="AQ73" s="1036"/>
      <c r="AR73" s="1036"/>
      <c r="AS73" s="1036"/>
      <c r="AT73" s="1036"/>
      <c r="AU73" s="1036" t="s">
        <v>592</v>
      </c>
      <c r="AV73" s="1036"/>
      <c r="AW73" s="1036"/>
      <c r="AX73" s="1036"/>
      <c r="AY73" s="1036"/>
      <c r="AZ73" s="1037"/>
      <c r="BA73" s="1037"/>
      <c r="BB73" s="1037"/>
      <c r="BC73" s="1037"/>
      <c r="BD73" s="1038"/>
      <c r="BE73" s="233"/>
      <c r="BF73" s="233"/>
      <c r="BG73" s="233"/>
      <c r="BH73" s="233"/>
      <c r="BI73" s="233"/>
      <c r="BJ73" s="233"/>
      <c r="BK73" s="233"/>
      <c r="BL73" s="233"/>
      <c r="BM73" s="233"/>
      <c r="BN73" s="233"/>
      <c r="BO73" s="233"/>
      <c r="BP73" s="233"/>
      <c r="BQ73" s="230">
        <v>67</v>
      </c>
      <c r="BR73" s="235"/>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2"/>
    </row>
    <row r="74" spans="1:131" ht="26.25" customHeight="1" x14ac:dyDescent="0.15">
      <c r="A74" s="230">
        <v>7</v>
      </c>
      <c r="B74" s="1039" t="s">
        <v>579</v>
      </c>
      <c r="C74" s="1040"/>
      <c r="D74" s="1040"/>
      <c r="E74" s="1040"/>
      <c r="F74" s="1040"/>
      <c r="G74" s="1040"/>
      <c r="H74" s="1040"/>
      <c r="I74" s="1040"/>
      <c r="J74" s="1040"/>
      <c r="K74" s="1040"/>
      <c r="L74" s="1040"/>
      <c r="M74" s="1040"/>
      <c r="N74" s="1040"/>
      <c r="O74" s="1040"/>
      <c r="P74" s="1041"/>
      <c r="Q74" s="1042">
        <v>11</v>
      </c>
      <c r="R74" s="1036"/>
      <c r="S74" s="1036"/>
      <c r="T74" s="1036"/>
      <c r="U74" s="1036"/>
      <c r="V74" s="1036">
        <v>11</v>
      </c>
      <c r="W74" s="1036"/>
      <c r="X74" s="1036"/>
      <c r="Y74" s="1036"/>
      <c r="Z74" s="1036"/>
      <c r="AA74" s="1036">
        <v>0</v>
      </c>
      <c r="AB74" s="1036"/>
      <c r="AC74" s="1036"/>
      <c r="AD74" s="1036"/>
      <c r="AE74" s="1036"/>
      <c r="AF74" s="1036">
        <v>0</v>
      </c>
      <c r="AG74" s="1036"/>
      <c r="AH74" s="1036"/>
      <c r="AI74" s="1036"/>
      <c r="AJ74" s="1036"/>
      <c r="AK74" s="1036" t="s">
        <v>592</v>
      </c>
      <c r="AL74" s="1036"/>
      <c r="AM74" s="1036"/>
      <c r="AN74" s="1036"/>
      <c r="AO74" s="1036"/>
      <c r="AP74" s="1036" t="s">
        <v>592</v>
      </c>
      <c r="AQ74" s="1036"/>
      <c r="AR74" s="1036"/>
      <c r="AS74" s="1036"/>
      <c r="AT74" s="1036"/>
      <c r="AU74" s="1036" t="s">
        <v>592</v>
      </c>
      <c r="AV74" s="1036"/>
      <c r="AW74" s="1036"/>
      <c r="AX74" s="1036"/>
      <c r="AY74" s="1036"/>
      <c r="AZ74" s="1037"/>
      <c r="BA74" s="1037"/>
      <c r="BB74" s="1037"/>
      <c r="BC74" s="1037"/>
      <c r="BD74" s="1038"/>
      <c r="BE74" s="233"/>
      <c r="BF74" s="233"/>
      <c r="BG74" s="233"/>
      <c r="BH74" s="233"/>
      <c r="BI74" s="233"/>
      <c r="BJ74" s="233"/>
      <c r="BK74" s="233"/>
      <c r="BL74" s="233"/>
      <c r="BM74" s="233"/>
      <c r="BN74" s="233"/>
      <c r="BO74" s="233"/>
      <c r="BP74" s="233"/>
      <c r="BQ74" s="230">
        <v>68</v>
      </c>
      <c r="BR74" s="235"/>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2"/>
    </row>
    <row r="75" spans="1:131" ht="26.25" customHeight="1" x14ac:dyDescent="0.15">
      <c r="A75" s="230">
        <v>8</v>
      </c>
      <c r="B75" s="1039" t="s">
        <v>580</v>
      </c>
      <c r="C75" s="1040"/>
      <c r="D75" s="1040"/>
      <c r="E75" s="1040"/>
      <c r="F75" s="1040"/>
      <c r="G75" s="1040"/>
      <c r="H75" s="1040"/>
      <c r="I75" s="1040"/>
      <c r="J75" s="1040"/>
      <c r="K75" s="1040"/>
      <c r="L75" s="1040"/>
      <c r="M75" s="1040"/>
      <c r="N75" s="1040"/>
      <c r="O75" s="1040"/>
      <c r="P75" s="1041"/>
      <c r="Q75" s="1043">
        <v>107</v>
      </c>
      <c r="R75" s="1044"/>
      <c r="S75" s="1044"/>
      <c r="T75" s="1044"/>
      <c r="U75" s="1045"/>
      <c r="V75" s="1046">
        <v>85</v>
      </c>
      <c r="W75" s="1044"/>
      <c r="X75" s="1044"/>
      <c r="Y75" s="1044"/>
      <c r="Z75" s="1045"/>
      <c r="AA75" s="1046">
        <v>22</v>
      </c>
      <c r="AB75" s="1044"/>
      <c r="AC75" s="1044"/>
      <c r="AD75" s="1044"/>
      <c r="AE75" s="1045"/>
      <c r="AF75" s="1046">
        <v>22</v>
      </c>
      <c r="AG75" s="1044"/>
      <c r="AH75" s="1044"/>
      <c r="AI75" s="1044"/>
      <c r="AJ75" s="1045"/>
      <c r="AK75" s="1046">
        <v>33</v>
      </c>
      <c r="AL75" s="1044"/>
      <c r="AM75" s="1044"/>
      <c r="AN75" s="1044"/>
      <c r="AO75" s="1045"/>
      <c r="AP75" s="1046" t="s">
        <v>592</v>
      </c>
      <c r="AQ75" s="1044"/>
      <c r="AR75" s="1044"/>
      <c r="AS75" s="1044"/>
      <c r="AT75" s="1045"/>
      <c r="AU75" s="1046" t="s">
        <v>592</v>
      </c>
      <c r="AV75" s="1044"/>
      <c r="AW75" s="1044"/>
      <c r="AX75" s="1044"/>
      <c r="AY75" s="1045"/>
      <c r="AZ75" s="1037"/>
      <c r="BA75" s="1037"/>
      <c r="BB75" s="1037"/>
      <c r="BC75" s="1037"/>
      <c r="BD75" s="1038"/>
      <c r="BE75" s="233"/>
      <c r="BF75" s="233"/>
      <c r="BG75" s="233"/>
      <c r="BH75" s="233"/>
      <c r="BI75" s="233"/>
      <c r="BJ75" s="233"/>
      <c r="BK75" s="233"/>
      <c r="BL75" s="233"/>
      <c r="BM75" s="233"/>
      <c r="BN75" s="233"/>
      <c r="BO75" s="233"/>
      <c r="BP75" s="233"/>
      <c r="BQ75" s="230">
        <v>69</v>
      </c>
      <c r="BR75" s="235"/>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2"/>
    </row>
    <row r="76" spans="1:131" ht="26.25" customHeight="1" x14ac:dyDescent="0.15">
      <c r="A76" s="230">
        <v>9</v>
      </c>
      <c r="B76" s="1039" t="s">
        <v>581</v>
      </c>
      <c r="C76" s="1040"/>
      <c r="D76" s="1040"/>
      <c r="E76" s="1040"/>
      <c r="F76" s="1040"/>
      <c r="G76" s="1040"/>
      <c r="H76" s="1040"/>
      <c r="I76" s="1040"/>
      <c r="J76" s="1040"/>
      <c r="K76" s="1040"/>
      <c r="L76" s="1040"/>
      <c r="M76" s="1040"/>
      <c r="N76" s="1040"/>
      <c r="O76" s="1040"/>
      <c r="P76" s="1041"/>
      <c r="Q76" s="1043">
        <v>78</v>
      </c>
      <c r="R76" s="1044"/>
      <c r="S76" s="1044"/>
      <c r="T76" s="1044"/>
      <c r="U76" s="1045"/>
      <c r="V76" s="1046">
        <v>74</v>
      </c>
      <c r="W76" s="1044"/>
      <c r="X76" s="1044"/>
      <c r="Y76" s="1044"/>
      <c r="Z76" s="1045"/>
      <c r="AA76" s="1046">
        <v>4</v>
      </c>
      <c r="AB76" s="1044"/>
      <c r="AC76" s="1044"/>
      <c r="AD76" s="1044"/>
      <c r="AE76" s="1045"/>
      <c r="AF76" s="1046">
        <v>4</v>
      </c>
      <c r="AG76" s="1044"/>
      <c r="AH76" s="1044"/>
      <c r="AI76" s="1044"/>
      <c r="AJ76" s="1045"/>
      <c r="AK76" s="1046">
        <v>0</v>
      </c>
      <c r="AL76" s="1044"/>
      <c r="AM76" s="1044"/>
      <c r="AN76" s="1044"/>
      <c r="AO76" s="1045"/>
      <c r="AP76" s="1046">
        <v>0</v>
      </c>
      <c r="AQ76" s="1044"/>
      <c r="AR76" s="1044"/>
      <c r="AS76" s="1044"/>
      <c r="AT76" s="1045"/>
      <c r="AU76" s="1046">
        <v>0</v>
      </c>
      <c r="AV76" s="1044"/>
      <c r="AW76" s="1044"/>
      <c r="AX76" s="1044"/>
      <c r="AY76" s="1045"/>
      <c r="AZ76" s="1037"/>
      <c r="BA76" s="1037"/>
      <c r="BB76" s="1037"/>
      <c r="BC76" s="1037"/>
      <c r="BD76" s="1038"/>
      <c r="BE76" s="233"/>
      <c r="BF76" s="233"/>
      <c r="BG76" s="233"/>
      <c r="BH76" s="233"/>
      <c r="BI76" s="233"/>
      <c r="BJ76" s="233"/>
      <c r="BK76" s="233"/>
      <c r="BL76" s="233"/>
      <c r="BM76" s="233"/>
      <c r="BN76" s="233"/>
      <c r="BO76" s="233"/>
      <c r="BP76" s="233"/>
      <c r="BQ76" s="230">
        <v>70</v>
      </c>
      <c r="BR76" s="235"/>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2"/>
    </row>
    <row r="77" spans="1:131" ht="26.25" customHeight="1" x14ac:dyDescent="0.15">
      <c r="A77" s="230">
        <v>10</v>
      </c>
      <c r="B77" s="1039" t="s">
        <v>582</v>
      </c>
      <c r="C77" s="1040"/>
      <c r="D77" s="1040"/>
      <c r="E77" s="1040"/>
      <c r="F77" s="1040"/>
      <c r="G77" s="1040"/>
      <c r="H77" s="1040"/>
      <c r="I77" s="1040"/>
      <c r="J77" s="1040"/>
      <c r="K77" s="1040"/>
      <c r="L77" s="1040"/>
      <c r="M77" s="1040"/>
      <c r="N77" s="1040"/>
      <c r="O77" s="1040"/>
      <c r="P77" s="1041"/>
      <c r="Q77" s="1043">
        <v>287333</v>
      </c>
      <c r="R77" s="1044"/>
      <c r="S77" s="1044"/>
      <c r="T77" s="1044"/>
      <c r="U77" s="1045"/>
      <c r="V77" s="1046">
        <v>287319</v>
      </c>
      <c r="W77" s="1044"/>
      <c r="X77" s="1044"/>
      <c r="Y77" s="1044"/>
      <c r="Z77" s="1045"/>
      <c r="AA77" s="1046">
        <v>13</v>
      </c>
      <c r="AB77" s="1044"/>
      <c r="AC77" s="1044"/>
      <c r="AD77" s="1044"/>
      <c r="AE77" s="1045"/>
      <c r="AF77" s="1046">
        <v>13</v>
      </c>
      <c r="AG77" s="1044"/>
      <c r="AH77" s="1044"/>
      <c r="AI77" s="1044"/>
      <c r="AJ77" s="1045"/>
      <c r="AK77" s="1046">
        <v>11126</v>
      </c>
      <c r="AL77" s="1044"/>
      <c r="AM77" s="1044"/>
      <c r="AN77" s="1044"/>
      <c r="AO77" s="1045"/>
      <c r="AP77" s="1046">
        <v>0</v>
      </c>
      <c r="AQ77" s="1044"/>
      <c r="AR77" s="1044"/>
      <c r="AS77" s="1044"/>
      <c r="AT77" s="1045"/>
      <c r="AU77" s="1046">
        <v>0</v>
      </c>
      <c r="AV77" s="1044"/>
      <c r="AW77" s="1044"/>
      <c r="AX77" s="1044"/>
      <c r="AY77" s="1045"/>
      <c r="AZ77" s="1037"/>
      <c r="BA77" s="1037"/>
      <c r="BB77" s="1037"/>
      <c r="BC77" s="1037"/>
      <c r="BD77" s="1038"/>
      <c r="BE77" s="233"/>
      <c r="BF77" s="233"/>
      <c r="BG77" s="233"/>
      <c r="BH77" s="233"/>
      <c r="BI77" s="233"/>
      <c r="BJ77" s="233"/>
      <c r="BK77" s="233"/>
      <c r="BL77" s="233"/>
      <c r="BM77" s="233"/>
      <c r="BN77" s="233"/>
      <c r="BO77" s="233"/>
      <c r="BP77" s="233"/>
      <c r="BQ77" s="230">
        <v>71</v>
      </c>
      <c r="BR77" s="235"/>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2"/>
    </row>
    <row r="78" spans="1:131" ht="26.25" customHeight="1" x14ac:dyDescent="0.15">
      <c r="A78" s="230">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3"/>
      <c r="BF78" s="233"/>
      <c r="BG78" s="233"/>
      <c r="BH78" s="233"/>
      <c r="BI78" s="233"/>
      <c r="BJ78" s="222"/>
      <c r="BK78" s="222"/>
      <c r="BL78" s="222"/>
      <c r="BM78" s="222"/>
      <c r="BN78" s="222"/>
      <c r="BO78" s="233"/>
      <c r="BP78" s="233"/>
      <c r="BQ78" s="230">
        <v>72</v>
      </c>
      <c r="BR78" s="235"/>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2"/>
    </row>
    <row r="79" spans="1:131" ht="26.25" customHeight="1" x14ac:dyDescent="0.15">
      <c r="A79" s="230">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3"/>
      <c r="BF79" s="233"/>
      <c r="BG79" s="233"/>
      <c r="BH79" s="233"/>
      <c r="BI79" s="233"/>
      <c r="BJ79" s="222"/>
      <c r="BK79" s="222"/>
      <c r="BL79" s="222"/>
      <c r="BM79" s="222"/>
      <c r="BN79" s="222"/>
      <c r="BO79" s="233"/>
      <c r="BP79" s="233"/>
      <c r="BQ79" s="230">
        <v>73</v>
      </c>
      <c r="BR79" s="235"/>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2"/>
    </row>
    <row r="80" spans="1:131" ht="26.25" customHeight="1" x14ac:dyDescent="0.15">
      <c r="A80" s="230">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3"/>
      <c r="BF80" s="233"/>
      <c r="BG80" s="233"/>
      <c r="BH80" s="233"/>
      <c r="BI80" s="233"/>
      <c r="BJ80" s="233"/>
      <c r="BK80" s="233"/>
      <c r="BL80" s="233"/>
      <c r="BM80" s="233"/>
      <c r="BN80" s="233"/>
      <c r="BO80" s="233"/>
      <c r="BP80" s="233"/>
      <c r="BQ80" s="230">
        <v>74</v>
      </c>
      <c r="BR80" s="235"/>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2"/>
    </row>
    <row r="81" spans="1:131" ht="26.25" customHeight="1" x14ac:dyDescent="0.15">
      <c r="A81" s="230">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3"/>
      <c r="BF81" s="233"/>
      <c r="BG81" s="233"/>
      <c r="BH81" s="233"/>
      <c r="BI81" s="233"/>
      <c r="BJ81" s="233"/>
      <c r="BK81" s="233"/>
      <c r="BL81" s="233"/>
      <c r="BM81" s="233"/>
      <c r="BN81" s="233"/>
      <c r="BO81" s="233"/>
      <c r="BP81" s="233"/>
      <c r="BQ81" s="230">
        <v>75</v>
      </c>
      <c r="BR81" s="235"/>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2"/>
    </row>
    <row r="82" spans="1:131" ht="26.25" customHeight="1" x14ac:dyDescent="0.15">
      <c r="A82" s="230">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3"/>
      <c r="BF82" s="233"/>
      <c r="BG82" s="233"/>
      <c r="BH82" s="233"/>
      <c r="BI82" s="233"/>
      <c r="BJ82" s="233"/>
      <c r="BK82" s="233"/>
      <c r="BL82" s="233"/>
      <c r="BM82" s="233"/>
      <c r="BN82" s="233"/>
      <c r="BO82" s="233"/>
      <c r="BP82" s="233"/>
      <c r="BQ82" s="230">
        <v>76</v>
      </c>
      <c r="BR82" s="235"/>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2"/>
    </row>
    <row r="83" spans="1:131" ht="26.25" customHeight="1" x14ac:dyDescent="0.15">
      <c r="A83" s="230">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3"/>
      <c r="BF83" s="233"/>
      <c r="BG83" s="233"/>
      <c r="BH83" s="233"/>
      <c r="BI83" s="233"/>
      <c r="BJ83" s="233"/>
      <c r="BK83" s="233"/>
      <c r="BL83" s="233"/>
      <c r="BM83" s="233"/>
      <c r="BN83" s="233"/>
      <c r="BO83" s="233"/>
      <c r="BP83" s="233"/>
      <c r="BQ83" s="230">
        <v>77</v>
      </c>
      <c r="BR83" s="235"/>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2"/>
    </row>
    <row r="84" spans="1:131" ht="26.25" customHeight="1" x14ac:dyDescent="0.15">
      <c r="A84" s="230">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3"/>
      <c r="BF84" s="233"/>
      <c r="BG84" s="233"/>
      <c r="BH84" s="233"/>
      <c r="BI84" s="233"/>
      <c r="BJ84" s="233"/>
      <c r="BK84" s="233"/>
      <c r="BL84" s="233"/>
      <c r="BM84" s="233"/>
      <c r="BN84" s="233"/>
      <c r="BO84" s="233"/>
      <c r="BP84" s="233"/>
      <c r="BQ84" s="230">
        <v>78</v>
      </c>
      <c r="BR84" s="235"/>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2"/>
    </row>
    <row r="85" spans="1:131" ht="26.25" customHeight="1" x14ac:dyDescent="0.15">
      <c r="A85" s="230">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3"/>
      <c r="BF85" s="233"/>
      <c r="BG85" s="233"/>
      <c r="BH85" s="233"/>
      <c r="BI85" s="233"/>
      <c r="BJ85" s="233"/>
      <c r="BK85" s="233"/>
      <c r="BL85" s="233"/>
      <c r="BM85" s="233"/>
      <c r="BN85" s="233"/>
      <c r="BO85" s="233"/>
      <c r="BP85" s="233"/>
      <c r="BQ85" s="230">
        <v>79</v>
      </c>
      <c r="BR85" s="235"/>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2"/>
    </row>
    <row r="86" spans="1:131" ht="26.25" customHeight="1" x14ac:dyDescent="0.15">
      <c r="A86" s="230">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3"/>
      <c r="BF86" s="233"/>
      <c r="BG86" s="233"/>
      <c r="BH86" s="233"/>
      <c r="BI86" s="233"/>
      <c r="BJ86" s="233"/>
      <c r="BK86" s="233"/>
      <c r="BL86" s="233"/>
      <c r="BM86" s="233"/>
      <c r="BN86" s="233"/>
      <c r="BO86" s="233"/>
      <c r="BP86" s="233"/>
      <c r="BQ86" s="230">
        <v>80</v>
      </c>
      <c r="BR86" s="235"/>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2"/>
    </row>
    <row r="87" spans="1:131" ht="26.25" customHeight="1" x14ac:dyDescent="0.15">
      <c r="A87" s="236">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3"/>
      <c r="BF87" s="233"/>
      <c r="BG87" s="233"/>
      <c r="BH87" s="233"/>
      <c r="BI87" s="233"/>
      <c r="BJ87" s="233"/>
      <c r="BK87" s="233"/>
      <c r="BL87" s="233"/>
      <c r="BM87" s="233"/>
      <c r="BN87" s="233"/>
      <c r="BO87" s="233"/>
      <c r="BP87" s="233"/>
      <c r="BQ87" s="230">
        <v>81</v>
      </c>
      <c r="BR87" s="235"/>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2"/>
    </row>
    <row r="88" spans="1:131" ht="26.25" customHeight="1" thickBot="1" x14ac:dyDescent="0.2">
      <c r="A88" s="232" t="s">
        <v>392</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3950</v>
      </c>
      <c r="AG88" s="1024"/>
      <c r="AH88" s="1024"/>
      <c r="AI88" s="1024"/>
      <c r="AJ88" s="1024"/>
      <c r="AK88" s="1028"/>
      <c r="AL88" s="1028"/>
      <c r="AM88" s="1028"/>
      <c r="AN88" s="1028"/>
      <c r="AO88" s="1028"/>
      <c r="AP88" s="1024">
        <v>19481</v>
      </c>
      <c r="AQ88" s="1024"/>
      <c r="AR88" s="1024"/>
      <c r="AS88" s="1024"/>
      <c r="AT88" s="1024"/>
      <c r="AU88" s="1024">
        <v>178</v>
      </c>
      <c r="AV88" s="1024"/>
      <c r="AW88" s="1024"/>
      <c r="AX88" s="1024"/>
      <c r="AY88" s="1024"/>
      <c r="AZ88" s="1025"/>
      <c r="BA88" s="1025"/>
      <c r="BB88" s="1025"/>
      <c r="BC88" s="1025"/>
      <c r="BD88" s="1026"/>
      <c r="BE88" s="233"/>
      <c r="BF88" s="233"/>
      <c r="BG88" s="233"/>
      <c r="BH88" s="233"/>
      <c r="BI88" s="233"/>
      <c r="BJ88" s="233"/>
      <c r="BK88" s="233"/>
      <c r="BL88" s="233"/>
      <c r="BM88" s="233"/>
      <c r="BN88" s="233"/>
      <c r="BO88" s="233"/>
      <c r="BP88" s="233"/>
      <c r="BQ88" s="230">
        <v>82</v>
      </c>
      <c r="BR88" s="235"/>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2"/>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2"/>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2"/>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2"/>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2"/>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2"/>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2"/>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2"/>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2"/>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2"/>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2"/>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2"/>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2"/>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2"/>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392</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59</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2"/>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2"/>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2"/>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
      <c r="A107" s="241" t="s">
        <v>423</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424</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2" customFormat="1" ht="26.25" customHeight="1" x14ac:dyDescent="0.15">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304</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304</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304</v>
      </c>
      <c r="DR109" s="961"/>
      <c r="DS109" s="961"/>
      <c r="DT109" s="961"/>
      <c r="DU109" s="962"/>
      <c r="DV109" s="963" t="s">
        <v>430</v>
      </c>
      <c r="DW109" s="961"/>
      <c r="DX109" s="961"/>
      <c r="DY109" s="961"/>
      <c r="DZ109" s="994"/>
    </row>
    <row r="110" spans="1:131" s="222" customFormat="1" ht="26.25" customHeight="1" x14ac:dyDescent="0.15">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982133</v>
      </c>
      <c r="AB110" s="954"/>
      <c r="AC110" s="954"/>
      <c r="AD110" s="954"/>
      <c r="AE110" s="955"/>
      <c r="AF110" s="956">
        <v>976583</v>
      </c>
      <c r="AG110" s="954"/>
      <c r="AH110" s="954"/>
      <c r="AI110" s="954"/>
      <c r="AJ110" s="955"/>
      <c r="AK110" s="956">
        <v>1022470</v>
      </c>
      <c r="AL110" s="954"/>
      <c r="AM110" s="954"/>
      <c r="AN110" s="954"/>
      <c r="AO110" s="955"/>
      <c r="AP110" s="957">
        <v>20.2</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9161040</v>
      </c>
      <c r="BR110" s="907"/>
      <c r="BS110" s="907"/>
      <c r="BT110" s="907"/>
      <c r="BU110" s="907"/>
      <c r="BV110" s="907">
        <v>9053572</v>
      </c>
      <c r="BW110" s="907"/>
      <c r="BX110" s="907"/>
      <c r="BY110" s="907"/>
      <c r="BZ110" s="907"/>
      <c r="CA110" s="907">
        <v>8808745</v>
      </c>
      <c r="CB110" s="907"/>
      <c r="CC110" s="907"/>
      <c r="CD110" s="907"/>
      <c r="CE110" s="907"/>
      <c r="CF110" s="931">
        <v>173.9</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229693</v>
      </c>
      <c r="DH110" s="907"/>
      <c r="DI110" s="907"/>
      <c r="DJ110" s="907"/>
      <c r="DK110" s="907"/>
      <c r="DL110" s="907">
        <v>222224</v>
      </c>
      <c r="DM110" s="907"/>
      <c r="DN110" s="907"/>
      <c r="DO110" s="907"/>
      <c r="DP110" s="907"/>
      <c r="DQ110" s="907">
        <v>214725</v>
      </c>
      <c r="DR110" s="907"/>
      <c r="DS110" s="907"/>
      <c r="DT110" s="907"/>
      <c r="DU110" s="907"/>
      <c r="DV110" s="908">
        <v>4.2</v>
      </c>
      <c r="DW110" s="908"/>
      <c r="DX110" s="908"/>
      <c r="DY110" s="908"/>
      <c r="DZ110" s="909"/>
    </row>
    <row r="111" spans="1:131" s="222" customFormat="1" ht="26.25" customHeight="1" x14ac:dyDescent="0.15">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128</v>
      </c>
      <c r="AG111" s="984"/>
      <c r="AH111" s="984"/>
      <c r="AI111" s="984"/>
      <c r="AJ111" s="985"/>
      <c r="AK111" s="986" t="s">
        <v>128</v>
      </c>
      <c r="AL111" s="984"/>
      <c r="AM111" s="984"/>
      <c r="AN111" s="984"/>
      <c r="AO111" s="985"/>
      <c r="AP111" s="987" t="s">
        <v>128</v>
      </c>
      <c r="AQ111" s="988"/>
      <c r="AR111" s="988"/>
      <c r="AS111" s="988"/>
      <c r="AT111" s="989"/>
      <c r="AU111" s="997"/>
      <c r="AV111" s="998"/>
      <c r="AW111" s="998"/>
      <c r="AX111" s="998"/>
      <c r="AY111" s="998"/>
      <c r="AZ111" s="880" t="s">
        <v>437</v>
      </c>
      <c r="BA111" s="817"/>
      <c r="BB111" s="817"/>
      <c r="BC111" s="817"/>
      <c r="BD111" s="817"/>
      <c r="BE111" s="817"/>
      <c r="BF111" s="817"/>
      <c r="BG111" s="817"/>
      <c r="BH111" s="817"/>
      <c r="BI111" s="817"/>
      <c r="BJ111" s="817"/>
      <c r="BK111" s="817"/>
      <c r="BL111" s="817"/>
      <c r="BM111" s="817"/>
      <c r="BN111" s="817"/>
      <c r="BO111" s="817"/>
      <c r="BP111" s="818"/>
      <c r="BQ111" s="881">
        <v>449965</v>
      </c>
      <c r="BR111" s="882"/>
      <c r="BS111" s="882"/>
      <c r="BT111" s="882"/>
      <c r="BU111" s="882"/>
      <c r="BV111" s="882">
        <v>415415</v>
      </c>
      <c r="BW111" s="882"/>
      <c r="BX111" s="882"/>
      <c r="BY111" s="882"/>
      <c r="BZ111" s="882"/>
      <c r="CA111" s="882">
        <v>462076</v>
      </c>
      <c r="CB111" s="882"/>
      <c r="CC111" s="882"/>
      <c r="CD111" s="882"/>
      <c r="CE111" s="882"/>
      <c r="CF111" s="940">
        <v>9.1</v>
      </c>
      <c r="CG111" s="941"/>
      <c r="CH111" s="941"/>
      <c r="CI111" s="941"/>
      <c r="CJ111" s="941"/>
      <c r="CK111" s="992"/>
      <c r="CL111" s="886"/>
      <c r="CM111" s="880" t="s">
        <v>438</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v>11681</v>
      </c>
      <c r="DH111" s="882"/>
      <c r="DI111" s="882"/>
      <c r="DJ111" s="882"/>
      <c r="DK111" s="882"/>
      <c r="DL111" s="882">
        <v>7601</v>
      </c>
      <c r="DM111" s="882"/>
      <c r="DN111" s="882"/>
      <c r="DO111" s="882"/>
      <c r="DP111" s="882"/>
      <c r="DQ111" s="882">
        <v>4437</v>
      </c>
      <c r="DR111" s="882"/>
      <c r="DS111" s="882"/>
      <c r="DT111" s="882"/>
      <c r="DU111" s="882"/>
      <c r="DV111" s="859">
        <v>0.1</v>
      </c>
      <c r="DW111" s="859"/>
      <c r="DX111" s="859"/>
      <c r="DY111" s="859"/>
      <c r="DZ111" s="860"/>
    </row>
    <row r="112" spans="1:131" s="222" customFormat="1" ht="26.25" customHeight="1" x14ac:dyDescent="0.15">
      <c r="A112" s="977" t="s">
        <v>439</v>
      </c>
      <c r="B112" s="978"/>
      <c r="C112" s="817" t="s">
        <v>440</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128</v>
      </c>
      <c r="AB112" s="845"/>
      <c r="AC112" s="845"/>
      <c r="AD112" s="845"/>
      <c r="AE112" s="846"/>
      <c r="AF112" s="847" t="s">
        <v>128</v>
      </c>
      <c r="AG112" s="845"/>
      <c r="AH112" s="845"/>
      <c r="AI112" s="845"/>
      <c r="AJ112" s="846"/>
      <c r="AK112" s="847" t="s">
        <v>128</v>
      </c>
      <c r="AL112" s="845"/>
      <c r="AM112" s="845"/>
      <c r="AN112" s="845"/>
      <c r="AO112" s="846"/>
      <c r="AP112" s="889" t="s">
        <v>128</v>
      </c>
      <c r="AQ112" s="890"/>
      <c r="AR112" s="890"/>
      <c r="AS112" s="890"/>
      <c r="AT112" s="891"/>
      <c r="AU112" s="997"/>
      <c r="AV112" s="998"/>
      <c r="AW112" s="998"/>
      <c r="AX112" s="998"/>
      <c r="AY112" s="998"/>
      <c r="AZ112" s="880" t="s">
        <v>441</v>
      </c>
      <c r="BA112" s="817"/>
      <c r="BB112" s="817"/>
      <c r="BC112" s="817"/>
      <c r="BD112" s="817"/>
      <c r="BE112" s="817"/>
      <c r="BF112" s="817"/>
      <c r="BG112" s="817"/>
      <c r="BH112" s="817"/>
      <c r="BI112" s="817"/>
      <c r="BJ112" s="817"/>
      <c r="BK112" s="817"/>
      <c r="BL112" s="817"/>
      <c r="BM112" s="817"/>
      <c r="BN112" s="817"/>
      <c r="BO112" s="817"/>
      <c r="BP112" s="818"/>
      <c r="BQ112" s="881">
        <v>1888838</v>
      </c>
      <c r="BR112" s="882"/>
      <c r="BS112" s="882"/>
      <c r="BT112" s="882"/>
      <c r="BU112" s="882"/>
      <c r="BV112" s="882">
        <v>1612875</v>
      </c>
      <c r="BW112" s="882"/>
      <c r="BX112" s="882"/>
      <c r="BY112" s="882"/>
      <c r="BZ112" s="882"/>
      <c r="CA112" s="882">
        <v>1515037</v>
      </c>
      <c r="CB112" s="882"/>
      <c r="CC112" s="882"/>
      <c r="CD112" s="882"/>
      <c r="CE112" s="882"/>
      <c r="CF112" s="940">
        <v>29.9</v>
      </c>
      <c r="CG112" s="941"/>
      <c r="CH112" s="941"/>
      <c r="CI112" s="941"/>
      <c r="CJ112" s="941"/>
      <c r="CK112" s="992"/>
      <c r="CL112" s="886"/>
      <c r="CM112" s="880" t="s">
        <v>442</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128</v>
      </c>
      <c r="DM112" s="882"/>
      <c r="DN112" s="882"/>
      <c r="DO112" s="882"/>
      <c r="DP112" s="882"/>
      <c r="DQ112" s="882" t="s">
        <v>128</v>
      </c>
      <c r="DR112" s="882"/>
      <c r="DS112" s="882"/>
      <c r="DT112" s="882"/>
      <c r="DU112" s="882"/>
      <c r="DV112" s="859" t="s">
        <v>443</v>
      </c>
      <c r="DW112" s="859"/>
      <c r="DX112" s="859"/>
      <c r="DY112" s="859"/>
      <c r="DZ112" s="860"/>
    </row>
    <row r="113" spans="1:130" s="222" customFormat="1" ht="26.25" customHeight="1" x14ac:dyDescent="0.15">
      <c r="A113" s="979"/>
      <c r="B113" s="980"/>
      <c r="C113" s="817" t="s">
        <v>444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233498</v>
      </c>
      <c r="AB113" s="984"/>
      <c r="AC113" s="984"/>
      <c r="AD113" s="984"/>
      <c r="AE113" s="985"/>
      <c r="AF113" s="986">
        <v>210766</v>
      </c>
      <c r="AG113" s="984"/>
      <c r="AH113" s="984"/>
      <c r="AI113" s="984"/>
      <c r="AJ113" s="985"/>
      <c r="AK113" s="986">
        <v>234802</v>
      </c>
      <c r="AL113" s="984"/>
      <c r="AM113" s="984"/>
      <c r="AN113" s="984"/>
      <c r="AO113" s="985"/>
      <c r="AP113" s="987">
        <v>4.5999999999999996</v>
      </c>
      <c r="AQ113" s="988"/>
      <c r="AR113" s="988"/>
      <c r="AS113" s="988"/>
      <c r="AT113" s="989"/>
      <c r="AU113" s="997"/>
      <c r="AV113" s="998"/>
      <c r="AW113" s="998"/>
      <c r="AX113" s="998"/>
      <c r="AY113" s="998"/>
      <c r="AZ113" s="880" t="s">
        <v>445</v>
      </c>
      <c r="BA113" s="817"/>
      <c r="BB113" s="817"/>
      <c r="BC113" s="817"/>
      <c r="BD113" s="817"/>
      <c r="BE113" s="817"/>
      <c r="BF113" s="817"/>
      <c r="BG113" s="817"/>
      <c r="BH113" s="817"/>
      <c r="BI113" s="817"/>
      <c r="BJ113" s="817"/>
      <c r="BK113" s="817"/>
      <c r="BL113" s="817"/>
      <c r="BM113" s="817"/>
      <c r="BN113" s="817"/>
      <c r="BO113" s="817"/>
      <c r="BP113" s="818"/>
      <c r="BQ113" s="881">
        <v>203971</v>
      </c>
      <c r="BR113" s="882"/>
      <c r="BS113" s="882"/>
      <c r="BT113" s="882"/>
      <c r="BU113" s="882"/>
      <c r="BV113" s="882">
        <v>192703</v>
      </c>
      <c r="BW113" s="882"/>
      <c r="BX113" s="882"/>
      <c r="BY113" s="882"/>
      <c r="BZ113" s="882"/>
      <c r="CA113" s="882">
        <v>178237</v>
      </c>
      <c r="CB113" s="882"/>
      <c r="CC113" s="882"/>
      <c r="CD113" s="882"/>
      <c r="CE113" s="882"/>
      <c r="CF113" s="940">
        <v>3.5</v>
      </c>
      <c r="CG113" s="941"/>
      <c r="CH113" s="941"/>
      <c r="CI113" s="941"/>
      <c r="CJ113" s="941"/>
      <c r="CK113" s="992"/>
      <c r="CL113" s="886"/>
      <c r="CM113" s="880" t="s">
        <v>446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128</v>
      </c>
      <c r="DM113" s="845"/>
      <c r="DN113" s="845"/>
      <c r="DO113" s="845"/>
      <c r="DP113" s="846"/>
      <c r="DQ113" s="847" t="s">
        <v>128</v>
      </c>
      <c r="DR113" s="845"/>
      <c r="DS113" s="845"/>
      <c r="DT113" s="845"/>
      <c r="DU113" s="846"/>
      <c r="DV113" s="889" t="s">
        <v>128</v>
      </c>
      <c r="DW113" s="890"/>
      <c r="DX113" s="890"/>
      <c r="DY113" s="890"/>
      <c r="DZ113" s="891"/>
    </row>
    <row r="114" spans="1:130" s="222" customFormat="1" ht="26.25" customHeight="1" x14ac:dyDescent="0.15">
      <c r="A114" s="979"/>
      <c r="B114" s="980"/>
      <c r="C114" s="817" t="s">
        <v>447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13317</v>
      </c>
      <c r="AB114" s="845"/>
      <c r="AC114" s="845"/>
      <c r="AD114" s="845"/>
      <c r="AE114" s="846"/>
      <c r="AF114" s="847">
        <v>13320</v>
      </c>
      <c r="AG114" s="845"/>
      <c r="AH114" s="845"/>
      <c r="AI114" s="845"/>
      <c r="AJ114" s="846"/>
      <c r="AK114" s="847">
        <v>16425</v>
      </c>
      <c r="AL114" s="845"/>
      <c r="AM114" s="845"/>
      <c r="AN114" s="845"/>
      <c r="AO114" s="846"/>
      <c r="AP114" s="889">
        <v>0.3</v>
      </c>
      <c r="AQ114" s="890"/>
      <c r="AR114" s="890"/>
      <c r="AS114" s="890"/>
      <c r="AT114" s="891"/>
      <c r="AU114" s="997"/>
      <c r="AV114" s="998"/>
      <c r="AW114" s="998"/>
      <c r="AX114" s="998"/>
      <c r="AY114" s="998"/>
      <c r="AZ114" s="880" t="s">
        <v>448</v>
      </c>
      <c r="BA114" s="817"/>
      <c r="BB114" s="817"/>
      <c r="BC114" s="817"/>
      <c r="BD114" s="817"/>
      <c r="BE114" s="817"/>
      <c r="BF114" s="817"/>
      <c r="BG114" s="817"/>
      <c r="BH114" s="817"/>
      <c r="BI114" s="817"/>
      <c r="BJ114" s="817"/>
      <c r="BK114" s="817"/>
      <c r="BL114" s="817"/>
      <c r="BM114" s="817"/>
      <c r="BN114" s="817"/>
      <c r="BO114" s="817"/>
      <c r="BP114" s="818"/>
      <c r="BQ114" s="881">
        <v>1107773</v>
      </c>
      <c r="BR114" s="882"/>
      <c r="BS114" s="882"/>
      <c r="BT114" s="882"/>
      <c r="BU114" s="882"/>
      <c r="BV114" s="882">
        <v>1122199</v>
      </c>
      <c r="BW114" s="882"/>
      <c r="BX114" s="882"/>
      <c r="BY114" s="882"/>
      <c r="BZ114" s="882"/>
      <c r="CA114" s="882">
        <v>1103672</v>
      </c>
      <c r="CB114" s="882"/>
      <c r="CC114" s="882"/>
      <c r="CD114" s="882"/>
      <c r="CE114" s="882"/>
      <c r="CF114" s="940">
        <v>21.8</v>
      </c>
      <c r="CG114" s="941"/>
      <c r="CH114" s="941"/>
      <c r="CI114" s="941"/>
      <c r="CJ114" s="941"/>
      <c r="CK114" s="992"/>
      <c r="CL114" s="886"/>
      <c r="CM114" s="880" t="s">
        <v>449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443</v>
      </c>
      <c r="DM114" s="845"/>
      <c r="DN114" s="845"/>
      <c r="DO114" s="845"/>
      <c r="DP114" s="846"/>
      <c r="DQ114" s="847" t="s">
        <v>128</v>
      </c>
      <c r="DR114" s="845"/>
      <c r="DS114" s="845"/>
      <c r="DT114" s="845"/>
      <c r="DU114" s="846"/>
      <c r="DV114" s="889" t="s">
        <v>443</v>
      </c>
      <c r="DW114" s="890"/>
      <c r="DX114" s="890"/>
      <c r="DY114" s="890"/>
      <c r="DZ114" s="891"/>
    </row>
    <row r="115" spans="1:130" s="222" customFormat="1" ht="26.25" customHeight="1" x14ac:dyDescent="0.15">
      <c r="A115" s="979"/>
      <c r="B115" s="980"/>
      <c r="C115" s="817" t="s">
        <v>450</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16237</v>
      </c>
      <c r="AB115" s="984"/>
      <c r="AC115" s="984"/>
      <c r="AD115" s="984"/>
      <c r="AE115" s="985"/>
      <c r="AF115" s="986">
        <v>14092</v>
      </c>
      <c r="AG115" s="984"/>
      <c r="AH115" s="984"/>
      <c r="AI115" s="984"/>
      <c r="AJ115" s="985"/>
      <c r="AK115" s="986">
        <v>14443</v>
      </c>
      <c r="AL115" s="984"/>
      <c r="AM115" s="984"/>
      <c r="AN115" s="984"/>
      <c r="AO115" s="985"/>
      <c r="AP115" s="987">
        <v>0.3</v>
      </c>
      <c r="AQ115" s="988"/>
      <c r="AR115" s="988"/>
      <c r="AS115" s="988"/>
      <c r="AT115" s="989"/>
      <c r="AU115" s="997"/>
      <c r="AV115" s="998"/>
      <c r="AW115" s="998"/>
      <c r="AX115" s="998"/>
      <c r="AY115" s="998"/>
      <c r="AZ115" s="880" t="s">
        <v>451</v>
      </c>
      <c r="BA115" s="817"/>
      <c r="BB115" s="817"/>
      <c r="BC115" s="817"/>
      <c r="BD115" s="817"/>
      <c r="BE115" s="817"/>
      <c r="BF115" s="817"/>
      <c r="BG115" s="817"/>
      <c r="BH115" s="817"/>
      <c r="BI115" s="817"/>
      <c r="BJ115" s="817"/>
      <c r="BK115" s="817"/>
      <c r="BL115" s="817"/>
      <c r="BM115" s="817"/>
      <c r="BN115" s="817"/>
      <c r="BO115" s="817"/>
      <c r="BP115" s="818"/>
      <c r="BQ115" s="881" t="s">
        <v>128</v>
      </c>
      <c r="BR115" s="882"/>
      <c r="BS115" s="882"/>
      <c r="BT115" s="882"/>
      <c r="BU115" s="882"/>
      <c r="BV115" s="882" t="s">
        <v>128</v>
      </c>
      <c r="BW115" s="882"/>
      <c r="BX115" s="882"/>
      <c r="BY115" s="882"/>
      <c r="BZ115" s="882"/>
      <c r="CA115" s="882" t="s">
        <v>128</v>
      </c>
      <c r="CB115" s="882"/>
      <c r="CC115" s="882"/>
      <c r="CD115" s="882"/>
      <c r="CE115" s="882"/>
      <c r="CF115" s="940" t="s">
        <v>128</v>
      </c>
      <c r="CG115" s="941"/>
      <c r="CH115" s="941"/>
      <c r="CI115" s="941"/>
      <c r="CJ115" s="941"/>
      <c r="CK115" s="992"/>
      <c r="CL115" s="886"/>
      <c r="CM115" s="880" t="s">
        <v>452</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128</v>
      </c>
      <c r="DM115" s="845"/>
      <c r="DN115" s="845"/>
      <c r="DO115" s="845"/>
      <c r="DP115" s="846"/>
      <c r="DQ115" s="847" t="s">
        <v>128</v>
      </c>
      <c r="DR115" s="845"/>
      <c r="DS115" s="845"/>
      <c r="DT115" s="845"/>
      <c r="DU115" s="846"/>
      <c r="DV115" s="889" t="s">
        <v>128</v>
      </c>
      <c r="DW115" s="890"/>
      <c r="DX115" s="890"/>
      <c r="DY115" s="890"/>
      <c r="DZ115" s="891"/>
    </row>
    <row r="116" spans="1:130" s="222" customFormat="1" ht="26.25" customHeight="1" x14ac:dyDescent="0.15">
      <c r="A116" s="981"/>
      <c r="B116" s="982"/>
      <c r="C116" s="904" t="s">
        <v>453</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14</v>
      </c>
      <c r="AB116" s="845"/>
      <c r="AC116" s="845"/>
      <c r="AD116" s="845"/>
      <c r="AE116" s="846"/>
      <c r="AF116" s="847">
        <v>38</v>
      </c>
      <c r="AG116" s="845"/>
      <c r="AH116" s="845"/>
      <c r="AI116" s="845"/>
      <c r="AJ116" s="846"/>
      <c r="AK116" s="847">
        <v>153</v>
      </c>
      <c r="AL116" s="845"/>
      <c r="AM116" s="845"/>
      <c r="AN116" s="845"/>
      <c r="AO116" s="846"/>
      <c r="AP116" s="889">
        <v>0</v>
      </c>
      <c r="AQ116" s="890"/>
      <c r="AR116" s="890"/>
      <c r="AS116" s="890"/>
      <c r="AT116" s="891"/>
      <c r="AU116" s="997"/>
      <c r="AV116" s="998"/>
      <c r="AW116" s="998"/>
      <c r="AX116" s="998"/>
      <c r="AY116" s="998"/>
      <c r="AZ116" s="974" t="s">
        <v>454</v>
      </c>
      <c r="BA116" s="975"/>
      <c r="BB116" s="975"/>
      <c r="BC116" s="975"/>
      <c r="BD116" s="975"/>
      <c r="BE116" s="975"/>
      <c r="BF116" s="975"/>
      <c r="BG116" s="975"/>
      <c r="BH116" s="975"/>
      <c r="BI116" s="975"/>
      <c r="BJ116" s="975"/>
      <c r="BK116" s="975"/>
      <c r="BL116" s="975"/>
      <c r="BM116" s="975"/>
      <c r="BN116" s="975"/>
      <c r="BO116" s="975"/>
      <c r="BP116" s="976"/>
      <c r="BQ116" s="881" t="s">
        <v>128</v>
      </c>
      <c r="BR116" s="882"/>
      <c r="BS116" s="882"/>
      <c r="BT116" s="882"/>
      <c r="BU116" s="882"/>
      <c r="BV116" s="882" t="s">
        <v>128</v>
      </c>
      <c r="BW116" s="882"/>
      <c r="BX116" s="882"/>
      <c r="BY116" s="882"/>
      <c r="BZ116" s="882"/>
      <c r="CA116" s="882" t="s">
        <v>128</v>
      </c>
      <c r="CB116" s="882"/>
      <c r="CC116" s="882"/>
      <c r="CD116" s="882"/>
      <c r="CE116" s="882"/>
      <c r="CF116" s="940" t="s">
        <v>128</v>
      </c>
      <c r="CG116" s="941"/>
      <c r="CH116" s="941"/>
      <c r="CI116" s="941"/>
      <c r="CJ116" s="941"/>
      <c r="CK116" s="992"/>
      <c r="CL116" s="886"/>
      <c r="CM116" s="880" t="s">
        <v>455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128</v>
      </c>
      <c r="DH116" s="845"/>
      <c r="DI116" s="845"/>
      <c r="DJ116" s="845"/>
      <c r="DK116" s="846"/>
      <c r="DL116" s="847" t="s">
        <v>443</v>
      </c>
      <c r="DM116" s="845"/>
      <c r="DN116" s="845"/>
      <c r="DO116" s="845"/>
      <c r="DP116" s="846"/>
      <c r="DQ116" s="847" t="s">
        <v>128</v>
      </c>
      <c r="DR116" s="845"/>
      <c r="DS116" s="845"/>
      <c r="DT116" s="845"/>
      <c r="DU116" s="846"/>
      <c r="DV116" s="889" t="s">
        <v>443</v>
      </c>
      <c r="DW116" s="890"/>
      <c r="DX116" s="890"/>
      <c r="DY116" s="890"/>
      <c r="DZ116" s="891"/>
    </row>
    <row r="117" spans="1:130" s="222"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456</v>
      </c>
      <c r="Z117" s="962"/>
      <c r="AA117" s="967">
        <v>1245199</v>
      </c>
      <c r="AB117" s="968"/>
      <c r="AC117" s="968"/>
      <c r="AD117" s="968"/>
      <c r="AE117" s="969"/>
      <c r="AF117" s="970">
        <v>1214799</v>
      </c>
      <c r="AG117" s="968"/>
      <c r="AH117" s="968"/>
      <c r="AI117" s="968"/>
      <c r="AJ117" s="969"/>
      <c r="AK117" s="970">
        <v>1288293</v>
      </c>
      <c r="AL117" s="968"/>
      <c r="AM117" s="968"/>
      <c r="AN117" s="968"/>
      <c r="AO117" s="969"/>
      <c r="AP117" s="971"/>
      <c r="AQ117" s="972"/>
      <c r="AR117" s="972"/>
      <c r="AS117" s="972"/>
      <c r="AT117" s="973"/>
      <c r="AU117" s="997"/>
      <c r="AV117" s="998"/>
      <c r="AW117" s="998"/>
      <c r="AX117" s="998"/>
      <c r="AY117" s="998"/>
      <c r="AZ117" s="928" t="s">
        <v>457</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128</v>
      </c>
      <c r="BW117" s="882"/>
      <c r="BX117" s="882"/>
      <c r="BY117" s="882"/>
      <c r="BZ117" s="882"/>
      <c r="CA117" s="882" t="s">
        <v>128</v>
      </c>
      <c r="CB117" s="882"/>
      <c r="CC117" s="882"/>
      <c r="CD117" s="882"/>
      <c r="CE117" s="882"/>
      <c r="CF117" s="940" t="s">
        <v>128</v>
      </c>
      <c r="CG117" s="941"/>
      <c r="CH117" s="941"/>
      <c r="CI117" s="941"/>
      <c r="CJ117" s="941"/>
      <c r="CK117" s="992"/>
      <c r="CL117" s="886"/>
      <c r="CM117" s="880" t="s">
        <v>458</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443</v>
      </c>
      <c r="DM117" s="845"/>
      <c r="DN117" s="845"/>
      <c r="DO117" s="845"/>
      <c r="DP117" s="846"/>
      <c r="DQ117" s="847" t="s">
        <v>128</v>
      </c>
      <c r="DR117" s="845"/>
      <c r="DS117" s="845"/>
      <c r="DT117" s="845"/>
      <c r="DU117" s="846"/>
      <c r="DV117" s="889" t="s">
        <v>128</v>
      </c>
      <c r="DW117" s="890"/>
      <c r="DX117" s="890"/>
      <c r="DY117" s="890"/>
      <c r="DZ117" s="891"/>
    </row>
    <row r="118" spans="1:130" s="222" customFormat="1" ht="26.25" customHeight="1" x14ac:dyDescent="0.15">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304</v>
      </c>
      <c r="AL118" s="961"/>
      <c r="AM118" s="961"/>
      <c r="AN118" s="961"/>
      <c r="AO118" s="962"/>
      <c r="AP118" s="964" t="s">
        <v>430</v>
      </c>
      <c r="AQ118" s="965"/>
      <c r="AR118" s="965"/>
      <c r="AS118" s="965"/>
      <c r="AT118" s="966"/>
      <c r="AU118" s="997"/>
      <c r="AV118" s="998"/>
      <c r="AW118" s="998"/>
      <c r="AX118" s="998"/>
      <c r="AY118" s="998"/>
      <c r="AZ118" s="903" t="s">
        <v>459</v>
      </c>
      <c r="BA118" s="904"/>
      <c r="BB118" s="904"/>
      <c r="BC118" s="904"/>
      <c r="BD118" s="904"/>
      <c r="BE118" s="904"/>
      <c r="BF118" s="904"/>
      <c r="BG118" s="904"/>
      <c r="BH118" s="904"/>
      <c r="BI118" s="904"/>
      <c r="BJ118" s="904"/>
      <c r="BK118" s="904"/>
      <c r="BL118" s="904"/>
      <c r="BM118" s="904"/>
      <c r="BN118" s="904"/>
      <c r="BO118" s="904"/>
      <c r="BP118" s="905"/>
      <c r="BQ118" s="944" t="s">
        <v>128</v>
      </c>
      <c r="BR118" s="910"/>
      <c r="BS118" s="910"/>
      <c r="BT118" s="910"/>
      <c r="BU118" s="910"/>
      <c r="BV118" s="910" t="s">
        <v>128</v>
      </c>
      <c r="BW118" s="910"/>
      <c r="BX118" s="910"/>
      <c r="BY118" s="910"/>
      <c r="BZ118" s="910"/>
      <c r="CA118" s="910" t="s">
        <v>128</v>
      </c>
      <c r="CB118" s="910"/>
      <c r="CC118" s="910"/>
      <c r="CD118" s="910"/>
      <c r="CE118" s="910"/>
      <c r="CF118" s="940" t="s">
        <v>128</v>
      </c>
      <c r="CG118" s="941"/>
      <c r="CH118" s="941"/>
      <c r="CI118" s="941"/>
      <c r="CJ118" s="941"/>
      <c r="CK118" s="992"/>
      <c r="CL118" s="886"/>
      <c r="CM118" s="880" t="s">
        <v>460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128</v>
      </c>
      <c r="DM118" s="845"/>
      <c r="DN118" s="845"/>
      <c r="DO118" s="845"/>
      <c r="DP118" s="846"/>
      <c r="DQ118" s="847" t="s">
        <v>128</v>
      </c>
      <c r="DR118" s="845"/>
      <c r="DS118" s="845"/>
      <c r="DT118" s="845"/>
      <c r="DU118" s="846"/>
      <c r="DV118" s="889" t="s">
        <v>128</v>
      </c>
      <c r="DW118" s="890"/>
      <c r="DX118" s="890"/>
      <c r="DY118" s="890"/>
      <c r="DZ118" s="891"/>
    </row>
    <row r="119" spans="1:130" s="222" customFormat="1" ht="26.25" customHeight="1" x14ac:dyDescent="0.15">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1665</v>
      </c>
      <c r="AB119" s="954"/>
      <c r="AC119" s="954"/>
      <c r="AD119" s="954"/>
      <c r="AE119" s="955"/>
      <c r="AF119" s="956" t="s">
        <v>128</v>
      </c>
      <c r="AG119" s="954"/>
      <c r="AH119" s="954"/>
      <c r="AI119" s="954"/>
      <c r="AJ119" s="955"/>
      <c r="AK119" s="956" t="s">
        <v>443</v>
      </c>
      <c r="AL119" s="954"/>
      <c r="AM119" s="954"/>
      <c r="AN119" s="954"/>
      <c r="AO119" s="955"/>
      <c r="AP119" s="957" t="s">
        <v>128</v>
      </c>
      <c r="AQ119" s="958"/>
      <c r="AR119" s="958"/>
      <c r="AS119" s="958"/>
      <c r="AT119" s="959"/>
      <c r="AU119" s="999"/>
      <c r="AV119" s="1000"/>
      <c r="AW119" s="1000"/>
      <c r="AX119" s="1000"/>
      <c r="AY119" s="1000"/>
      <c r="AZ119" s="243" t="s">
        <v>186</v>
      </c>
      <c r="BA119" s="243"/>
      <c r="BB119" s="243"/>
      <c r="BC119" s="243"/>
      <c r="BD119" s="243"/>
      <c r="BE119" s="243"/>
      <c r="BF119" s="243"/>
      <c r="BG119" s="243"/>
      <c r="BH119" s="243"/>
      <c r="BI119" s="243"/>
      <c r="BJ119" s="243"/>
      <c r="BK119" s="243"/>
      <c r="BL119" s="243"/>
      <c r="BM119" s="243"/>
      <c r="BN119" s="243"/>
      <c r="BO119" s="942" t="s">
        <v>461</v>
      </c>
      <c r="BP119" s="943"/>
      <c r="BQ119" s="944">
        <v>12811587</v>
      </c>
      <c r="BR119" s="910"/>
      <c r="BS119" s="910"/>
      <c r="BT119" s="910"/>
      <c r="BU119" s="910"/>
      <c r="BV119" s="910">
        <v>12396764</v>
      </c>
      <c r="BW119" s="910"/>
      <c r="BX119" s="910"/>
      <c r="BY119" s="910"/>
      <c r="BZ119" s="910"/>
      <c r="CA119" s="910">
        <v>12067767</v>
      </c>
      <c r="CB119" s="910"/>
      <c r="CC119" s="910"/>
      <c r="CD119" s="910"/>
      <c r="CE119" s="910"/>
      <c r="CF119" s="813"/>
      <c r="CG119" s="814"/>
      <c r="CH119" s="814"/>
      <c r="CI119" s="814"/>
      <c r="CJ119" s="899"/>
      <c r="CK119" s="993"/>
      <c r="CL119" s="888"/>
      <c r="CM119" s="903" t="s">
        <v>462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208591</v>
      </c>
      <c r="DH119" s="829"/>
      <c r="DI119" s="829"/>
      <c r="DJ119" s="829"/>
      <c r="DK119" s="830"/>
      <c r="DL119" s="831">
        <v>185590</v>
      </c>
      <c r="DM119" s="829"/>
      <c r="DN119" s="829"/>
      <c r="DO119" s="829"/>
      <c r="DP119" s="830"/>
      <c r="DQ119" s="831">
        <v>242914</v>
      </c>
      <c r="DR119" s="829"/>
      <c r="DS119" s="829"/>
      <c r="DT119" s="829"/>
      <c r="DU119" s="830"/>
      <c r="DV119" s="913">
        <v>4.8</v>
      </c>
      <c r="DW119" s="914"/>
      <c r="DX119" s="914"/>
      <c r="DY119" s="914"/>
      <c r="DZ119" s="915"/>
    </row>
    <row r="120" spans="1:130" s="222" customFormat="1" ht="26.25" customHeight="1" x14ac:dyDescent="0.15">
      <c r="A120" s="885"/>
      <c r="B120" s="886"/>
      <c r="C120" s="880" t="s">
        <v>438</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v>4312</v>
      </c>
      <c r="AB120" s="845"/>
      <c r="AC120" s="845"/>
      <c r="AD120" s="845"/>
      <c r="AE120" s="846"/>
      <c r="AF120" s="847">
        <v>4312</v>
      </c>
      <c r="AG120" s="845"/>
      <c r="AH120" s="845"/>
      <c r="AI120" s="845"/>
      <c r="AJ120" s="846"/>
      <c r="AK120" s="847">
        <v>3290</v>
      </c>
      <c r="AL120" s="845"/>
      <c r="AM120" s="845"/>
      <c r="AN120" s="845"/>
      <c r="AO120" s="846"/>
      <c r="AP120" s="889">
        <v>0.1</v>
      </c>
      <c r="AQ120" s="890"/>
      <c r="AR120" s="890"/>
      <c r="AS120" s="890"/>
      <c r="AT120" s="891"/>
      <c r="AU120" s="945" t="s">
        <v>463</v>
      </c>
      <c r="AV120" s="946"/>
      <c r="AW120" s="946"/>
      <c r="AX120" s="946"/>
      <c r="AY120" s="947"/>
      <c r="AZ120" s="925" t="s">
        <v>464</v>
      </c>
      <c r="BA120" s="873"/>
      <c r="BB120" s="873"/>
      <c r="BC120" s="873"/>
      <c r="BD120" s="873"/>
      <c r="BE120" s="873"/>
      <c r="BF120" s="873"/>
      <c r="BG120" s="873"/>
      <c r="BH120" s="873"/>
      <c r="BI120" s="873"/>
      <c r="BJ120" s="873"/>
      <c r="BK120" s="873"/>
      <c r="BL120" s="873"/>
      <c r="BM120" s="873"/>
      <c r="BN120" s="873"/>
      <c r="BO120" s="873"/>
      <c r="BP120" s="874"/>
      <c r="BQ120" s="926">
        <v>3929210</v>
      </c>
      <c r="BR120" s="907"/>
      <c r="BS120" s="907"/>
      <c r="BT120" s="907"/>
      <c r="BU120" s="907"/>
      <c r="BV120" s="907">
        <v>4138089</v>
      </c>
      <c r="BW120" s="907"/>
      <c r="BX120" s="907"/>
      <c r="BY120" s="907"/>
      <c r="BZ120" s="907"/>
      <c r="CA120" s="907">
        <v>4727178</v>
      </c>
      <c r="CB120" s="907"/>
      <c r="CC120" s="907"/>
      <c r="CD120" s="907"/>
      <c r="CE120" s="907"/>
      <c r="CF120" s="931">
        <v>93.3</v>
      </c>
      <c r="CG120" s="932"/>
      <c r="CH120" s="932"/>
      <c r="CI120" s="932"/>
      <c r="CJ120" s="932"/>
      <c r="CK120" s="933" t="s">
        <v>465</v>
      </c>
      <c r="CL120" s="917"/>
      <c r="CM120" s="917"/>
      <c r="CN120" s="917"/>
      <c r="CO120" s="918"/>
      <c r="CP120" s="937" t="s">
        <v>466</v>
      </c>
      <c r="CQ120" s="938"/>
      <c r="CR120" s="938"/>
      <c r="CS120" s="938"/>
      <c r="CT120" s="938"/>
      <c r="CU120" s="938"/>
      <c r="CV120" s="938"/>
      <c r="CW120" s="938"/>
      <c r="CX120" s="938"/>
      <c r="CY120" s="938"/>
      <c r="CZ120" s="938"/>
      <c r="DA120" s="938"/>
      <c r="DB120" s="938"/>
      <c r="DC120" s="938"/>
      <c r="DD120" s="938"/>
      <c r="DE120" s="938"/>
      <c r="DF120" s="939"/>
      <c r="DG120" s="926">
        <v>1255681</v>
      </c>
      <c r="DH120" s="907"/>
      <c r="DI120" s="907"/>
      <c r="DJ120" s="907"/>
      <c r="DK120" s="907"/>
      <c r="DL120" s="907">
        <v>1034967</v>
      </c>
      <c r="DM120" s="907"/>
      <c r="DN120" s="907"/>
      <c r="DO120" s="907"/>
      <c r="DP120" s="907"/>
      <c r="DQ120" s="907">
        <v>974068</v>
      </c>
      <c r="DR120" s="907"/>
      <c r="DS120" s="907"/>
      <c r="DT120" s="907"/>
      <c r="DU120" s="907"/>
      <c r="DV120" s="908">
        <v>19.2</v>
      </c>
      <c r="DW120" s="908"/>
      <c r="DX120" s="908"/>
      <c r="DY120" s="908"/>
      <c r="DZ120" s="909"/>
    </row>
    <row r="121" spans="1:130" s="222" customFormat="1" ht="26.25" customHeight="1" x14ac:dyDescent="0.15">
      <c r="A121" s="885"/>
      <c r="B121" s="886"/>
      <c r="C121" s="928" t="s">
        <v>467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128</v>
      </c>
      <c r="AB121" s="845"/>
      <c r="AC121" s="845"/>
      <c r="AD121" s="845"/>
      <c r="AE121" s="846"/>
      <c r="AF121" s="847" t="s">
        <v>128</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468</v>
      </c>
      <c r="BA121" s="817"/>
      <c r="BB121" s="817"/>
      <c r="BC121" s="817"/>
      <c r="BD121" s="817"/>
      <c r="BE121" s="817"/>
      <c r="BF121" s="817"/>
      <c r="BG121" s="817"/>
      <c r="BH121" s="817"/>
      <c r="BI121" s="817"/>
      <c r="BJ121" s="817"/>
      <c r="BK121" s="817"/>
      <c r="BL121" s="817"/>
      <c r="BM121" s="817"/>
      <c r="BN121" s="817"/>
      <c r="BO121" s="817"/>
      <c r="BP121" s="818"/>
      <c r="BQ121" s="881">
        <v>796314</v>
      </c>
      <c r="BR121" s="882"/>
      <c r="BS121" s="882"/>
      <c r="BT121" s="882"/>
      <c r="BU121" s="882"/>
      <c r="BV121" s="882">
        <v>713115</v>
      </c>
      <c r="BW121" s="882"/>
      <c r="BX121" s="882"/>
      <c r="BY121" s="882"/>
      <c r="BZ121" s="882"/>
      <c r="CA121" s="882">
        <v>672543</v>
      </c>
      <c r="CB121" s="882"/>
      <c r="CC121" s="882"/>
      <c r="CD121" s="882"/>
      <c r="CE121" s="882"/>
      <c r="CF121" s="940">
        <v>13.3</v>
      </c>
      <c r="CG121" s="941"/>
      <c r="CH121" s="941"/>
      <c r="CI121" s="941"/>
      <c r="CJ121" s="941"/>
      <c r="CK121" s="934"/>
      <c r="CL121" s="920"/>
      <c r="CM121" s="920"/>
      <c r="CN121" s="920"/>
      <c r="CO121" s="921"/>
      <c r="CP121" s="900" t="s">
        <v>410</v>
      </c>
      <c r="CQ121" s="901"/>
      <c r="CR121" s="901"/>
      <c r="CS121" s="901"/>
      <c r="CT121" s="901"/>
      <c r="CU121" s="901"/>
      <c r="CV121" s="901"/>
      <c r="CW121" s="901"/>
      <c r="CX121" s="901"/>
      <c r="CY121" s="901"/>
      <c r="CZ121" s="901"/>
      <c r="DA121" s="901"/>
      <c r="DB121" s="901"/>
      <c r="DC121" s="901"/>
      <c r="DD121" s="901"/>
      <c r="DE121" s="901"/>
      <c r="DF121" s="902"/>
      <c r="DG121" s="881" t="s">
        <v>443</v>
      </c>
      <c r="DH121" s="882"/>
      <c r="DI121" s="882"/>
      <c r="DJ121" s="882"/>
      <c r="DK121" s="882"/>
      <c r="DL121" s="882">
        <v>577908</v>
      </c>
      <c r="DM121" s="882"/>
      <c r="DN121" s="882"/>
      <c r="DO121" s="882"/>
      <c r="DP121" s="882"/>
      <c r="DQ121" s="882">
        <v>540969</v>
      </c>
      <c r="DR121" s="882"/>
      <c r="DS121" s="882"/>
      <c r="DT121" s="882"/>
      <c r="DU121" s="882"/>
      <c r="DV121" s="859">
        <v>10.7</v>
      </c>
      <c r="DW121" s="859"/>
      <c r="DX121" s="859"/>
      <c r="DY121" s="859"/>
      <c r="DZ121" s="860"/>
    </row>
    <row r="122" spans="1:130" s="222" customFormat="1" ht="26.25" customHeight="1" x14ac:dyDescent="0.15">
      <c r="A122" s="885"/>
      <c r="B122" s="886"/>
      <c r="C122" s="880" t="s">
        <v>449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128</v>
      </c>
      <c r="AB122" s="845"/>
      <c r="AC122" s="845"/>
      <c r="AD122" s="845"/>
      <c r="AE122" s="846"/>
      <c r="AF122" s="847" t="s">
        <v>443</v>
      </c>
      <c r="AG122" s="845"/>
      <c r="AH122" s="845"/>
      <c r="AI122" s="845"/>
      <c r="AJ122" s="846"/>
      <c r="AK122" s="847" t="s">
        <v>128</v>
      </c>
      <c r="AL122" s="845"/>
      <c r="AM122" s="845"/>
      <c r="AN122" s="845"/>
      <c r="AO122" s="846"/>
      <c r="AP122" s="889" t="s">
        <v>128</v>
      </c>
      <c r="AQ122" s="890"/>
      <c r="AR122" s="890"/>
      <c r="AS122" s="890"/>
      <c r="AT122" s="891"/>
      <c r="AU122" s="948"/>
      <c r="AV122" s="949"/>
      <c r="AW122" s="949"/>
      <c r="AX122" s="949"/>
      <c r="AY122" s="950"/>
      <c r="AZ122" s="903" t="s">
        <v>469</v>
      </c>
      <c r="BA122" s="904"/>
      <c r="BB122" s="904"/>
      <c r="BC122" s="904"/>
      <c r="BD122" s="904"/>
      <c r="BE122" s="904"/>
      <c r="BF122" s="904"/>
      <c r="BG122" s="904"/>
      <c r="BH122" s="904"/>
      <c r="BI122" s="904"/>
      <c r="BJ122" s="904"/>
      <c r="BK122" s="904"/>
      <c r="BL122" s="904"/>
      <c r="BM122" s="904"/>
      <c r="BN122" s="904"/>
      <c r="BO122" s="904"/>
      <c r="BP122" s="905"/>
      <c r="BQ122" s="944">
        <v>7238597</v>
      </c>
      <c r="BR122" s="910"/>
      <c r="BS122" s="910"/>
      <c r="BT122" s="910"/>
      <c r="BU122" s="910"/>
      <c r="BV122" s="910">
        <v>6923160</v>
      </c>
      <c r="BW122" s="910"/>
      <c r="BX122" s="910"/>
      <c r="BY122" s="910"/>
      <c r="BZ122" s="910"/>
      <c r="CA122" s="910">
        <v>6929366</v>
      </c>
      <c r="CB122" s="910"/>
      <c r="CC122" s="910"/>
      <c r="CD122" s="910"/>
      <c r="CE122" s="910"/>
      <c r="CF122" s="911">
        <v>136.80000000000001</v>
      </c>
      <c r="CG122" s="912"/>
      <c r="CH122" s="912"/>
      <c r="CI122" s="912"/>
      <c r="CJ122" s="912"/>
      <c r="CK122" s="934"/>
      <c r="CL122" s="920"/>
      <c r="CM122" s="920"/>
      <c r="CN122" s="920"/>
      <c r="CO122" s="921"/>
      <c r="CP122" s="900" t="s">
        <v>406</v>
      </c>
      <c r="CQ122" s="901"/>
      <c r="CR122" s="901"/>
      <c r="CS122" s="901"/>
      <c r="CT122" s="901"/>
      <c r="CU122" s="901"/>
      <c r="CV122" s="901"/>
      <c r="CW122" s="901"/>
      <c r="CX122" s="901"/>
      <c r="CY122" s="901"/>
      <c r="CZ122" s="901"/>
      <c r="DA122" s="901"/>
      <c r="DB122" s="901"/>
      <c r="DC122" s="901"/>
      <c r="DD122" s="901"/>
      <c r="DE122" s="901"/>
      <c r="DF122" s="902"/>
      <c r="DG122" s="881" t="s">
        <v>128</v>
      </c>
      <c r="DH122" s="882"/>
      <c r="DI122" s="882"/>
      <c r="DJ122" s="882"/>
      <c r="DK122" s="882"/>
      <c r="DL122" s="882" t="s">
        <v>470</v>
      </c>
      <c r="DM122" s="882"/>
      <c r="DN122" s="882"/>
      <c r="DO122" s="882"/>
      <c r="DP122" s="882"/>
      <c r="DQ122" s="882" t="s">
        <v>128</v>
      </c>
      <c r="DR122" s="882"/>
      <c r="DS122" s="882"/>
      <c r="DT122" s="882"/>
      <c r="DU122" s="882"/>
      <c r="DV122" s="859" t="s">
        <v>128</v>
      </c>
      <c r="DW122" s="859"/>
      <c r="DX122" s="859"/>
      <c r="DY122" s="859"/>
      <c r="DZ122" s="860"/>
    </row>
    <row r="123" spans="1:130" s="222" customFormat="1" ht="26.25" customHeight="1" x14ac:dyDescent="0.15">
      <c r="A123" s="885"/>
      <c r="B123" s="886"/>
      <c r="C123" s="880" t="s">
        <v>455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128</v>
      </c>
      <c r="AQ123" s="890"/>
      <c r="AR123" s="890"/>
      <c r="AS123" s="890"/>
      <c r="AT123" s="891"/>
      <c r="AU123" s="951"/>
      <c r="AV123" s="952"/>
      <c r="AW123" s="952"/>
      <c r="AX123" s="952"/>
      <c r="AY123" s="952"/>
      <c r="AZ123" s="243" t="s">
        <v>186</v>
      </c>
      <c r="BA123" s="243"/>
      <c r="BB123" s="243"/>
      <c r="BC123" s="243"/>
      <c r="BD123" s="243"/>
      <c r="BE123" s="243"/>
      <c r="BF123" s="243"/>
      <c r="BG123" s="243"/>
      <c r="BH123" s="243"/>
      <c r="BI123" s="243"/>
      <c r="BJ123" s="243"/>
      <c r="BK123" s="243"/>
      <c r="BL123" s="243"/>
      <c r="BM123" s="243"/>
      <c r="BN123" s="243"/>
      <c r="BO123" s="942" t="s">
        <v>471</v>
      </c>
      <c r="BP123" s="943"/>
      <c r="BQ123" s="897">
        <v>11964121</v>
      </c>
      <c r="BR123" s="898"/>
      <c r="BS123" s="898"/>
      <c r="BT123" s="898"/>
      <c r="BU123" s="898"/>
      <c r="BV123" s="898">
        <v>11774364</v>
      </c>
      <c r="BW123" s="898"/>
      <c r="BX123" s="898"/>
      <c r="BY123" s="898"/>
      <c r="BZ123" s="898"/>
      <c r="CA123" s="898">
        <v>12329087</v>
      </c>
      <c r="CB123" s="898"/>
      <c r="CC123" s="898"/>
      <c r="CD123" s="898"/>
      <c r="CE123" s="898"/>
      <c r="CF123" s="813"/>
      <c r="CG123" s="814"/>
      <c r="CH123" s="814"/>
      <c r="CI123" s="814"/>
      <c r="CJ123" s="899"/>
      <c r="CK123" s="934"/>
      <c r="CL123" s="920"/>
      <c r="CM123" s="920"/>
      <c r="CN123" s="920"/>
      <c r="CO123" s="921"/>
      <c r="CP123" s="900" t="s">
        <v>405</v>
      </c>
      <c r="CQ123" s="901"/>
      <c r="CR123" s="901"/>
      <c r="CS123" s="901"/>
      <c r="CT123" s="901"/>
      <c r="CU123" s="901"/>
      <c r="CV123" s="901"/>
      <c r="CW123" s="901"/>
      <c r="CX123" s="901"/>
      <c r="CY123" s="901"/>
      <c r="CZ123" s="901"/>
      <c r="DA123" s="901"/>
      <c r="DB123" s="901"/>
      <c r="DC123" s="901"/>
      <c r="DD123" s="901"/>
      <c r="DE123" s="901"/>
      <c r="DF123" s="902"/>
      <c r="DG123" s="844" t="s">
        <v>470</v>
      </c>
      <c r="DH123" s="845"/>
      <c r="DI123" s="845"/>
      <c r="DJ123" s="845"/>
      <c r="DK123" s="846"/>
      <c r="DL123" s="847" t="s">
        <v>470</v>
      </c>
      <c r="DM123" s="845"/>
      <c r="DN123" s="845"/>
      <c r="DO123" s="845"/>
      <c r="DP123" s="846"/>
      <c r="DQ123" s="847" t="s">
        <v>128</v>
      </c>
      <c r="DR123" s="845"/>
      <c r="DS123" s="845"/>
      <c r="DT123" s="845"/>
      <c r="DU123" s="846"/>
      <c r="DV123" s="889" t="s">
        <v>128</v>
      </c>
      <c r="DW123" s="890"/>
      <c r="DX123" s="890"/>
      <c r="DY123" s="890"/>
      <c r="DZ123" s="891"/>
    </row>
    <row r="124" spans="1:130" s="222" customFormat="1" ht="26.25" customHeight="1" thickBot="1" x14ac:dyDescent="0.2">
      <c r="A124" s="885"/>
      <c r="B124" s="886"/>
      <c r="C124" s="880" t="s">
        <v>458</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128</v>
      </c>
      <c r="AG124" s="845"/>
      <c r="AH124" s="845"/>
      <c r="AI124" s="845"/>
      <c r="AJ124" s="846"/>
      <c r="AK124" s="847" t="s">
        <v>128</v>
      </c>
      <c r="AL124" s="845"/>
      <c r="AM124" s="845"/>
      <c r="AN124" s="845"/>
      <c r="AO124" s="846"/>
      <c r="AP124" s="889" t="s">
        <v>470</v>
      </c>
      <c r="AQ124" s="890"/>
      <c r="AR124" s="890"/>
      <c r="AS124" s="890"/>
      <c r="AT124" s="891"/>
      <c r="AU124" s="892" t="s">
        <v>472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18.600000000000001</v>
      </c>
      <c r="BR124" s="896"/>
      <c r="BS124" s="896"/>
      <c r="BT124" s="896"/>
      <c r="BU124" s="896"/>
      <c r="BV124" s="896">
        <v>13</v>
      </c>
      <c r="BW124" s="896"/>
      <c r="BX124" s="896"/>
      <c r="BY124" s="896"/>
      <c r="BZ124" s="896"/>
      <c r="CA124" s="896" t="s">
        <v>128</v>
      </c>
      <c r="CB124" s="896"/>
      <c r="CC124" s="896"/>
      <c r="CD124" s="896"/>
      <c r="CE124" s="896"/>
      <c r="CF124" s="791"/>
      <c r="CG124" s="792"/>
      <c r="CH124" s="792"/>
      <c r="CI124" s="792"/>
      <c r="CJ124" s="927"/>
      <c r="CK124" s="935"/>
      <c r="CL124" s="935"/>
      <c r="CM124" s="935"/>
      <c r="CN124" s="935"/>
      <c r="CO124" s="936"/>
      <c r="CP124" s="900" t="s">
        <v>473</v>
      </c>
      <c r="CQ124" s="901"/>
      <c r="CR124" s="901"/>
      <c r="CS124" s="901"/>
      <c r="CT124" s="901"/>
      <c r="CU124" s="901"/>
      <c r="CV124" s="901"/>
      <c r="CW124" s="901"/>
      <c r="CX124" s="901"/>
      <c r="CY124" s="901"/>
      <c r="CZ124" s="901"/>
      <c r="DA124" s="901"/>
      <c r="DB124" s="901"/>
      <c r="DC124" s="901"/>
      <c r="DD124" s="901"/>
      <c r="DE124" s="901"/>
      <c r="DF124" s="902"/>
      <c r="DG124" s="828">
        <v>633157</v>
      </c>
      <c r="DH124" s="829"/>
      <c r="DI124" s="829"/>
      <c r="DJ124" s="829"/>
      <c r="DK124" s="830"/>
      <c r="DL124" s="831" t="s">
        <v>470</v>
      </c>
      <c r="DM124" s="829"/>
      <c r="DN124" s="829"/>
      <c r="DO124" s="829"/>
      <c r="DP124" s="830"/>
      <c r="DQ124" s="831" t="s">
        <v>128</v>
      </c>
      <c r="DR124" s="829"/>
      <c r="DS124" s="829"/>
      <c r="DT124" s="829"/>
      <c r="DU124" s="830"/>
      <c r="DV124" s="913" t="s">
        <v>128</v>
      </c>
      <c r="DW124" s="914"/>
      <c r="DX124" s="914"/>
      <c r="DY124" s="914"/>
      <c r="DZ124" s="915"/>
    </row>
    <row r="125" spans="1:130" s="222" customFormat="1" ht="26.25" customHeight="1" x14ac:dyDescent="0.15">
      <c r="A125" s="885"/>
      <c r="B125" s="886"/>
      <c r="C125" s="880" t="s">
        <v>460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128</v>
      </c>
      <c r="AB125" s="845"/>
      <c r="AC125" s="845"/>
      <c r="AD125" s="845"/>
      <c r="AE125" s="846"/>
      <c r="AF125" s="847" t="s">
        <v>128</v>
      </c>
      <c r="AG125" s="845"/>
      <c r="AH125" s="845"/>
      <c r="AI125" s="845"/>
      <c r="AJ125" s="846"/>
      <c r="AK125" s="847" t="s">
        <v>128</v>
      </c>
      <c r="AL125" s="845"/>
      <c r="AM125" s="845"/>
      <c r="AN125" s="845"/>
      <c r="AO125" s="846"/>
      <c r="AP125" s="889" t="s">
        <v>128</v>
      </c>
      <c r="AQ125" s="890"/>
      <c r="AR125" s="890"/>
      <c r="AS125" s="890"/>
      <c r="AT125" s="891"/>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916" t="s">
        <v>474</v>
      </c>
      <c r="CL125" s="917"/>
      <c r="CM125" s="917"/>
      <c r="CN125" s="917"/>
      <c r="CO125" s="918"/>
      <c r="CP125" s="925" t="s">
        <v>475</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128</v>
      </c>
      <c r="DM125" s="907"/>
      <c r="DN125" s="907"/>
      <c r="DO125" s="907"/>
      <c r="DP125" s="907"/>
      <c r="DQ125" s="907" t="s">
        <v>128</v>
      </c>
      <c r="DR125" s="907"/>
      <c r="DS125" s="907"/>
      <c r="DT125" s="907"/>
      <c r="DU125" s="907"/>
      <c r="DV125" s="908" t="s">
        <v>128</v>
      </c>
      <c r="DW125" s="908"/>
      <c r="DX125" s="908"/>
      <c r="DY125" s="908"/>
      <c r="DZ125" s="909"/>
    </row>
    <row r="126" spans="1:130" s="222" customFormat="1" ht="26.25" customHeight="1" thickBot="1" x14ac:dyDescent="0.2">
      <c r="A126" s="885"/>
      <c r="B126" s="886"/>
      <c r="C126" s="880" t="s">
        <v>462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443</v>
      </c>
      <c r="AL126" s="845"/>
      <c r="AM126" s="845"/>
      <c r="AN126" s="845"/>
      <c r="AO126" s="846"/>
      <c r="AP126" s="889" t="s">
        <v>443</v>
      </c>
      <c r="AQ126" s="890"/>
      <c r="AR126" s="890"/>
      <c r="AS126" s="890"/>
      <c r="AT126" s="891"/>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919"/>
      <c r="CL126" s="920"/>
      <c r="CM126" s="920"/>
      <c r="CN126" s="920"/>
      <c r="CO126" s="921"/>
      <c r="CP126" s="880" t="s">
        <v>476</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128</v>
      </c>
      <c r="DM126" s="882"/>
      <c r="DN126" s="882"/>
      <c r="DO126" s="882"/>
      <c r="DP126" s="882"/>
      <c r="DQ126" s="882" t="s">
        <v>128</v>
      </c>
      <c r="DR126" s="882"/>
      <c r="DS126" s="882"/>
      <c r="DT126" s="882"/>
      <c r="DU126" s="882"/>
      <c r="DV126" s="859" t="s">
        <v>128</v>
      </c>
      <c r="DW126" s="859"/>
      <c r="DX126" s="859"/>
      <c r="DY126" s="859"/>
      <c r="DZ126" s="860"/>
    </row>
    <row r="127" spans="1:130" s="222" customFormat="1" ht="26.25" customHeight="1" x14ac:dyDescent="0.15">
      <c r="A127" s="887"/>
      <c r="B127" s="888"/>
      <c r="C127" s="903" t="s">
        <v>477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10260</v>
      </c>
      <c r="AB127" s="845"/>
      <c r="AC127" s="845"/>
      <c r="AD127" s="845"/>
      <c r="AE127" s="846"/>
      <c r="AF127" s="847">
        <v>9780</v>
      </c>
      <c r="AG127" s="845"/>
      <c r="AH127" s="845"/>
      <c r="AI127" s="845"/>
      <c r="AJ127" s="846"/>
      <c r="AK127" s="847">
        <v>11153</v>
      </c>
      <c r="AL127" s="845"/>
      <c r="AM127" s="845"/>
      <c r="AN127" s="845"/>
      <c r="AO127" s="846"/>
      <c r="AP127" s="889">
        <v>0.2</v>
      </c>
      <c r="AQ127" s="890"/>
      <c r="AR127" s="890"/>
      <c r="AS127" s="890"/>
      <c r="AT127" s="891"/>
      <c r="AU127" s="224"/>
      <c r="AV127" s="224"/>
      <c r="AW127" s="224"/>
      <c r="AX127" s="906" t="s">
        <v>478</v>
      </c>
      <c r="AY127" s="877"/>
      <c r="AZ127" s="877"/>
      <c r="BA127" s="877"/>
      <c r="BB127" s="877"/>
      <c r="BC127" s="877"/>
      <c r="BD127" s="877"/>
      <c r="BE127" s="878"/>
      <c r="BF127" s="876" t="s">
        <v>479</v>
      </c>
      <c r="BG127" s="877"/>
      <c r="BH127" s="877"/>
      <c r="BI127" s="877"/>
      <c r="BJ127" s="877"/>
      <c r="BK127" s="877"/>
      <c r="BL127" s="878"/>
      <c r="BM127" s="876" t="s">
        <v>480</v>
      </c>
      <c r="BN127" s="877"/>
      <c r="BO127" s="877"/>
      <c r="BP127" s="877"/>
      <c r="BQ127" s="877"/>
      <c r="BR127" s="877"/>
      <c r="BS127" s="878"/>
      <c r="BT127" s="876" t="s">
        <v>481</v>
      </c>
      <c r="BU127" s="877"/>
      <c r="BV127" s="877"/>
      <c r="BW127" s="877"/>
      <c r="BX127" s="877"/>
      <c r="BY127" s="877"/>
      <c r="BZ127" s="879"/>
      <c r="CA127" s="224"/>
      <c r="CB127" s="224"/>
      <c r="CC127" s="224"/>
      <c r="CD127" s="247"/>
      <c r="CE127" s="247"/>
      <c r="CF127" s="247"/>
      <c r="CG127" s="224"/>
      <c r="CH127" s="224"/>
      <c r="CI127" s="224"/>
      <c r="CJ127" s="246"/>
      <c r="CK127" s="919"/>
      <c r="CL127" s="920"/>
      <c r="CM127" s="920"/>
      <c r="CN127" s="920"/>
      <c r="CO127" s="921"/>
      <c r="CP127" s="880" t="s">
        <v>482</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470</v>
      </c>
      <c r="DM127" s="882"/>
      <c r="DN127" s="882"/>
      <c r="DO127" s="882"/>
      <c r="DP127" s="882"/>
      <c r="DQ127" s="882" t="s">
        <v>128</v>
      </c>
      <c r="DR127" s="882"/>
      <c r="DS127" s="882"/>
      <c r="DT127" s="882"/>
      <c r="DU127" s="882"/>
      <c r="DV127" s="859" t="s">
        <v>128</v>
      </c>
      <c r="DW127" s="859"/>
      <c r="DX127" s="859"/>
      <c r="DY127" s="859"/>
      <c r="DZ127" s="860"/>
    </row>
    <row r="128" spans="1:130" s="222" customFormat="1" ht="26.25" customHeight="1" thickBot="1" x14ac:dyDescent="0.2">
      <c r="A128" s="861" t="s">
        <v>483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484</v>
      </c>
      <c r="X128" s="863"/>
      <c r="Y128" s="863"/>
      <c r="Z128" s="864"/>
      <c r="AA128" s="865">
        <v>73205</v>
      </c>
      <c r="AB128" s="866"/>
      <c r="AC128" s="866"/>
      <c r="AD128" s="866"/>
      <c r="AE128" s="867"/>
      <c r="AF128" s="868">
        <v>68281</v>
      </c>
      <c r="AG128" s="866"/>
      <c r="AH128" s="866"/>
      <c r="AI128" s="866"/>
      <c r="AJ128" s="867"/>
      <c r="AK128" s="868">
        <v>69123</v>
      </c>
      <c r="AL128" s="866"/>
      <c r="AM128" s="866"/>
      <c r="AN128" s="866"/>
      <c r="AO128" s="867"/>
      <c r="AP128" s="869"/>
      <c r="AQ128" s="870"/>
      <c r="AR128" s="870"/>
      <c r="AS128" s="870"/>
      <c r="AT128" s="871"/>
      <c r="AU128" s="224"/>
      <c r="AV128" s="224"/>
      <c r="AW128" s="224"/>
      <c r="AX128" s="872" t="s">
        <v>485</v>
      </c>
      <c r="AY128" s="873"/>
      <c r="AZ128" s="873"/>
      <c r="BA128" s="873"/>
      <c r="BB128" s="873"/>
      <c r="BC128" s="873"/>
      <c r="BD128" s="873"/>
      <c r="BE128" s="874"/>
      <c r="BF128" s="851" t="s">
        <v>128</v>
      </c>
      <c r="BG128" s="852"/>
      <c r="BH128" s="852"/>
      <c r="BI128" s="852"/>
      <c r="BJ128" s="852"/>
      <c r="BK128" s="852"/>
      <c r="BL128" s="875"/>
      <c r="BM128" s="851">
        <v>14.52</v>
      </c>
      <c r="BN128" s="852"/>
      <c r="BO128" s="852"/>
      <c r="BP128" s="852"/>
      <c r="BQ128" s="852"/>
      <c r="BR128" s="852"/>
      <c r="BS128" s="875"/>
      <c r="BT128" s="851">
        <v>20</v>
      </c>
      <c r="BU128" s="852"/>
      <c r="BV128" s="852"/>
      <c r="BW128" s="852"/>
      <c r="BX128" s="852"/>
      <c r="BY128" s="852"/>
      <c r="BZ128" s="853"/>
      <c r="CA128" s="247"/>
      <c r="CB128" s="247"/>
      <c r="CC128" s="247"/>
      <c r="CD128" s="247"/>
      <c r="CE128" s="247"/>
      <c r="CF128" s="247"/>
      <c r="CG128" s="224"/>
      <c r="CH128" s="224"/>
      <c r="CI128" s="224"/>
      <c r="CJ128" s="246"/>
      <c r="CK128" s="922"/>
      <c r="CL128" s="923"/>
      <c r="CM128" s="923"/>
      <c r="CN128" s="923"/>
      <c r="CO128" s="924"/>
      <c r="CP128" s="854" t="s">
        <v>486</v>
      </c>
      <c r="CQ128" s="795"/>
      <c r="CR128" s="795"/>
      <c r="CS128" s="795"/>
      <c r="CT128" s="795"/>
      <c r="CU128" s="795"/>
      <c r="CV128" s="795"/>
      <c r="CW128" s="795"/>
      <c r="CX128" s="795"/>
      <c r="CY128" s="795"/>
      <c r="CZ128" s="795"/>
      <c r="DA128" s="795"/>
      <c r="DB128" s="795"/>
      <c r="DC128" s="795"/>
      <c r="DD128" s="795"/>
      <c r="DE128" s="795"/>
      <c r="DF128" s="796"/>
      <c r="DG128" s="855" t="s">
        <v>128</v>
      </c>
      <c r="DH128" s="856"/>
      <c r="DI128" s="856"/>
      <c r="DJ128" s="856"/>
      <c r="DK128" s="856"/>
      <c r="DL128" s="856" t="s">
        <v>128</v>
      </c>
      <c r="DM128" s="856"/>
      <c r="DN128" s="856"/>
      <c r="DO128" s="856"/>
      <c r="DP128" s="856"/>
      <c r="DQ128" s="856" t="s">
        <v>128</v>
      </c>
      <c r="DR128" s="856"/>
      <c r="DS128" s="856"/>
      <c r="DT128" s="856"/>
      <c r="DU128" s="856"/>
      <c r="DV128" s="857" t="s">
        <v>128</v>
      </c>
      <c r="DW128" s="857"/>
      <c r="DX128" s="857"/>
      <c r="DY128" s="857"/>
      <c r="DZ128" s="858"/>
    </row>
    <row r="129" spans="1:131" s="222"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487</v>
      </c>
      <c r="X129" s="842"/>
      <c r="Y129" s="842"/>
      <c r="Z129" s="843"/>
      <c r="AA129" s="844">
        <v>5356115</v>
      </c>
      <c r="AB129" s="845"/>
      <c r="AC129" s="845"/>
      <c r="AD129" s="845"/>
      <c r="AE129" s="846"/>
      <c r="AF129" s="847">
        <v>5539769</v>
      </c>
      <c r="AG129" s="845"/>
      <c r="AH129" s="845"/>
      <c r="AI129" s="845"/>
      <c r="AJ129" s="846"/>
      <c r="AK129" s="847">
        <v>5836602</v>
      </c>
      <c r="AL129" s="845"/>
      <c r="AM129" s="845"/>
      <c r="AN129" s="845"/>
      <c r="AO129" s="846"/>
      <c r="AP129" s="848"/>
      <c r="AQ129" s="849"/>
      <c r="AR129" s="849"/>
      <c r="AS129" s="849"/>
      <c r="AT129" s="850"/>
      <c r="AU129" s="225"/>
      <c r="AV129" s="225"/>
      <c r="AW129" s="225"/>
      <c r="AX129" s="816" t="s">
        <v>488</v>
      </c>
      <c r="AY129" s="817"/>
      <c r="AZ129" s="817"/>
      <c r="BA129" s="817"/>
      <c r="BB129" s="817"/>
      <c r="BC129" s="817"/>
      <c r="BD129" s="817"/>
      <c r="BE129" s="818"/>
      <c r="BF129" s="835" t="s">
        <v>128</v>
      </c>
      <c r="BG129" s="836"/>
      <c r="BH129" s="836"/>
      <c r="BI129" s="836"/>
      <c r="BJ129" s="836"/>
      <c r="BK129" s="836"/>
      <c r="BL129" s="837"/>
      <c r="BM129" s="835">
        <v>19.52</v>
      </c>
      <c r="BN129" s="836"/>
      <c r="BO129" s="836"/>
      <c r="BP129" s="836"/>
      <c r="BQ129" s="836"/>
      <c r="BR129" s="836"/>
      <c r="BS129" s="837"/>
      <c r="BT129" s="835">
        <v>30</v>
      </c>
      <c r="BU129" s="836"/>
      <c r="BV129" s="836"/>
      <c r="BW129" s="836"/>
      <c r="BX129" s="836"/>
      <c r="BY129" s="836"/>
      <c r="BZ129" s="838"/>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15">
      <c r="A130" s="839" t="s">
        <v>489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490</v>
      </c>
      <c r="X130" s="842"/>
      <c r="Y130" s="842"/>
      <c r="Z130" s="843"/>
      <c r="AA130" s="844">
        <v>800326</v>
      </c>
      <c r="AB130" s="845"/>
      <c r="AC130" s="845"/>
      <c r="AD130" s="845"/>
      <c r="AE130" s="846"/>
      <c r="AF130" s="847">
        <v>764326</v>
      </c>
      <c r="AG130" s="845"/>
      <c r="AH130" s="845"/>
      <c r="AI130" s="845"/>
      <c r="AJ130" s="846"/>
      <c r="AK130" s="847">
        <v>771130</v>
      </c>
      <c r="AL130" s="845"/>
      <c r="AM130" s="845"/>
      <c r="AN130" s="845"/>
      <c r="AO130" s="846"/>
      <c r="AP130" s="848"/>
      <c r="AQ130" s="849"/>
      <c r="AR130" s="849"/>
      <c r="AS130" s="849"/>
      <c r="AT130" s="850"/>
      <c r="AU130" s="225"/>
      <c r="AV130" s="225"/>
      <c r="AW130" s="225"/>
      <c r="AX130" s="816" t="s">
        <v>491</v>
      </c>
      <c r="AY130" s="817"/>
      <c r="AZ130" s="817"/>
      <c r="BA130" s="817"/>
      <c r="BB130" s="817"/>
      <c r="BC130" s="817"/>
      <c r="BD130" s="817"/>
      <c r="BE130" s="818"/>
      <c r="BF130" s="819">
        <v>8.3000000000000007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492</v>
      </c>
      <c r="X131" s="826"/>
      <c r="Y131" s="826"/>
      <c r="Z131" s="827"/>
      <c r="AA131" s="828">
        <v>4555789</v>
      </c>
      <c r="AB131" s="829"/>
      <c r="AC131" s="829"/>
      <c r="AD131" s="829"/>
      <c r="AE131" s="830"/>
      <c r="AF131" s="831">
        <v>4775443</v>
      </c>
      <c r="AG131" s="829"/>
      <c r="AH131" s="829"/>
      <c r="AI131" s="829"/>
      <c r="AJ131" s="830"/>
      <c r="AK131" s="831">
        <v>5065472</v>
      </c>
      <c r="AL131" s="829"/>
      <c r="AM131" s="829"/>
      <c r="AN131" s="829"/>
      <c r="AO131" s="830"/>
      <c r="AP131" s="832"/>
      <c r="AQ131" s="833"/>
      <c r="AR131" s="833"/>
      <c r="AS131" s="833"/>
      <c r="AT131" s="834"/>
      <c r="AU131" s="225"/>
      <c r="AV131" s="225"/>
      <c r="AW131" s="225"/>
      <c r="AX131" s="794" t="s">
        <v>493</v>
      </c>
      <c r="AY131" s="795"/>
      <c r="AZ131" s="795"/>
      <c r="BA131" s="795"/>
      <c r="BB131" s="795"/>
      <c r="BC131" s="795"/>
      <c r="BD131" s="795"/>
      <c r="BE131" s="796"/>
      <c r="BF131" s="797" t="s">
        <v>128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15">
      <c r="A132" s="803" t="s">
        <v>494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495</v>
      </c>
      <c r="W132" s="807"/>
      <c r="X132" s="807"/>
      <c r="Y132" s="807"/>
      <c r="Z132" s="808"/>
      <c r="AA132" s="809">
        <v>8.1581477979999999</v>
      </c>
      <c r="AB132" s="810"/>
      <c r="AC132" s="810"/>
      <c r="AD132" s="810"/>
      <c r="AE132" s="811"/>
      <c r="AF132" s="812">
        <v>8.0032784390000007</v>
      </c>
      <c r="AG132" s="810"/>
      <c r="AH132" s="810"/>
      <c r="AI132" s="810"/>
      <c r="AJ132" s="811"/>
      <c r="AK132" s="812">
        <v>8.8449802900000005</v>
      </c>
      <c r="AL132" s="810"/>
      <c r="AM132" s="810"/>
      <c r="AN132" s="810"/>
      <c r="AO132" s="811"/>
      <c r="AP132" s="813"/>
      <c r="AQ132" s="814"/>
      <c r="AR132" s="814"/>
      <c r="AS132" s="814"/>
      <c r="AT132" s="815"/>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496</v>
      </c>
      <c r="W133" s="786"/>
      <c r="X133" s="786"/>
      <c r="Y133" s="786"/>
      <c r="Z133" s="787"/>
      <c r="AA133" s="788">
        <v>8.8000000000000007</v>
      </c>
      <c r="AB133" s="789"/>
      <c r="AC133" s="789"/>
      <c r="AD133" s="789"/>
      <c r="AE133" s="790"/>
      <c r="AF133" s="788">
        <v>8.1</v>
      </c>
      <c r="AG133" s="789"/>
      <c r="AH133" s="789"/>
      <c r="AI133" s="789"/>
      <c r="AJ133" s="790"/>
      <c r="AK133" s="788">
        <v>8.3000000000000007</v>
      </c>
      <c r="AL133" s="789"/>
      <c r="AM133" s="789"/>
      <c r="AN133" s="789"/>
      <c r="AO133" s="790"/>
      <c r="AP133" s="791"/>
      <c r="AQ133" s="792"/>
      <c r="AR133" s="792"/>
      <c r="AS133" s="792"/>
      <c r="AT133" s="793"/>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1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25" hidden="1" x14ac:dyDescent="0.15">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vpczTzYZLDKAMD2PNf7sM8j8TFEsY5VpI+ACaaS2R1jvAQlbFXxY2frI/bA9hiRS8j2isXGPlGM1umrGGTXX7Q==" saltValue="6W5ERtl/OUG7OWiox3Zm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I5" zoomScale="85" zoomScaleNormal="85" zoomScaleSheetLayoutView="85" workbookViewId="0">
      <selection activeCell="AX25" sqref="AX25"/>
    </sheetView>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497</v>
      </c>
    </row>
    <row r="98" spans="24:120" hidden="1" x14ac:dyDescent="0.15">
      <c r="CS98" s="251"/>
      <c r="CX98" s="251"/>
      <c r="DC98" s="251"/>
      <c r="DH98" s="251"/>
    </row>
    <row r="99" spans="24:120" hidden="1" x14ac:dyDescent="0.15">
      <c r="CS99" s="251"/>
      <c r="CX99" s="251"/>
      <c r="DC99" s="251"/>
      <c r="DH99" s="251"/>
    </row>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X7" zoomScale="70" zoomScaleNormal="7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PlNm8UgDaxXGA4TPJqiUVYTnzmMB5kUiz9VT6/f51Uqx0yunLnJwZkzvSboKWW1uzzCWmn9ZscqjQezClKjvg==" saltValue="ep9giWts5BF6mmURAe7ur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zoomScale="50" zoomScaleSheetLayoutView="50"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498</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499</v>
      </c>
      <c r="AL6" s="259"/>
      <c r="AM6" s="259"/>
      <c r="AN6" s="259"/>
      <c r="AO6" s="254"/>
      <c r="AP6" s="254"/>
      <c r="AQ6" s="254"/>
      <c r="AR6" s="254"/>
    </row>
    <row r="7" spans="1:46" ht="13.5" customHeight="1"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83" t="s">
        <v>500</v>
      </c>
      <c r="AP7" s="264"/>
      <c r="AQ7" s="265" t="s">
        <v>501</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84"/>
      <c r="AP8" s="270" t="s">
        <v>502</v>
      </c>
      <c r="AQ8" s="271" t="s">
        <v>503</v>
      </c>
      <c r="AR8" s="272" t="s">
        <v>504</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5" t="s">
        <v>505</v>
      </c>
      <c r="AL9" s="1196"/>
      <c r="AM9" s="1196"/>
      <c r="AN9" s="1197"/>
      <c r="AO9" s="273">
        <v>1639544</v>
      </c>
      <c r="AP9" s="273">
        <v>153515</v>
      </c>
      <c r="AQ9" s="274">
        <v>118567</v>
      </c>
      <c r="AR9" s="275">
        <v>29.5</v>
      </c>
    </row>
    <row r="10" spans="1:46" ht="13.5" customHeight="1"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5" t="s">
        <v>506</v>
      </c>
      <c r="AL10" s="1196"/>
      <c r="AM10" s="1196"/>
      <c r="AN10" s="1197"/>
      <c r="AO10" s="276">
        <v>22671</v>
      </c>
      <c r="AP10" s="276">
        <v>2123</v>
      </c>
      <c r="AQ10" s="277">
        <v>18618</v>
      </c>
      <c r="AR10" s="278">
        <v>-88.6</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5" t="s">
        <v>507</v>
      </c>
      <c r="AL11" s="1196"/>
      <c r="AM11" s="1196"/>
      <c r="AN11" s="1197"/>
      <c r="AO11" s="276">
        <v>360</v>
      </c>
      <c r="AP11" s="276">
        <v>34</v>
      </c>
      <c r="AQ11" s="277">
        <v>3260</v>
      </c>
      <c r="AR11" s="278">
        <v>-99</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5" t="s">
        <v>508</v>
      </c>
      <c r="AL12" s="1196"/>
      <c r="AM12" s="1196"/>
      <c r="AN12" s="1197"/>
      <c r="AO12" s="276" t="s">
        <v>509</v>
      </c>
      <c r="AP12" s="276" t="s">
        <v>509</v>
      </c>
      <c r="AQ12" s="277" t="s">
        <v>509</v>
      </c>
      <c r="AR12" s="278" t="s">
        <v>509</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5" t="s">
        <v>510</v>
      </c>
      <c r="AL13" s="1196"/>
      <c r="AM13" s="1196"/>
      <c r="AN13" s="1197"/>
      <c r="AO13" s="276">
        <v>27030</v>
      </c>
      <c r="AP13" s="276">
        <v>2531</v>
      </c>
      <c r="AQ13" s="277">
        <v>6416</v>
      </c>
      <c r="AR13" s="278">
        <v>-60.6</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5" t="s">
        <v>511</v>
      </c>
      <c r="AL14" s="1196"/>
      <c r="AM14" s="1196"/>
      <c r="AN14" s="1197"/>
      <c r="AO14" s="276" t="s">
        <v>509</v>
      </c>
      <c r="AP14" s="276" t="s">
        <v>509</v>
      </c>
      <c r="AQ14" s="277">
        <v>2560</v>
      </c>
      <c r="AR14" s="278" t="s">
        <v>509</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8" t="s">
        <v>512</v>
      </c>
      <c r="AL15" s="1199"/>
      <c r="AM15" s="1199"/>
      <c r="AN15" s="1200"/>
      <c r="AO15" s="276">
        <v>-122260</v>
      </c>
      <c r="AP15" s="276">
        <v>-11448</v>
      </c>
      <c r="AQ15" s="277">
        <v>-9017</v>
      </c>
      <c r="AR15" s="278">
        <v>27</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8" t="s">
        <v>186</v>
      </c>
      <c r="AL16" s="1199"/>
      <c r="AM16" s="1199"/>
      <c r="AN16" s="1200"/>
      <c r="AO16" s="276">
        <v>1567345</v>
      </c>
      <c r="AP16" s="276">
        <v>146755</v>
      </c>
      <c r="AQ16" s="277">
        <v>140405</v>
      </c>
      <c r="AR16" s="278">
        <v>4.5</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79"/>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80"/>
      <c r="AR18" s="280"/>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513</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1"/>
      <c r="AL20" s="282"/>
      <c r="AM20" s="282"/>
      <c r="AN20" s="283"/>
      <c r="AO20" s="284" t="s">
        <v>514</v>
      </c>
      <c r="AP20" s="285" t="s">
        <v>515</v>
      </c>
      <c r="AQ20" s="286" t="s">
        <v>516</v>
      </c>
      <c r="AR20" s="287"/>
    </row>
    <row r="21" spans="1:46" s="293" customFormat="1" x14ac:dyDescent="0.15">
      <c r="A21" s="288"/>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1" t="s">
        <v>517</v>
      </c>
      <c r="AL21" s="1202"/>
      <c r="AM21" s="1202"/>
      <c r="AN21" s="1203"/>
      <c r="AO21" s="289">
        <v>18.54</v>
      </c>
      <c r="AP21" s="290">
        <v>12.43</v>
      </c>
      <c r="AQ21" s="291">
        <v>6.11</v>
      </c>
      <c r="AR21" s="259"/>
      <c r="AS21" s="292"/>
      <c r="AT21" s="288"/>
    </row>
    <row r="22" spans="1:46" s="293" customFormat="1" x14ac:dyDescent="0.15">
      <c r="A22" s="288"/>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1" t="s">
        <v>518</v>
      </c>
      <c r="AL22" s="1202"/>
      <c r="AM22" s="1202"/>
      <c r="AN22" s="1203"/>
      <c r="AO22" s="294">
        <v>95.5</v>
      </c>
      <c r="AP22" s="295">
        <v>95.8</v>
      </c>
      <c r="AQ22" s="296">
        <v>-0.3</v>
      </c>
      <c r="AR22" s="280"/>
      <c r="AS22" s="292"/>
      <c r="AT22" s="288"/>
    </row>
    <row r="23" spans="1:46" s="293" customFormat="1" x14ac:dyDescent="0.15">
      <c r="A23" s="288"/>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80"/>
      <c r="AQ23" s="280"/>
      <c r="AR23" s="280"/>
      <c r="AS23" s="292"/>
      <c r="AT23" s="288"/>
    </row>
    <row r="24" spans="1:46" s="293" customFormat="1" x14ac:dyDescent="0.15">
      <c r="A24" s="288"/>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80"/>
      <c r="AQ24" s="280"/>
      <c r="AR24" s="280"/>
      <c r="AS24" s="292"/>
      <c r="AT24" s="288"/>
    </row>
    <row r="25" spans="1:46" s="293" customFormat="1" x14ac:dyDescent="0.15">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9"/>
      <c r="AQ25" s="299"/>
      <c r="AR25" s="299"/>
      <c r="AS25" s="300"/>
      <c r="AT25" s="288"/>
    </row>
    <row r="26" spans="1:46" s="293" customFormat="1" x14ac:dyDescent="0.15">
      <c r="A26" s="1194" t="s">
        <v>519</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59"/>
    </row>
    <row r="27" spans="1:46" x14ac:dyDescent="0.15">
      <c r="A27" s="301"/>
      <c r="AO27" s="254"/>
      <c r="AP27" s="254"/>
      <c r="AQ27" s="254"/>
      <c r="AR27" s="254"/>
      <c r="AS27" s="254"/>
      <c r="AT27" s="254"/>
    </row>
    <row r="28" spans="1:46" ht="17.25" x14ac:dyDescent="0.15">
      <c r="A28" s="255" t="s">
        <v>520</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2"/>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521</v>
      </c>
      <c r="AL29" s="259"/>
      <c r="AM29" s="259"/>
      <c r="AN29" s="259"/>
      <c r="AO29" s="254"/>
      <c r="AP29" s="254"/>
      <c r="AQ29" s="254"/>
      <c r="AR29" s="254"/>
      <c r="AS29" s="303"/>
    </row>
    <row r="30" spans="1:46" ht="13.5" customHeight="1"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83" t="s">
        <v>500</v>
      </c>
      <c r="AP30" s="264"/>
      <c r="AQ30" s="265" t="s">
        <v>501</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84"/>
      <c r="AP31" s="270" t="s">
        <v>502</v>
      </c>
      <c r="AQ31" s="271" t="s">
        <v>503</v>
      </c>
      <c r="AR31" s="272" t="s">
        <v>504</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85" t="s">
        <v>522</v>
      </c>
      <c r="AL32" s="1186"/>
      <c r="AM32" s="1186"/>
      <c r="AN32" s="1187"/>
      <c r="AO32" s="304">
        <v>1022470</v>
      </c>
      <c r="AP32" s="304">
        <v>95737</v>
      </c>
      <c r="AQ32" s="305">
        <v>81678</v>
      </c>
      <c r="AR32" s="306">
        <v>17.2</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85" t="s">
        <v>523</v>
      </c>
      <c r="AL33" s="1186"/>
      <c r="AM33" s="1186"/>
      <c r="AN33" s="1187"/>
      <c r="AO33" s="304" t="s">
        <v>509</v>
      </c>
      <c r="AP33" s="304" t="s">
        <v>509</v>
      </c>
      <c r="AQ33" s="305" t="s">
        <v>509</v>
      </c>
      <c r="AR33" s="306" t="s">
        <v>509</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85" t="s">
        <v>524</v>
      </c>
      <c r="AL34" s="1186"/>
      <c r="AM34" s="1186"/>
      <c r="AN34" s="1187"/>
      <c r="AO34" s="304" t="s">
        <v>509</v>
      </c>
      <c r="AP34" s="304" t="s">
        <v>509</v>
      </c>
      <c r="AQ34" s="305" t="s">
        <v>509</v>
      </c>
      <c r="AR34" s="306" t="s">
        <v>509</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85" t="s">
        <v>525</v>
      </c>
      <c r="AL35" s="1186"/>
      <c r="AM35" s="1186"/>
      <c r="AN35" s="1187"/>
      <c r="AO35" s="304">
        <v>234802</v>
      </c>
      <c r="AP35" s="304">
        <v>21985</v>
      </c>
      <c r="AQ35" s="305">
        <v>27670</v>
      </c>
      <c r="AR35" s="306">
        <v>-20.5</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85" t="s">
        <v>526</v>
      </c>
      <c r="AL36" s="1186"/>
      <c r="AM36" s="1186"/>
      <c r="AN36" s="1187"/>
      <c r="AO36" s="304">
        <v>16425</v>
      </c>
      <c r="AP36" s="304">
        <v>1538</v>
      </c>
      <c r="AQ36" s="305">
        <v>3435</v>
      </c>
      <c r="AR36" s="306">
        <v>-55.2</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85" t="s">
        <v>527</v>
      </c>
      <c r="AL37" s="1186"/>
      <c r="AM37" s="1186"/>
      <c r="AN37" s="1187"/>
      <c r="AO37" s="304">
        <v>14443</v>
      </c>
      <c r="AP37" s="304">
        <v>1352</v>
      </c>
      <c r="AQ37" s="305">
        <v>958</v>
      </c>
      <c r="AR37" s="306">
        <v>41.1</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88" t="s">
        <v>528</v>
      </c>
      <c r="AL38" s="1189"/>
      <c r="AM38" s="1189"/>
      <c r="AN38" s="1190"/>
      <c r="AO38" s="307">
        <v>153</v>
      </c>
      <c r="AP38" s="307">
        <v>14</v>
      </c>
      <c r="AQ38" s="308">
        <v>13</v>
      </c>
      <c r="AR38" s="296">
        <v>7.7</v>
      </c>
      <c r="AS38" s="303"/>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88" t="s">
        <v>529</v>
      </c>
      <c r="AL39" s="1189"/>
      <c r="AM39" s="1189"/>
      <c r="AN39" s="1190"/>
      <c r="AO39" s="304">
        <v>-69123</v>
      </c>
      <c r="AP39" s="304">
        <v>-6472</v>
      </c>
      <c r="AQ39" s="305">
        <v>-3370</v>
      </c>
      <c r="AR39" s="306">
        <v>92</v>
      </c>
      <c r="AS39" s="303"/>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85" t="s">
        <v>530</v>
      </c>
      <c r="AL40" s="1186"/>
      <c r="AM40" s="1186"/>
      <c r="AN40" s="1187"/>
      <c r="AO40" s="304">
        <v>-771130</v>
      </c>
      <c r="AP40" s="304">
        <v>-72203</v>
      </c>
      <c r="AQ40" s="305">
        <v>-74594</v>
      </c>
      <c r="AR40" s="306">
        <v>-3.2</v>
      </c>
      <c r="AS40" s="303"/>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1" t="s">
        <v>297</v>
      </c>
      <c r="AL41" s="1192"/>
      <c r="AM41" s="1192"/>
      <c r="AN41" s="1193"/>
      <c r="AO41" s="304">
        <v>448040</v>
      </c>
      <c r="AP41" s="304">
        <v>41951</v>
      </c>
      <c r="AQ41" s="305">
        <v>35790</v>
      </c>
      <c r="AR41" s="306">
        <v>17.2</v>
      </c>
      <c r="AS41" s="303"/>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9" t="s">
        <v>531</v>
      </c>
      <c r="AL42" s="254"/>
      <c r="AM42" s="254"/>
      <c r="AN42" s="254"/>
      <c r="AO42" s="254"/>
      <c r="AP42" s="254"/>
      <c r="AQ42" s="280"/>
      <c r="AR42" s="280"/>
      <c r="AS42" s="303"/>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10"/>
      <c r="AQ43" s="280"/>
      <c r="AR43" s="254"/>
      <c r="AS43" s="303"/>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80"/>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1"/>
      <c r="AR45" s="256"/>
      <c r="AS45" s="256"/>
      <c r="AT45" s="254"/>
    </row>
    <row r="46" spans="1:46" x14ac:dyDescent="0.15">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254"/>
    </row>
    <row r="47" spans="1:46" ht="17.25" customHeight="1" x14ac:dyDescent="0.15">
      <c r="A47" s="313" t="s">
        <v>532</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4" t="s">
        <v>533</v>
      </c>
      <c r="AL48" s="314"/>
      <c r="AM48" s="314"/>
      <c r="AN48" s="314"/>
      <c r="AO48" s="314"/>
      <c r="AP48" s="314"/>
      <c r="AQ48" s="315"/>
      <c r="AR48" s="314"/>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6"/>
      <c r="AL49" s="317"/>
      <c r="AM49" s="1178" t="s">
        <v>500</v>
      </c>
      <c r="AN49" s="1180" t="s">
        <v>534</v>
      </c>
      <c r="AO49" s="1181"/>
      <c r="AP49" s="1181"/>
      <c r="AQ49" s="1181"/>
      <c r="AR49" s="1182"/>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8"/>
      <c r="AL50" s="319"/>
      <c r="AM50" s="1179"/>
      <c r="AN50" s="320" t="s">
        <v>535</v>
      </c>
      <c r="AO50" s="321" t="s">
        <v>536</v>
      </c>
      <c r="AP50" s="322" t="s">
        <v>537</v>
      </c>
      <c r="AQ50" s="323" t="s">
        <v>538</v>
      </c>
      <c r="AR50" s="324" t="s">
        <v>539</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6" t="s">
        <v>540</v>
      </c>
      <c r="AL51" s="317"/>
      <c r="AM51" s="325">
        <v>754905</v>
      </c>
      <c r="AN51" s="326">
        <v>63775</v>
      </c>
      <c r="AO51" s="327">
        <v>2.4</v>
      </c>
      <c r="AP51" s="328">
        <v>113913</v>
      </c>
      <c r="AQ51" s="329">
        <v>5.9</v>
      </c>
      <c r="AR51" s="330">
        <v>-3.5</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1"/>
      <c r="AL52" s="332" t="s">
        <v>541</v>
      </c>
      <c r="AM52" s="333">
        <v>579869</v>
      </c>
      <c r="AN52" s="334">
        <v>48988</v>
      </c>
      <c r="AO52" s="335">
        <v>52.3</v>
      </c>
      <c r="AP52" s="336">
        <v>53160</v>
      </c>
      <c r="AQ52" s="337">
        <v>-8.1999999999999993</v>
      </c>
      <c r="AR52" s="338">
        <v>60.5</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6" t="s">
        <v>542</v>
      </c>
      <c r="AL53" s="317"/>
      <c r="AM53" s="325">
        <v>529457</v>
      </c>
      <c r="AN53" s="326">
        <v>45916</v>
      </c>
      <c r="AO53" s="327">
        <v>-28</v>
      </c>
      <c r="AP53" s="328">
        <v>115050</v>
      </c>
      <c r="AQ53" s="329">
        <v>1</v>
      </c>
      <c r="AR53" s="330">
        <v>-29</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1"/>
      <c r="AL54" s="332" t="s">
        <v>541</v>
      </c>
      <c r="AM54" s="333">
        <v>369920</v>
      </c>
      <c r="AN54" s="334">
        <v>32080</v>
      </c>
      <c r="AO54" s="335">
        <v>-34.5</v>
      </c>
      <c r="AP54" s="336">
        <v>53792</v>
      </c>
      <c r="AQ54" s="337">
        <v>1.2</v>
      </c>
      <c r="AR54" s="338">
        <v>-35.700000000000003</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6" t="s">
        <v>543</v>
      </c>
      <c r="AL55" s="317"/>
      <c r="AM55" s="325">
        <v>1160088</v>
      </c>
      <c r="AN55" s="326">
        <v>103626</v>
      </c>
      <c r="AO55" s="327">
        <v>125.7</v>
      </c>
      <c r="AP55" s="328">
        <v>118252</v>
      </c>
      <c r="AQ55" s="329">
        <v>2.8</v>
      </c>
      <c r="AR55" s="330">
        <v>122.9</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1"/>
      <c r="AL56" s="332" t="s">
        <v>541</v>
      </c>
      <c r="AM56" s="333">
        <v>894743</v>
      </c>
      <c r="AN56" s="334">
        <v>79923</v>
      </c>
      <c r="AO56" s="335">
        <v>149.1</v>
      </c>
      <c r="AP56" s="336">
        <v>49994</v>
      </c>
      <c r="AQ56" s="337">
        <v>-7.1</v>
      </c>
      <c r="AR56" s="338">
        <v>156.19999999999999</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6" t="s">
        <v>544</v>
      </c>
      <c r="AL57" s="317"/>
      <c r="AM57" s="325">
        <v>1251835</v>
      </c>
      <c r="AN57" s="326">
        <v>114574</v>
      </c>
      <c r="AO57" s="327">
        <v>10.6</v>
      </c>
      <c r="AP57" s="328">
        <v>120302</v>
      </c>
      <c r="AQ57" s="329">
        <v>1.7</v>
      </c>
      <c r="AR57" s="330">
        <v>8.9</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1"/>
      <c r="AL58" s="332" t="s">
        <v>541</v>
      </c>
      <c r="AM58" s="333">
        <v>573189</v>
      </c>
      <c r="AN58" s="334">
        <v>52461</v>
      </c>
      <c r="AO58" s="335">
        <v>-34.4</v>
      </c>
      <c r="AP58" s="336">
        <v>59328</v>
      </c>
      <c r="AQ58" s="337">
        <v>18.7</v>
      </c>
      <c r="AR58" s="338">
        <v>-53.1</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6" t="s">
        <v>545</v>
      </c>
      <c r="AL59" s="317"/>
      <c r="AM59" s="325">
        <v>1186346</v>
      </c>
      <c r="AN59" s="326">
        <v>111081</v>
      </c>
      <c r="AO59" s="327">
        <v>-3</v>
      </c>
      <c r="AP59" s="328">
        <v>114841</v>
      </c>
      <c r="AQ59" s="329">
        <v>-4.5</v>
      </c>
      <c r="AR59" s="330">
        <v>1.5</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1"/>
      <c r="AL60" s="332" t="s">
        <v>541</v>
      </c>
      <c r="AM60" s="333">
        <v>686609</v>
      </c>
      <c r="AN60" s="334">
        <v>64289</v>
      </c>
      <c r="AO60" s="335">
        <v>22.5</v>
      </c>
      <c r="AP60" s="336">
        <v>51589</v>
      </c>
      <c r="AQ60" s="337">
        <v>-13</v>
      </c>
      <c r="AR60" s="338">
        <v>35.5</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6" t="s">
        <v>546</v>
      </c>
      <c r="AL61" s="339"/>
      <c r="AM61" s="340">
        <v>976526</v>
      </c>
      <c r="AN61" s="341">
        <v>87794</v>
      </c>
      <c r="AO61" s="342">
        <v>21.5</v>
      </c>
      <c r="AP61" s="343">
        <v>116472</v>
      </c>
      <c r="AQ61" s="344">
        <v>1.4</v>
      </c>
      <c r="AR61" s="330">
        <v>20.100000000000001</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1"/>
      <c r="AL62" s="332" t="s">
        <v>541</v>
      </c>
      <c r="AM62" s="333">
        <v>620866</v>
      </c>
      <c r="AN62" s="334">
        <v>55548</v>
      </c>
      <c r="AO62" s="335">
        <v>31</v>
      </c>
      <c r="AP62" s="336">
        <v>53573</v>
      </c>
      <c r="AQ62" s="337">
        <v>-1.7</v>
      </c>
      <c r="AR62" s="338">
        <v>32.700000000000003</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sheetData>
  <sheetProtection algorithmName="SHA-512" hashValue="OkqgYdOAFZevoLDQLmYM8hb64APaXPEZcwAmV9FuKR6c8d7TIW1WdXyQuUzzl/zUXR4XE+tbrwxseQM0wQ9RMQ==" saltValue="a4J4E6OZId3J+sd7oUU7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5" zoomScale="80" zoomScaleNormal="80" zoomScaleSheetLayoutView="55" workbookViewId="0">
      <selection activeCell="A105" sqref="A105"/>
    </sheetView>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row r="121" spans="125:125" ht="13.5" hidden="1" customHeight="1" x14ac:dyDescent="0.15">
      <c r="DU121" s="251"/>
    </row>
  </sheetData>
  <sheetProtection algorithmName="SHA-512" hashValue="47llL4AWoWf8g/fSvBL58S0d+HQl2eUT4sasZXj6Ls9MM59laqWYGojtZy8okQe5eRQRdjCUqeT37XOGZ5lI4g==" saltValue="I76ymLr5Z3B+jRwYVpaW0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0" zoomScale="70" zoomScaleNormal="70" zoomScaleSheetLayoutView="55" workbookViewId="0">
      <selection activeCell="AT113" sqref="AT113"/>
    </sheetView>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549</v>
      </c>
    </row>
  </sheetData>
  <sheetProtection algorithmName="SHA-512" hashValue="+XsE+3Z37LCF3RD+3Dy8DqYfWHLCkhbncNRbIwLlq8fNnQ/7MbITO4Y60Ci38cOJpnz2DxMxUTQS/d5E271pbQ==" saltValue="SJr/1iWIwPQLz3Poe16F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4"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4" t="s">
        <v>3</v>
      </c>
      <c r="D47" s="1204"/>
      <c r="E47" s="1205"/>
      <c r="F47" s="11">
        <v>45.73</v>
      </c>
      <c r="G47" s="12">
        <v>47.06</v>
      </c>
      <c r="H47" s="12">
        <v>46.53</v>
      </c>
      <c r="I47" s="12">
        <v>37.74</v>
      </c>
      <c r="J47" s="13">
        <v>40.42</v>
      </c>
    </row>
    <row r="48" spans="2:10" ht="57.75" customHeight="1" x14ac:dyDescent="0.15">
      <c r="B48" s="14"/>
      <c r="C48" s="1206" t="s">
        <v>4</v>
      </c>
      <c r="D48" s="1206"/>
      <c r="E48" s="1207"/>
      <c r="F48" s="15">
        <v>7.27</v>
      </c>
      <c r="G48" s="16">
        <v>5.34</v>
      </c>
      <c r="H48" s="16">
        <v>7.16</v>
      </c>
      <c r="I48" s="16">
        <v>9.32</v>
      </c>
      <c r="J48" s="17">
        <v>12.87</v>
      </c>
    </row>
    <row r="49" spans="2:10" ht="57.75" customHeight="1" thickBot="1" x14ac:dyDescent="0.2">
      <c r="B49" s="18"/>
      <c r="C49" s="1208" t="s">
        <v>5</v>
      </c>
      <c r="D49" s="1208"/>
      <c r="E49" s="1209"/>
      <c r="F49" s="19">
        <v>0.56999999999999995</v>
      </c>
      <c r="G49" s="20" t="s">
        <v>555</v>
      </c>
      <c r="H49" s="20">
        <v>0.71</v>
      </c>
      <c r="I49" s="20" t="s">
        <v>556</v>
      </c>
      <c r="J49" s="21">
        <v>8.6199999999999992</v>
      </c>
    </row>
    <row r="50" spans="2:10" x14ac:dyDescent="0.15"/>
  </sheetData>
  <sheetProtection algorithmName="SHA-512" hashValue="Jc783YT1U+XCKR004IhENSfYVhofvO7G1HFFOtjSWa4nEqZe/G6nKCZ/bfEFIU64R0aUn0bXFMSP403YQij8cw==" saltValue="Gu3LRYXzgOrExUOts/zf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KC2092</cp:lastModifiedBy>
  <cp:lastPrinted>2023-10-04T01:03:13Z</cp:lastPrinted>
  <dcterms:created xsi:type="dcterms:W3CDTF">2023-02-20T06:41:48Z</dcterms:created>
  <dcterms:modified xsi:type="dcterms:W3CDTF">2023-10-04T01:43:31Z</dcterms:modified>
  <cp:category/>
</cp:coreProperties>
</file>